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slicers/slicer5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D1696CC8-9667-4930-88F1-79DA7E4B6076}" xr6:coauthVersionLast="46" xr6:coauthVersionMax="46" xr10:uidLastSave="{00000000-0000-0000-0000-000000000000}"/>
  <bookViews>
    <workbookView xWindow="-108" yWindow="-108" windowWidth="23256" windowHeight="12720" xr2:uid="{EA457ED3-764F-41F9-BD0D-239FF9773280}"/>
  </bookViews>
  <sheets>
    <sheet name="INICIO" sheetId="18" r:id="rId1"/>
    <sheet name="MASTER" sheetId="3" r:id="rId2"/>
    <sheet name="RESUMEN LISTOS" sheetId="15" r:id="rId3"/>
    <sheet name="BD Filtros PBI" sheetId="6" r:id="rId4"/>
    <sheet name="CONSOLIDADO" sheetId="10" r:id="rId5"/>
    <sheet name="Enlaces Shopify" sheetId="17" r:id="rId6"/>
    <sheet name="Codigo BDFiltros" sheetId="9" r:id="rId7"/>
    <sheet name="Div Administrativa" sheetId="11" r:id="rId8"/>
    <sheet name="VistasGEE" sheetId="16" r:id="rId9"/>
    <sheet name="HTML" sheetId="19" r:id="rId10"/>
    <sheet name="MAPSTORE" sheetId="20" r:id="rId11"/>
    <sheet name="Group_PBI_Service" sheetId="4" r:id="rId12"/>
    <sheet name="PortadasHTML" sheetId="14" r:id="rId13"/>
    <sheet name="BD Links" sheetId="5" r:id="rId14"/>
  </sheets>
  <definedNames>
    <definedName name="DatosExternos_1" localSheetId="6" hidden="1">'Codigo BDFiltros'!$A$8:$I$138</definedName>
    <definedName name="SegmentaciónDeDatos_comentario">#N/A</definedName>
    <definedName name="SegmentaciónDeDatos_Data">#N/A</definedName>
    <definedName name="SegmentaciónDeDatos_Data1">#N/A</definedName>
    <definedName name="SegmentaciónDeDatos_Data2">#N/A</definedName>
    <definedName name="SegmentaciónDeDatos_id">#N/A</definedName>
    <definedName name="SegmentaciónDeDatos_id_GEE">#N/A</definedName>
    <definedName name="SegmentaciónDeDatos_id_GEE1">#N/A</definedName>
    <definedName name="SegmentaciónDeDatos_id1">#N/A</definedName>
    <definedName name="SegmentaciónDeDatos_id2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2">#N/A</definedName>
    <definedName name="SegmentaciónDeDatos_Variante">#N/A</definedName>
    <definedName name="SegmentaciónDeDatos_Variante__SI_NO">#N/A</definedName>
    <definedName name="SegmentaciónDeDatos_Variante1">#N/A</definedName>
    <definedName name="SegmentaciónDeDatos_Variante2">#N/A</definedName>
  </definedNames>
  <calcPr calcId="191029"/>
  <pivotCaches>
    <pivotCache cacheId="0" r:id="rId15"/>
    <pivotCache cacheId="21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4" i="11"/>
  <c r="I1" i="17"/>
  <c r="F1" i="16"/>
  <c r="I1" i="6"/>
  <c r="F1" i="9"/>
  <c r="F1" i="11"/>
  <c r="A74" i="6"/>
  <c r="B74" i="6"/>
  <c r="D74" i="6"/>
  <c r="E74" i="6"/>
  <c r="F74" i="6"/>
  <c r="X72" i="3"/>
  <c r="G74" i="6" s="1"/>
  <c r="O764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15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R13" i="10" l="1"/>
  <c r="R12" i="10"/>
  <c r="R11" i="10"/>
  <c r="O435" i="10"/>
  <c r="O412" i="10"/>
  <c r="O381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402" i="10"/>
  <c r="R403" i="10"/>
  <c r="R404" i="10"/>
  <c r="R405" i="10"/>
  <c r="R406" i="10"/>
  <c r="R407" i="10"/>
  <c r="R408" i="10"/>
  <c r="R409" i="10"/>
  <c r="R410" i="10"/>
  <c r="R411" i="10"/>
  <c r="N412" i="10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542" i="10" s="1"/>
  <c r="N543" i="10" s="1"/>
  <c r="N544" i="10" s="1"/>
  <c r="N545" i="10" s="1"/>
  <c r="N546" i="10" s="1"/>
  <c r="N547" i="10" s="1"/>
  <c r="N548" i="10" s="1"/>
  <c r="N549" i="10" s="1"/>
  <c r="N550" i="10" s="1"/>
  <c r="N551" i="10" s="1"/>
  <c r="N552" i="10" s="1"/>
  <c r="N553" i="10" s="1"/>
  <c r="N554" i="10" s="1"/>
  <c r="N555" i="10" s="1"/>
  <c r="N556" i="10" s="1"/>
  <c r="N557" i="10" s="1"/>
  <c r="N558" i="10" s="1"/>
  <c r="N559" i="10" s="1"/>
  <c r="N560" i="10" s="1"/>
  <c r="N561" i="10" s="1"/>
  <c r="N562" i="10" s="1"/>
  <c r="N563" i="10" s="1"/>
  <c r="N564" i="10" s="1"/>
  <c r="N565" i="10" s="1"/>
  <c r="N566" i="10" s="1"/>
  <c r="N567" i="10" s="1"/>
  <c r="N568" i="10" s="1"/>
  <c r="N569" i="10" s="1"/>
  <c r="N570" i="10" s="1"/>
  <c r="N571" i="10" s="1"/>
  <c r="N572" i="10" s="1"/>
  <c r="N573" i="10" s="1"/>
  <c r="N574" i="10" s="1"/>
  <c r="N575" i="10" s="1"/>
  <c r="N576" i="10" s="1"/>
  <c r="N577" i="10" s="1"/>
  <c r="N578" i="10" s="1"/>
  <c r="N579" i="10" s="1"/>
  <c r="N580" i="10" s="1"/>
  <c r="N581" i="10" s="1"/>
  <c r="N582" i="10" s="1"/>
  <c r="N583" i="10" s="1"/>
  <c r="N584" i="10" s="1"/>
  <c r="N585" i="10" s="1"/>
  <c r="N586" i="10" s="1"/>
  <c r="N587" i="10" s="1"/>
  <c r="N588" i="10" s="1"/>
  <c r="N589" i="10" s="1"/>
  <c r="N590" i="10" s="1"/>
  <c r="N591" i="10" s="1"/>
  <c r="N592" i="10" s="1"/>
  <c r="N593" i="10" s="1"/>
  <c r="N594" i="10" s="1"/>
  <c r="N595" i="10" s="1"/>
  <c r="N596" i="10" s="1"/>
  <c r="N597" i="10" s="1"/>
  <c r="N598" i="10" s="1"/>
  <c r="N599" i="10" s="1"/>
  <c r="N600" i="10" s="1"/>
  <c r="N601" i="10" s="1"/>
  <c r="N602" i="10" s="1"/>
  <c r="N603" i="10" s="1"/>
  <c r="N604" i="10" s="1"/>
  <c r="N605" i="10" s="1"/>
  <c r="N606" i="10" s="1"/>
  <c r="N607" i="10" s="1"/>
  <c r="N608" i="10" s="1"/>
  <c r="N609" i="10" s="1"/>
  <c r="N610" i="10" s="1"/>
  <c r="N611" i="10" s="1"/>
  <c r="N612" i="10" s="1"/>
  <c r="N613" i="10" s="1"/>
  <c r="N614" i="10" s="1"/>
  <c r="N615" i="10" s="1"/>
  <c r="N616" i="10" s="1"/>
  <c r="N617" i="10" s="1"/>
  <c r="N618" i="10" s="1"/>
  <c r="N619" i="10" s="1"/>
  <c r="N620" i="10" s="1"/>
  <c r="N621" i="10" s="1"/>
  <c r="N622" i="10" s="1"/>
  <c r="N623" i="10" s="1"/>
  <c r="N624" i="10" s="1"/>
  <c r="N625" i="10" s="1"/>
  <c r="N626" i="10" s="1"/>
  <c r="N627" i="10" s="1"/>
  <c r="N628" i="10" s="1"/>
  <c r="N629" i="10" s="1"/>
  <c r="N630" i="10" s="1"/>
  <c r="N631" i="10" s="1"/>
  <c r="N632" i="10" s="1"/>
  <c r="N633" i="10" s="1"/>
  <c r="N634" i="10" s="1"/>
  <c r="N635" i="10" s="1"/>
  <c r="N636" i="10" s="1"/>
  <c r="N637" i="10" s="1"/>
  <c r="N638" i="10" s="1"/>
  <c r="N639" i="10" s="1"/>
  <c r="N640" i="10" s="1"/>
  <c r="N641" i="10" s="1"/>
  <c r="N642" i="10" s="1"/>
  <c r="N643" i="10" s="1"/>
  <c r="N644" i="10" s="1"/>
  <c r="N645" i="10" s="1"/>
  <c r="N646" i="10" s="1"/>
  <c r="N647" i="10" s="1"/>
  <c r="N648" i="10" s="1"/>
  <c r="N649" i="10" s="1"/>
  <c r="N650" i="10" s="1"/>
  <c r="N651" i="10" s="1"/>
  <c r="N652" i="10" s="1"/>
  <c r="N653" i="10" s="1"/>
  <c r="N654" i="10" s="1"/>
  <c r="N655" i="10" s="1"/>
  <c r="N656" i="10" s="1"/>
  <c r="N657" i="10" s="1"/>
  <c r="N658" i="10" s="1"/>
  <c r="N659" i="10" s="1"/>
  <c r="N660" i="10" s="1"/>
  <c r="N661" i="10" s="1"/>
  <c r="N662" i="10" s="1"/>
  <c r="N663" i="10" s="1"/>
  <c r="N664" i="10" s="1"/>
  <c r="N665" i="10" s="1"/>
  <c r="N666" i="10" s="1"/>
  <c r="N667" i="10" s="1"/>
  <c r="N668" i="10" s="1"/>
  <c r="N669" i="10" s="1"/>
  <c r="N670" i="10" s="1"/>
  <c r="N671" i="10" s="1"/>
  <c r="N672" i="10" s="1"/>
  <c r="N673" i="10" s="1"/>
  <c r="N674" i="10" s="1"/>
  <c r="N675" i="10" s="1"/>
  <c r="N676" i="10" s="1"/>
  <c r="N677" i="10" s="1"/>
  <c r="N678" i="10" s="1"/>
  <c r="N679" i="10" s="1"/>
  <c r="N680" i="10" s="1"/>
  <c r="N681" i="10" s="1"/>
  <c r="N682" i="10" s="1"/>
  <c r="N683" i="10" s="1"/>
  <c r="N684" i="10" s="1"/>
  <c r="N685" i="10" s="1"/>
  <c r="N686" i="10" s="1"/>
  <c r="N687" i="10" s="1"/>
  <c r="N688" i="10" s="1"/>
  <c r="N689" i="10" s="1"/>
  <c r="N690" i="10" s="1"/>
  <c r="N691" i="10" s="1"/>
  <c r="N692" i="10" s="1"/>
  <c r="N693" i="10" s="1"/>
  <c r="N694" i="10" s="1"/>
  <c r="N695" i="10" s="1"/>
  <c r="N696" i="10" s="1"/>
  <c r="N697" i="10" s="1"/>
  <c r="N698" i="10" s="1"/>
  <c r="N699" i="10" s="1"/>
  <c r="N700" i="10" s="1"/>
  <c r="N701" i="10" s="1"/>
  <c r="N702" i="10" s="1"/>
  <c r="N703" i="10" s="1"/>
  <c r="N704" i="10" s="1"/>
  <c r="N705" i="10" s="1"/>
  <c r="N706" i="10" s="1"/>
  <c r="N707" i="10" s="1"/>
  <c r="N708" i="10" s="1"/>
  <c r="N709" i="10" s="1"/>
  <c r="N710" i="10" s="1"/>
  <c r="N711" i="10" s="1"/>
  <c r="N712" i="10" s="1"/>
  <c r="N713" i="10" s="1"/>
  <c r="N714" i="10" s="1"/>
  <c r="N715" i="10" s="1"/>
  <c r="N716" i="10" s="1"/>
  <c r="N717" i="10" s="1"/>
  <c r="N718" i="10" s="1"/>
  <c r="N719" i="10" s="1"/>
  <c r="N720" i="10" s="1"/>
  <c r="N721" i="10" s="1"/>
  <c r="N722" i="10" s="1"/>
  <c r="N723" i="10" s="1"/>
  <c r="N724" i="10" s="1"/>
  <c r="N725" i="10" s="1"/>
  <c r="N726" i="10" s="1"/>
  <c r="N727" i="10" s="1"/>
  <c r="N728" i="10" s="1"/>
  <c r="N729" i="10" s="1"/>
  <c r="N730" i="10" s="1"/>
  <c r="N731" i="10" s="1"/>
  <c r="N732" i="10" s="1"/>
  <c r="N733" i="10" s="1"/>
  <c r="N734" i="10" s="1"/>
  <c r="N735" i="10" s="1"/>
  <c r="N736" i="10" s="1"/>
  <c r="N737" i="10" s="1"/>
  <c r="N738" i="10" s="1"/>
  <c r="N739" i="10" s="1"/>
  <c r="N740" i="10" s="1"/>
  <c r="N741" i="10" s="1"/>
  <c r="N742" i="10" s="1"/>
  <c r="N743" i="10" s="1"/>
  <c r="N744" i="10" s="1"/>
  <c r="N745" i="10" s="1"/>
  <c r="N746" i="10" s="1"/>
  <c r="N747" i="10" s="1"/>
  <c r="N748" i="10" s="1"/>
  <c r="N749" i="10" s="1"/>
  <c r="N750" i="10" s="1"/>
  <c r="N751" i="10" s="1"/>
  <c r="N752" i="10" s="1"/>
  <c r="N753" i="10" s="1"/>
  <c r="N754" i="10" s="1"/>
  <c r="N755" i="10" s="1"/>
  <c r="N756" i="10" s="1"/>
  <c r="N757" i="10" s="1"/>
  <c r="N758" i="10" s="1"/>
  <c r="N759" i="10" s="1"/>
  <c r="N760" i="10" s="1"/>
  <c r="N761" i="10" s="1"/>
  <c r="N762" i="10" s="1"/>
  <c r="N764" i="10" s="1"/>
  <c r="N765" i="10" s="1"/>
  <c r="N766" i="10" s="1"/>
  <c r="N767" i="10" s="1"/>
  <c r="N768" i="10" s="1"/>
  <c r="N769" i="10" s="1"/>
  <c r="N770" i="10" s="1"/>
  <c r="N771" i="10" s="1"/>
  <c r="N772" i="10" s="1"/>
  <c r="N773" i="10" s="1"/>
  <c r="N774" i="10" s="1"/>
  <c r="N775" i="10" s="1"/>
  <c r="N776" i="10" s="1"/>
  <c r="N777" i="10" s="1"/>
  <c r="N778" i="10" s="1"/>
  <c r="N779" i="10" s="1"/>
  <c r="N780" i="10" s="1"/>
  <c r="N781" i="10" s="1"/>
  <c r="N782" i="10" s="1"/>
  <c r="N783" i="10" s="1"/>
  <c r="N784" i="10" s="1"/>
  <c r="N785" i="10" s="1"/>
  <c r="N786" i="10" s="1"/>
  <c r="N787" i="10" s="1"/>
  <c r="N788" i="10" s="1"/>
  <c r="N789" i="10" s="1"/>
  <c r="N790" i="10" s="1"/>
  <c r="N791" i="10" s="1"/>
  <c r="N792" i="10" s="1"/>
  <c r="N793" i="10" s="1"/>
  <c r="N794" i="10" s="1"/>
  <c r="N795" i="10" s="1"/>
  <c r="N796" i="10" s="1"/>
  <c r="N797" i="10" s="1"/>
  <c r="N798" i="10" s="1"/>
  <c r="N799" i="10" s="1"/>
  <c r="N800" i="10" s="1"/>
  <c r="N801" i="10" s="1"/>
  <c r="N802" i="10" s="1"/>
  <c r="N803" i="10" s="1"/>
  <c r="N804" i="10" s="1"/>
  <c r="N805" i="10" s="1"/>
  <c r="N806" i="10" s="1"/>
  <c r="N807" i="10" s="1"/>
  <c r="N808" i="10" s="1"/>
  <c r="N809" i="10" s="1"/>
  <c r="N810" i="10" s="1"/>
  <c r="N811" i="10" s="1"/>
  <c r="N812" i="10" s="1"/>
  <c r="N813" i="10" s="1"/>
  <c r="N814" i="10" s="1"/>
  <c r="N815" i="10" s="1"/>
  <c r="N816" i="10" s="1"/>
  <c r="N817" i="10" s="1"/>
  <c r="N818" i="10" s="1"/>
  <c r="N819" i="10" s="1"/>
  <c r="N820" i="10" s="1"/>
  <c r="N821" i="10" s="1"/>
  <c r="N822" i="10" s="1"/>
  <c r="N823" i="10" s="1"/>
  <c r="N824" i="10" s="1"/>
  <c r="N825" i="10" s="1"/>
  <c r="N826" i="10" s="1"/>
  <c r="N827" i="10" s="1"/>
  <c r="N828" i="10" s="1"/>
  <c r="N829" i="10" s="1"/>
  <c r="N830" i="10" s="1"/>
  <c r="N831" i="10" s="1"/>
  <c r="N832" i="10" s="1"/>
  <c r="N833" i="10" s="1"/>
  <c r="N834" i="10" s="1"/>
  <c r="N835" i="10" s="1"/>
  <c r="N836" i="10" s="1"/>
  <c r="N837" i="10" s="1"/>
  <c r="N838" i="10" s="1"/>
  <c r="N839" i="10" s="1"/>
  <c r="N840" i="10" s="1"/>
  <c r="N841" i="10" s="1"/>
  <c r="N842" i="10" s="1"/>
  <c r="N843" i="10" s="1"/>
  <c r="N844" i="10" s="1"/>
  <c r="N845" i="10" s="1"/>
  <c r="N846" i="10" s="1"/>
  <c r="N847" i="10" s="1"/>
  <c r="N848" i="10" s="1"/>
  <c r="N849" i="10" s="1"/>
  <c r="N850" i="10" s="1"/>
  <c r="N851" i="10" s="1"/>
  <c r="N852" i="10" s="1"/>
  <c r="N853" i="10" s="1"/>
  <c r="N854" i="10" s="1"/>
  <c r="N855" i="10" s="1"/>
  <c r="N856" i="10" s="1"/>
  <c r="N857" i="10" s="1"/>
  <c r="N858" i="10" s="1"/>
  <c r="N859" i="10" s="1"/>
  <c r="N860" i="10" s="1"/>
  <c r="N861" i="10" s="1"/>
  <c r="N862" i="10" s="1"/>
  <c r="N863" i="10" s="1"/>
  <c r="N864" i="10" s="1"/>
  <c r="N865" i="10" s="1"/>
  <c r="N866" i="10" s="1"/>
  <c r="N867" i="10" s="1"/>
  <c r="N868" i="10" s="1"/>
  <c r="N869" i="10" s="1"/>
  <c r="N870" i="10" s="1"/>
  <c r="N871" i="10" s="1"/>
  <c r="N872" i="10" s="1"/>
  <c r="N873" i="10" s="1"/>
  <c r="N874" i="10" s="1"/>
  <c r="N875" i="10" s="1"/>
  <c r="N876" i="10" s="1"/>
  <c r="N877" i="10" s="1"/>
  <c r="N878" i="10" s="1"/>
  <c r="N879" i="10" s="1"/>
  <c r="N880" i="10" s="1"/>
  <c r="N881" i="10" s="1"/>
  <c r="N882" i="10" s="1"/>
  <c r="N883" i="10" s="1"/>
  <c r="N884" i="10" s="1"/>
  <c r="N885" i="10" s="1"/>
  <c r="N886" i="10" s="1"/>
  <c r="N887" i="10" s="1"/>
  <c r="N888" i="10" s="1"/>
  <c r="N889" i="10" s="1"/>
  <c r="N890" i="10" s="1"/>
  <c r="N891" i="10" s="1"/>
  <c r="N892" i="10" s="1"/>
  <c r="N893" i="10" s="1"/>
  <c r="N894" i="10" s="1"/>
  <c r="N895" i="10" s="1"/>
  <c r="R433" i="10"/>
  <c r="R434" i="10"/>
  <c r="B380" i="10"/>
  <c r="R380" i="10"/>
  <c r="B376" i="10"/>
  <c r="N376" i="10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R376" i="10"/>
  <c r="B377" i="10"/>
  <c r="B378" i="10" s="1"/>
  <c r="B379" i="10" s="1"/>
  <c r="R377" i="10"/>
  <c r="R378" i="10"/>
  <c r="R379" i="10"/>
  <c r="O382" i="10" l="1"/>
  <c r="R435" i="10"/>
  <c r="O413" i="10"/>
  <c r="O436" i="10"/>
  <c r="R381" i="10"/>
  <c r="R412" i="10"/>
  <c r="B381" i="10"/>
  <c r="R375" i="10"/>
  <c r="B382" i="10" l="1"/>
  <c r="R382" i="10"/>
  <c r="O414" i="10"/>
  <c r="R413" i="10"/>
  <c r="O383" i="10"/>
  <c r="O437" i="10"/>
  <c r="R436" i="10"/>
  <c r="O384" i="10" l="1"/>
  <c r="R384" i="10" s="1"/>
  <c r="R414" i="10"/>
  <c r="B383" i="10"/>
  <c r="R383" i="10"/>
  <c r="O415" i="10"/>
  <c r="R437" i="10"/>
  <c r="O438" i="10"/>
  <c r="R29" i="10"/>
  <c r="N14" i="10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O30" i="10"/>
  <c r="B11" i="10"/>
  <c r="B13" i="10"/>
  <c r="B12" i="10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8" i="3"/>
  <c r="E8" i="5"/>
  <c r="E9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C10" i="6"/>
  <c r="H9" i="3"/>
  <c r="C11" i="6" s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11" i="6"/>
  <c r="D12" i="6"/>
  <c r="D13" i="6"/>
  <c r="D10" i="6"/>
  <c r="X71" i="3"/>
  <c r="G73" i="6" s="1"/>
  <c r="X70" i="3"/>
  <c r="G72" i="6" s="1"/>
  <c r="X69" i="3"/>
  <c r="G71" i="6" s="1"/>
  <c r="X68" i="3"/>
  <c r="G70" i="6" s="1"/>
  <c r="X67" i="3"/>
  <c r="G69" i="6" s="1"/>
  <c r="X66" i="3"/>
  <c r="G68" i="6" s="1"/>
  <c r="X8" i="3"/>
  <c r="G10" i="6" s="1"/>
  <c r="X9" i="3"/>
  <c r="G11" i="6" s="1"/>
  <c r="X10" i="3"/>
  <c r="G12" i="6" s="1"/>
  <c r="X11" i="3"/>
  <c r="G13" i="6" s="1"/>
  <c r="X12" i="3"/>
  <c r="G14" i="6" s="1"/>
  <c r="X13" i="3"/>
  <c r="G15" i="6" s="1"/>
  <c r="X14" i="3"/>
  <c r="G16" i="6" s="1"/>
  <c r="X15" i="3"/>
  <c r="G17" i="6" s="1"/>
  <c r="X16" i="3"/>
  <c r="G18" i="6" s="1"/>
  <c r="X17" i="3"/>
  <c r="G19" i="6" s="1"/>
  <c r="X18" i="3"/>
  <c r="G20" i="6" s="1"/>
  <c r="X19" i="3"/>
  <c r="G21" i="6" s="1"/>
  <c r="X20" i="3"/>
  <c r="G22" i="6" s="1"/>
  <c r="X21" i="3"/>
  <c r="G23" i="6" s="1"/>
  <c r="X22" i="3"/>
  <c r="G24" i="6" s="1"/>
  <c r="X23" i="3"/>
  <c r="G25" i="6" s="1"/>
  <c r="X24" i="3"/>
  <c r="G26" i="6" s="1"/>
  <c r="X25" i="3"/>
  <c r="G27" i="6" s="1"/>
  <c r="X26" i="3"/>
  <c r="G28" i="6" s="1"/>
  <c r="X27" i="3"/>
  <c r="G29" i="6" s="1"/>
  <c r="X28" i="3"/>
  <c r="G30" i="6" s="1"/>
  <c r="X29" i="3"/>
  <c r="G31" i="6" s="1"/>
  <c r="X30" i="3"/>
  <c r="G32" i="6" s="1"/>
  <c r="X31" i="3"/>
  <c r="G33" i="6" s="1"/>
  <c r="X32" i="3"/>
  <c r="G34" i="6" s="1"/>
  <c r="X33" i="3"/>
  <c r="G35" i="6" s="1"/>
  <c r="X34" i="3"/>
  <c r="G36" i="6" s="1"/>
  <c r="X35" i="3"/>
  <c r="G37" i="6" s="1"/>
  <c r="X36" i="3"/>
  <c r="G38" i="6" s="1"/>
  <c r="X37" i="3"/>
  <c r="G39" i="6" s="1"/>
  <c r="X38" i="3"/>
  <c r="G40" i="6" s="1"/>
  <c r="X39" i="3"/>
  <c r="G41" i="6" s="1"/>
  <c r="X40" i="3"/>
  <c r="G42" i="6" s="1"/>
  <c r="X41" i="3"/>
  <c r="G43" i="6" s="1"/>
  <c r="X42" i="3"/>
  <c r="G44" i="6" s="1"/>
  <c r="X43" i="3"/>
  <c r="G45" i="6" s="1"/>
  <c r="X44" i="3"/>
  <c r="G46" i="6" s="1"/>
  <c r="X45" i="3"/>
  <c r="G47" i="6" s="1"/>
  <c r="X46" i="3"/>
  <c r="G48" i="6" s="1"/>
  <c r="X47" i="3"/>
  <c r="G49" i="6" s="1"/>
  <c r="X48" i="3"/>
  <c r="G50" i="6" s="1"/>
  <c r="X49" i="3"/>
  <c r="G51" i="6" s="1"/>
  <c r="X50" i="3"/>
  <c r="G52" i="6" s="1"/>
  <c r="X51" i="3"/>
  <c r="G53" i="6" s="1"/>
  <c r="X52" i="3"/>
  <c r="G54" i="6" s="1"/>
  <c r="X53" i="3"/>
  <c r="G55" i="6" s="1"/>
  <c r="X54" i="3"/>
  <c r="G56" i="6" s="1"/>
  <c r="X55" i="3"/>
  <c r="G57" i="6" s="1"/>
  <c r="X56" i="3"/>
  <c r="G58" i="6" s="1"/>
  <c r="X57" i="3"/>
  <c r="G59" i="6" s="1"/>
  <c r="X58" i="3"/>
  <c r="G60" i="6" s="1"/>
  <c r="X59" i="3"/>
  <c r="G61" i="6" s="1"/>
  <c r="X60" i="3"/>
  <c r="G62" i="6" s="1"/>
  <c r="X61" i="3"/>
  <c r="G63" i="6" s="1"/>
  <c r="X62" i="3"/>
  <c r="G64" i="6" s="1"/>
  <c r="X63" i="3"/>
  <c r="G65" i="6" s="1"/>
  <c r="X64" i="3"/>
  <c r="G66" i="6" s="1"/>
  <c r="X65" i="3"/>
  <c r="G67" i="6" s="1"/>
  <c r="G8" i="5"/>
  <c r="G7" i="5"/>
  <c r="O385" i="10" l="1"/>
  <c r="O386" i="10" s="1"/>
  <c r="O387" i="10" s="1"/>
  <c r="V11" i="10"/>
  <c r="S11" i="10"/>
  <c r="T11" i="10"/>
  <c r="M11" i="10"/>
  <c r="J11" i="10"/>
  <c r="H11" i="10"/>
  <c r="L11" i="10"/>
  <c r="I11" i="10"/>
  <c r="K11" i="10"/>
  <c r="B384" i="10"/>
  <c r="O416" i="10"/>
  <c r="R415" i="10"/>
  <c r="R30" i="10"/>
  <c r="R438" i="10"/>
  <c r="O439" i="10"/>
  <c r="O31" i="10"/>
  <c r="A9" i="3"/>
  <c r="C11" i="10"/>
  <c r="D11" i="10"/>
  <c r="E11" i="10"/>
  <c r="F11" i="10"/>
  <c r="G11" i="10"/>
  <c r="O14" i="10"/>
  <c r="E10" i="5"/>
  <c r="G10" i="5" s="1"/>
  <c r="G9" i="5"/>
  <c r="H10" i="3"/>
  <c r="A10" i="3" s="1"/>
  <c r="I11" i="6"/>
  <c r="I10" i="6"/>
  <c r="R386" i="10" l="1"/>
  <c r="R385" i="10"/>
  <c r="B385" i="10"/>
  <c r="B386" i="10" s="1"/>
  <c r="B387" i="10" s="1"/>
  <c r="X11" i="10"/>
  <c r="Y11" i="10"/>
  <c r="L13" i="10"/>
  <c r="L12" i="10"/>
  <c r="I13" i="10"/>
  <c r="K12" i="10"/>
  <c r="M12" i="10"/>
  <c r="K13" i="10"/>
  <c r="V13" i="10"/>
  <c r="T12" i="10"/>
  <c r="V12" i="10"/>
  <c r="V14" i="10"/>
  <c r="T14" i="10"/>
  <c r="T13" i="10"/>
  <c r="S14" i="10"/>
  <c r="S13" i="10"/>
  <c r="S12" i="10"/>
  <c r="H13" i="10"/>
  <c r="H12" i="10"/>
  <c r="J13" i="10"/>
  <c r="J12" i="10"/>
  <c r="M13" i="10"/>
  <c r="I12" i="10"/>
  <c r="M14" i="10"/>
  <c r="L14" i="10"/>
  <c r="K14" i="10"/>
  <c r="J14" i="10"/>
  <c r="I14" i="10"/>
  <c r="H14" i="10"/>
  <c r="Z11" i="10"/>
  <c r="R416" i="10"/>
  <c r="O417" i="10"/>
  <c r="G12" i="10"/>
  <c r="E12" i="10"/>
  <c r="B14" i="10"/>
  <c r="R14" i="10"/>
  <c r="R439" i="10"/>
  <c r="O440" i="10"/>
  <c r="O32" i="10"/>
  <c r="R31" i="10"/>
  <c r="R577" i="10"/>
  <c r="F12" i="10"/>
  <c r="D13" i="10"/>
  <c r="C12" i="10"/>
  <c r="E13" i="10"/>
  <c r="F13" i="10"/>
  <c r="D12" i="10"/>
  <c r="G13" i="10"/>
  <c r="F14" i="10"/>
  <c r="C13" i="10"/>
  <c r="G14" i="10"/>
  <c r="C14" i="10"/>
  <c r="E14" i="10"/>
  <c r="D14" i="10"/>
  <c r="O388" i="10"/>
  <c r="R387" i="10"/>
  <c r="O15" i="10"/>
  <c r="S15" i="10" s="1"/>
  <c r="E11" i="5"/>
  <c r="E12" i="5" s="1"/>
  <c r="H11" i="3"/>
  <c r="A11" i="3" s="1"/>
  <c r="C12" i="6"/>
  <c r="I12" i="6" s="1"/>
  <c r="G11" i="5" l="1"/>
  <c r="X13" i="10"/>
  <c r="Y13" i="10"/>
  <c r="X14" i="10"/>
  <c r="Y14" i="10"/>
  <c r="X12" i="10"/>
  <c r="Y12" i="10"/>
  <c r="V15" i="10"/>
  <c r="T15" i="10"/>
  <c r="J29" i="10"/>
  <c r="J30" i="10"/>
  <c r="L30" i="10"/>
  <c r="K30" i="10"/>
  <c r="V30" i="10"/>
  <c r="T32" i="10"/>
  <c r="I29" i="10"/>
  <c r="I30" i="10"/>
  <c r="V32" i="10"/>
  <c r="T29" i="10"/>
  <c r="K29" i="10"/>
  <c r="T30" i="10"/>
  <c r="M30" i="10"/>
  <c r="V31" i="10"/>
  <c r="H29" i="10"/>
  <c r="V29" i="10"/>
  <c r="S30" i="10"/>
  <c r="T31" i="10"/>
  <c r="M29" i="10"/>
  <c r="S32" i="10"/>
  <c r="H30" i="10"/>
  <c r="S31" i="10"/>
  <c r="H31" i="10"/>
  <c r="I31" i="10"/>
  <c r="J31" i="10"/>
  <c r="S29" i="10"/>
  <c r="K31" i="10"/>
  <c r="L29" i="10"/>
  <c r="L31" i="10"/>
  <c r="M31" i="10"/>
  <c r="M15" i="10"/>
  <c r="L15" i="10"/>
  <c r="K15" i="10"/>
  <c r="J15" i="10"/>
  <c r="I15" i="10"/>
  <c r="H15" i="10"/>
  <c r="M32" i="10"/>
  <c r="L32" i="10"/>
  <c r="K32" i="10"/>
  <c r="J32" i="10"/>
  <c r="H32" i="10"/>
  <c r="I32" i="10"/>
  <c r="Z13" i="10"/>
  <c r="Z12" i="10"/>
  <c r="Z14" i="10"/>
  <c r="R417" i="10"/>
  <c r="O418" i="10"/>
  <c r="B388" i="10"/>
  <c r="B15" i="10"/>
  <c r="R15" i="10"/>
  <c r="R440" i="10"/>
  <c r="O441" i="10"/>
  <c r="E15" i="10"/>
  <c r="D15" i="10"/>
  <c r="F15" i="10"/>
  <c r="C15" i="10"/>
  <c r="O33" i="10"/>
  <c r="R32" i="10"/>
  <c r="G15" i="10"/>
  <c r="R578" i="10"/>
  <c r="O579" i="10"/>
  <c r="D31" i="10"/>
  <c r="G29" i="10"/>
  <c r="D32" i="10"/>
  <c r="C30" i="10"/>
  <c r="G31" i="10"/>
  <c r="E31" i="10"/>
  <c r="R469" i="10"/>
  <c r="F32" i="10"/>
  <c r="F31" i="10"/>
  <c r="F30" i="10"/>
  <c r="E32" i="10"/>
  <c r="C32" i="10"/>
  <c r="C31" i="10"/>
  <c r="E29" i="10"/>
  <c r="C29" i="10"/>
  <c r="F29" i="10"/>
  <c r="D29" i="10"/>
  <c r="E30" i="10"/>
  <c r="G30" i="10"/>
  <c r="D30" i="10"/>
  <c r="G32" i="10"/>
  <c r="R388" i="10"/>
  <c r="O389" i="10"/>
  <c r="O16" i="10"/>
  <c r="G12" i="5"/>
  <c r="E13" i="5"/>
  <c r="H12" i="3"/>
  <c r="A12" i="3" s="1"/>
  <c r="C13" i="6"/>
  <c r="I13" i="6" s="1"/>
  <c r="X32" i="10" l="1"/>
  <c r="Y32" i="10"/>
  <c r="X15" i="10"/>
  <c r="Y15" i="10"/>
  <c r="X30" i="10"/>
  <c r="Y30" i="10"/>
  <c r="X31" i="10"/>
  <c r="Y31" i="10"/>
  <c r="X29" i="10"/>
  <c r="Y29" i="10"/>
  <c r="T16" i="10"/>
  <c r="V16" i="10"/>
  <c r="S16" i="10"/>
  <c r="T33" i="10"/>
  <c r="V33" i="10"/>
  <c r="S33" i="10"/>
  <c r="I375" i="10"/>
  <c r="S375" i="10"/>
  <c r="L375" i="10"/>
  <c r="K375" i="10"/>
  <c r="V375" i="10"/>
  <c r="J375" i="10"/>
  <c r="M375" i="10"/>
  <c r="T375" i="10"/>
  <c r="H375" i="10"/>
  <c r="M33" i="10"/>
  <c r="L33" i="10"/>
  <c r="K33" i="10"/>
  <c r="J33" i="10"/>
  <c r="I33" i="10"/>
  <c r="H33" i="10"/>
  <c r="M16" i="10"/>
  <c r="L16" i="10"/>
  <c r="K16" i="10"/>
  <c r="J16" i="10"/>
  <c r="H16" i="10"/>
  <c r="I16" i="10"/>
  <c r="Z31" i="10"/>
  <c r="Z15" i="10"/>
  <c r="Z30" i="10"/>
  <c r="Z32" i="10"/>
  <c r="Z29" i="10"/>
  <c r="R418" i="10"/>
  <c r="O419" i="10"/>
  <c r="E375" i="10"/>
  <c r="R16" i="10"/>
  <c r="E33" i="10"/>
  <c r="D33" i="10"/>
  <c r="R441" i="10"/>
  <c r="O442" i="10"/>
  <c r="O34" i="10"/>
  <c r="R33" i="10"/>
  <c r="G33" i="10"/>
  <c r="F33" i="10"/>
  <c r="C33" i="10"/>
  <c r="D16" i="10"/>
  <c r="C16" i="10"/>
  <c r="G16" i="10"/>
  <c r="E16" i="10"/>
  <c r="F16" i="10"/>
  <c r="B16" i="10"/>
  <c r="O580" i="10"/>
  <c r="R579" i="10"/>
  <c r="O471" i="10"/>
  <c r="R470" i="10"/>
  <c r="C375" i="10"/>
  <c r="G375" i="10"/>
  <c r="F375" i="10"/>
  <c r="D375" i="10"/>
  <c r="O390" i="10"/>
  <c r="R389" i="10"/>
  <c r="B389" i="10"/>
  <c r="O17" i="10"/>
  <c r="G13" i="5"/>
  <c r="E14" i="5"/>
  <c r="H13" i="3"/>
  <c r="A13" i="3" s="1"/>
  <c r="C14" i="6"/>
  <c r="I14" i="6" s="1"/>
  <c r="X375" i="10" l="1"/>
  <c r="Y375" i="10"/>
  <c r="X33" i="10"/>
  <c r="Y33" i="10"/>
  <c r="X16" i="10"/>
  <c r="Y16" i="10"/>
  <c r="V34" i="10"/>
  <c r="T34" i="10"/>
  <c r="S34" i="10"/>
  <c r="V17" i="10"/>
  <c r="S17" i="10"/>
  <c r="T17" i="10"/>
  <c r="M376" i="10"/>
  <c r="H376" i="10"/>
  <c r="T376" i="10"/>
  <c r="I376" i="10"/>
  <c r="L376" i="10"/>
  <c r="K376" i="10"/>
  <c r="V376" i="10"/>
  <c r="S376" i="10"/>
  <c r="J376" i="10"/>
  <c r="M34" i="10"/>
  <c r="L34" i="10"/>
  <c r="K34" i="10"/>
  <c r="J34" i="10"/>
  <c r="I34" i="10"/>
  <c r="H34" i="10"/>
  <c r="M17" i="10"/>
  <c r="L17" i="10"/>
  <c r="K17" i="10"/>
  <c r="J17" i="10"/>
  <c r="I17" i="10"/>
  <c r="H17" i="10"/>
  <c r="Z33" i="10"/>
  <c r="Z16" i="10"/>
  <c r="Z375" i="10"/>
  <c r="R419" i="10"/>
  <c r="O420" i="10"/>
  <c r="R17" i="10"/>
  <c r="O443" i="10"/>
  <c r="R442" i="10"/>
  <c r="E17" i="10"/>
  <c r="G17" i="10"/>
  <c r="C17" i="10"/>
  <c r="F17" i="10"/>
  <c r="D17" i="10"/>
  <c r="B17" i="10"/>
  <c r="O35" i="10"/>
  <c r="R34" i="10"/>
  <c r="G34" i="10"/>
  <c r="D34" i="10"/>
  <c r="E34" i="10"/>
  <c r="C34" i="10"/>
  <c r="F34" i="10"/>
  <c r="O581" i="10"/>
  <c r="R580" i="10"/>
  <c r="O472" i="10"/>
  <c r="R471" i="10"/>
  <c r="E376" i="10"/>
  <c r="G376" i="10"/>
  <c r="C376" i="10"/>
  <c r="F376" i="10"/>
  <c r="D376" i="10"/>
  <c r="O391" i="10"/>
  <c r="R390" i="10"/>
  <c r="B390" i="10"/>
  <c r="O18" i="10"/>
  <c r="G14" i="5"/>
  <c r="E15" i="5"/>
  <c r="H14" i="3"/>
  <c r="A14" i="3" s="1"/>
  <c r="C15" i="6"/>
  <c r="I15" i="6" s="1"/>
  <c r="X34" i="10" l="1"/>
  <c r="Y34" i="10"/>
  <c r="X376" i="10"/>
  <c r="Y376" i="10"/>
  <c r="X17" i="10"/>
  <c r="Y17" i="10"/>
  <c r="S18" i="10"/>
  <c r="T18" i="10"/>
  <c r="V18" i="10"/>
  <c r="V35" i="10"/>
  <c r="S35" i="10"/>
  <c r="T35" i="10"/>
  <c r="M18" i="10"/>
  <c r="L18" i="10"/>
  <c r="K18" i="10"/>
  <c r="J18" i="10"/>
  <c r="I18" i="10"/>
  <c r="H18" i="10"/>
  <c r="M35" i="10"/>
  <c r="L35" i="10"/>
  <c r="K35" i="10"/>
  <c r="J35" i="10"/>
  <c r="I35" i="10"/>
  <c r="H35" i="10"/>
  <c r="Z34" i="10"/>
  <c r="Z376" i="10"/>
  <c r="Z17" i="10"/>
  <c r="O421" i="10"/>
  <c r="R420" i="10"/>
  <c r="R18" i="10"/>
  <c r="O444" i="10"/>
  <c r="R443" i="10"/>
  <c r="D18" i="10"/>
  <c r="C18" i="10"/>
  <c r="G18" i="10"/>
  <c r="F18" i="10"/>
  <c r="E18" i="10"/>
  <c r="B391" i="10"/>
  <c r="O36" i="10"/>
  <c r="R35" i="10"/>
  <c r="E35" i="10"/>
  <c r="C35" i="10"/>
  <c r="D35" i="10"/>
  <c r="F35" i="10"/>
  <c r="G35" i="10"/>
  <c r="B18" i="10"/>
  <c r="O582" i="10"/>
  <c r="R581" i="10"/>
  <c r="R472" i="10"/>
  <c r="O473" i="10"/>
  <c r="F377" i="10"/>
  <c r="G377" i="10"/>
  <c r="E377" i="10"/>
  <c r="O392" i="10"/>
  <c r="R391" i="10"/>
  <c r="O19" i="10"/>
  <c r="G15" i="5"/>
  <c r="E16" i="5"/>
  <c r="H15" i="3"/>
  <c r="A15" i="3" s="1"/>
  <c r="C16" i="6"/>
  <c r="I16" i="6" s="1"/>
  <c r="X18" i="10" l="1"/>
  <c r="Y18" i="10"/>
  <c r="X35" i="10"/>
  <c r="Y35" i="10"/>
  <c r="V19" i="10"/>
  <c r="T19" i="10"/>
  <c r="S19" i="10"/>
  <c r="V36" i="10"/>
  <c r="T36" i="10"/>
  <c r="S36" i="10"/>
  <c r="M36" i="10"/>
  <c r="L36" i="10"/>
  <c r="K36" i="10"/>
  <c r="J36" i="10"/>
  <c r="I36" i="10"/>
  <c r="H36" i="10"/>
  <c r="M19" i="10"/>
  <c r="L19" i="10"/>
  <c r="K19" i="10"/>
  <c r="J19" i="10"/>
  <c r="I19" i="10"/>
  <c r="H19" i="10"/>
  <c r="Z18" i="10"/>
  <c r="Z35" i="10"/>
  <c r="R421" i="10"/>
  <c r="O422" i="10"/>
  <c r="R19" i="10"/>
  <c r="O445" i="10"/>
  <c r="R444" i="10"/>
  <c r="B19" i="10"/>
  <c r="O37" i="10"/>
  <c r="R36" i="10"/>
  <c r="C36" i="10"/>
  <c r="E36" i="10"/>
  <c r="D36" i="10"/>
  <c r="G36" i="10"/>
  <c r="F36" i="10"/>
  <c r="F19" i="10"/>
  <c r="D19" i="10"/>
  <c r="C19" i="10"/>
  <c r="E19" i="10"/>
  <c r="G19" i="10"/>
  <c r="O583" i="10"/>
  <c r="R582" i="10"/>
  <c r="R488" i="10"/>
  <c r="O474" i="10"/>
  <c r="R473" i="10"/>
  <c r="O393" i="10"/>
  <c r="R392" i="10"/>
  <c r="B392" i="10"/>
  <c r="O20" i="10"/>
  <c r="E17" i="5"/>
  <c r="G16" i="5"/>
  <c r="H16" i="3"/>
  <c r="A16" i="3" s="1"/>
  <c r="C17" i="6"/>
  <c r="I17" i="6" s="1"/>
  <c r="X19" i="10" l="1"/>
  <c r="Y19" i="10"/>
  <c r="X36" i="10"/>
  <c r="Y36" i="10"/>
  <c r="V37" i="10"/>
  <c r="T37" i="10"/>
  <c r="S37" i="10"/>
  <c r="V20" i="10"/>
  <c r="T20" i="10"/>
  <c r="S20" i="10"/>
  <c r="M20" i="10"/>
  <c r="L20" i="10"/>
  <c r="K20" i="10"/>
  <c r="J20" i="10"/>
  <c r="I20" i="10"/>
  <c r="H20" i="10"/>
  <c r="M37" i="10"/>
  <c r="L37" i="10"/>
  <c r="K37" i="10"/>
  <c r="J37" i="10"/>
  <c r="I37" i="10"/>
  <c r="H37" i="10"/>
  <c r="Z19" i="10"/>
  <c r="Z36" i="10"/>
  <c r="O423" i="10"/>
  <c r="R422" i="10"/>
  <c r="B393" i="10"/>
  <c r="R445" i="10"/>
  <c r="O446" i="10"/>
  <c r="E20" i="10"/>
  <c r="D20" i="10"/>
  <c r="F20" i="10"/>
  <c r="C20" i="10"/>
  <c r="G20" i="10"/>
  <c r="O38" i="10"/>
  <c r="R37" i="10"/>
  <c r="E37" i="10"/>
  <c r="C37" i="10"/>
  <c r="G37" i="10"/>
  <c r="D37" i="10"/>
  <c r="F37" i="10"/>
  <c r="B20" i="10"/>
  <c r="R583" i="10"/>
  <c r="O584" i="10"/>
  <c r="R489" i="10"/>
  <c r="O490" i="10"/>
  <c r="O475" i="10"/>
  <c r="R474" i="10"/>
  <c r="R393" i="10"/>
  <c r="O394" i="10"/>
  <c r="O21" i="10"/>
  <c r="R20" i="10"/>
  <c r="G17" i="5"/>
  <c r="E18" i="5"/>
  <c r="H17" i="3"/>
  <c r="A17" i="3" s="1"/>
  <c r="I393" i="10" s="1"/>
  <c r="C18" i="6"/>
  <c r="I18" i="6" s="1"/>
  <c r="X20" i="10" l="1"/>
  <c r="Y20" i="10"/>
  <c r="X37" i="10"/>
  <c r="Y37" i="10"/>
  <c r="V21" i="10"/>
  <c r="T21" i="10"/>
  <c r="S21" i="10"/>
  <c r="T38" i="10"/>
  <c r="V38" i="10"/>
  <c r="S38" i="10"/>
  <c r="J388" i="10"/>
  <c r="M387" i="10"/>
  <c r="H393" i="10"/>
  <c r="K392" i="10"/>
  <c r="J392" i="10"/>
  <c r="J391" i="10"/>
  <c r="J393" i="10"/>
  <c r="M388" i="10"/>
  <c r="I391" i="10"/>
  <c r="K388" i="10"/>
  <c r="K393" i="10"/>
  <c r="K390" i="10"/>
  <c r="M393" i="10"/>
  <c r="J390" i="10"/>
  <c r="M391" i="10"/>
  <c r="M389" i="10"/>
  <c r="L389" i="10"/>
  <c r="I390" i="10"/>
  <c r="I392" i="10"/>
  <c r="H392" i="10"/>
  <c r="M390" i="10"/>
  <c r="I388" i="10"/>
  <c r="M392" i="10"/>
  <c r="H390" i="10"/>
  <c r="L392" i="10"/>
  <c r="L393" i="10"/>
  <c r="H391" i="10"/>
  <c r="H389" i="10"/>
  <c r="L390" i="10"/>
  <c r="H388" i="10"/>
  <c r="K389" i="10"/>
  <c r="K391" i="10"/>
  <c r="L391" i="10"/>
  <c r="I389" i="10"/>
  <c r="J389" i="10"/>
  <c r="M21" i="10"/>
  <c r="L21" i="10"/>
  <c r="K21" i="10"/>
  <c r="J21" i="10"/>
  <c r="I21" i="10"/>
  <c r="H21" i="10"/>
  <c r="M38" i="10"/>
  <c r="L38" i="10"/>
  <c r="K38" i="10"/>
  <c r="J38" i="10"/>
  <c r="I38" i="10"/>
  <c r="H38" i="10"/>
  <c r="M394" i="10"/>
  <c r="L394" i="10"/>
  <c r="K394" i="10"/>
  <c r="J394" i="10"/>
  <c r="I394" i="10"/>
  <c r="H394" i="10"/>
  <c r="Z37" i="10"/>
  <c r="Z20" i="10"/>
  <c r="R423" i="10"/>
  <c r="O424" i="10"/>
  <c r="D391" i="10"/>
  <c r="B394" i="10"/>
  <c r="R446" i="10"/>
  <c r="O447" i="10"/>
  <c r="D21" i="10"/>
  <c r="C21" i="10"/>
  <c r="F21" i="10"/>
  <c r="G21" i="10"/>
  <c r="E21" i="10"/>
  <c r="B21" i="10"/>
  <c r="O39" i="10"/>
  <c r="R38" i="10"/>
  <c r="C38" i="10"/>
  <c r="G38" i="10"/>
  <c r="F38" i="10"/>
  <c r="E38" i="10"/>
  <c r="D38" i="10"/>
  <c r="R584" i="10"/>
  <c r="O585" i="10"/>
  <c r="E391" i="10"/>
  <c r="D388" i="10"/>
  <c r="C390" i="10"/>
  <c r="D392" i="10"/>
  <c r="D389" i="10"/>
  <c r="R490" i="10"/>
  <c r="O491" i="10"/>
  <c r="R475" i="10"/>
  <c r="O476" i="10"/>
  <c r="E392" i="10"/>
  <c r="F392" i="10"/>
  <c r="F391" i="10"/>
  <c r="C389" i="10"/>
  <c r="G389" i="10"/>
  <c r="G393" i="10"/>
  <c r="F388" i="10"/>
  <c r="D393" i="10"/>
  <c r="F393" i="10"/>
  <c r="G390" i="10"/>
  <c r="C392" i="10"/>
  <c r="D390" i="10"/>
  <c r="C393" i="10"/>
  <c r="F390" i="10"/>
  <c r="E393" i="10"/>
  <c r="C391" i="10"/>
  <c r="F389" i="10"/>
  <c r="G391" i="10"/>
  <c r="E389" i="10"/>
  <c r="G392" i="10"/>
  <c r="E390" i="10"/>
  <c r="C394" i="10"/>
  <c r="D394" i="10"/>
  <c r="E394" i="10"/>
  <c r="R394" i="10"/>
  <c r="F394" i="10"/>
  <c r="O395" i="10"/>
  <c r="G394" i="10"/>
  <c r="O22" i="10"/>
  <c r="R21" i="10"/>
  <c r="G18" i="5"/>
  <c r="E19" i="5"/>
  <c r="H18" i="3"/>
  <c r="A18" i="3" s="1"/>
  <c r="C19" i="6"/>
  <c r="I19" i="6" s="1"/>
  <c r="X38" i="10" l="1"/>
  <c r="Y38" i="10"/>
  <c r="X21" i="10"/>
  <c r="Y21" i="10"/>
  <c r="V39" i="10"/>
  <c r="S39" i="10"/>
  <c r="T39" i="10"/>
  <c r="T22" i="10"/>
  <c r="V22" i="10"/>
  <c r="S22" i="10"/>
  <c r="M22" i="10"/>
  <c r="L22" i="10"/>
  <c r="K22" i="10"/>
  <c r="J22" i="10"/>
  <c r="I22" i="10"/>
  <c r="H22" i="10"/>
  <c r="M395" i="10"/>
  <c r="L395" i="10"/>
  <c r="K395" i="10"/>
  <c r="J395" i="10"/>
  <c r="I395" i="10"/>
  <c r="H395" i="10"/>
  <c r="M39" i="10"/>
  <c r="L39" i="10"/>
  <c r="K39" i="10"/>
  <c r="J39" i="10"/>
  <c r="H39" i="10"/>
  <c r="I39" i="10"/>
  <c r="Z21" i="10"/>
  <c r="Z38" i="10"/>
  <c r="R424" i="10"/>
  <c r="O425" i="10"/>
  <c r="B395" i="10"/>
  <c r="R447" i="10"/>
  <c r="O448" i="10"/>
  <c r="O40" i="10"/>
  <c r="R39" i="10"/>
  <c r="G39" i="10"/>
  <c r="C39" i="10"/>
  <c r="D39" i="10"/>
  <c r="E39" i="10"/>
  <c r="F39" i="10"/>
  <c r="B22" i="10"/>
  <c r="F22" i="10"/>
  <c r="D22" i="10"/>
  <c r="E22" i="10"/>
  <c r="G22" i="10"/>
  <c r="C22" i="10"/>
  <c r="R585" i="10"/>
  <c r="O586" i="10"/>
  <c r="R491" i="10"/>
  <c r="O492" i="10"/>
  <c r="R476" i="10"/>
  <c r="O477" i="10"/>
  <c r="R450" i="10"/>
  <c r="G395" i="10"/>
  <c r="E395" i="10"/>
  <c r="R395" i="10"/>
  <c r="C395" i="10"/>
  <c r="O396" i="10"/>
  <c r="D395" i="10"/>
  <c r="F395" i="10"/>
  <c r="R22" i="10"/>
  <c r="O23" i="10"/>
  <c r="G19" i="5"/>
  <c r="E20" i="5"/>
  <c r="H19" i="3"/>
  <c r="A19" i="3" s="1"/>
  <c r="C20" i="6"/>
  <c r="I20" i="6" s="1"/>
  <c r="X22" i="10" l="1"/>
  <c r="Y22" i="10"/>
  <c r="X39" i="10"/>
  <c r="Y39" i="10"/>
  <c r="S23" i="10"/>
  <c r="V23" i="10"/>
  <c r="T23" i="10"/>
  <c r="V40" i="10"/>
  <c r="T40" i="10"/>
  <c r="S40" i="10"/>
  <c r="M23" i="10"/>
  <c r="L23" i="10"/>
  <c r="K23" i="10"/>
  <c r="J23" i="10"/>
  <c r="I23" i="10"/>
  <c r="H23" i="10"/>
  <c r="M396" i="10"/>
  <c r="L396" i="10"/>
  <c r="K396" i="10"/>
  <c r="J396" i="10"/>
  <c r="I396" i="10"/>
  <c r="H396" i="10"/>
  <c r="M40" i="10"/>
  <c r="L40" i="10"/>
  <c r="K40" i="10"/>
  <c r="J40" i="10"/>
  <c r="H40" i="10"/>
  <c r="I40" i="10"/>
  <c r="Z22" i="10"/>
  <c r="Z39" i="10"/>
  <c r="R425" i="10"/>
  <c r="O426" i="10"/>
  <c r="R448" i="10"/>
  <c r="O449" i="10"/>
  <c r="E23" i="10"/>
  <c r="D23" i="10"/>
  <c r="F23" i="10"/>
  <c r="G23" i="10"/>
  <c r="C23" i="10"/>
  <c r="R477" i="10"/>
  <c r="O478" i="10"/>
  <c r="B23" i="10"/>
  <c r="R492" i="10"/>
  <c r="O493" i="10"/>
  <c r="O41" i="10"/>
  <c r="R40" i="10"/>
  <c r="E40" i="10"/>
  <c r="G40" i="10"/>
  <c r="C40" i="10"/>
  <c r="F40" i="10"/>
  <c r="D40" i="10"/>
  <c r="R586" i="10"/>
  <c r="O587" i="10"/>
  <c r="O452" i="10"/>
  <c r="R451" i="10"/>
  <c r="D396" i="10"/>
  <c r="E396" i="10"/>
  <c r="R396" i="10"/>
  <c r="F396" i="10"/>
  <c r="G396" i="10"/>
  <c r="O397" i="10"/>
  <c r="C396" i="10"/>
  <c r="B396" i="10"/>
  <c r="O24" i="10"/>
  <c r="R23" i="10"/>
  <c r="E21" i="5"/>
  <c r="G20" i="5"/>
  <c r="H20" i="3"/>
  <c r="A20" i="3" s="1"/>
  <c r="C21" i="6"/>
  <c r="I21" i="6" s="1"/>
  <c r="X23" i="10" l="1"/>
  <c r="Y23" i="10"/>
  <c r="X40" i="10"/>
  <c r="Y40" i="10"/>
  <c r="S24" i="10"/>
  <c r="T24" i="10"/>
  <c r="V24" i="10"/>
  <c r="T41" i="10"/>
  <c r="V41" i="10"/>
  <c r="S41" i="10"/>
  <c r="M24" i="10"/>
  <c r="L24" i="10"/>
  <c r="K24" i="10"/>
  <c r="J24" i="10"/>
  <c r="H24" i="10"/>
  <c r="I24" i="10"/>
  <c r="M397" i="10"/>
  <c r="L397" i="10"/>
  <c r="K397" i="10"/>
  <c r="J397" i="10"/>
  <c r="I397" i="10"/>
  <c r="H397" i="10"/>
  <c r="M41" i="10"/>
  <c r="L41" i="10"/>
  <c r="K41" i="10"/>
  <c r="J41" i="10"/>
  <c r="I41" i="10"/>
  <c r="H41" i="10"/>
  <c r="Z40" i="10"/>
  <c r="Z23" i="10"/>
  <c r="O427" i="10"/>
  <c r="R426" i="10"/>
  <c r="R449" i="10"/>
  <c r="O494" i="10"/>
  <c r="R493" i="10"/>
  <c r="B24" i="10"/>
  <c r="O479" i="10"/>
  <c r="R478" i="10"/>
  <c r="O42" i="10"/>
  <c r="R41" i="10"/>
  <c r="E41" i="10"/>
  <c r="G41" i="10"/>
  <c r="C41" i="10"/>
  <c r="F41" i="10"/>
  <c r="D41" i="10"/>
  <c r="F24" i="10"/>
  <c r="C24" i="10"/>
  <c r="D24" i="10"/>
  <c r="G24" i="10"/>
  <c r="E24" i="10"/>
  <c r="O588" i="10"/>
  <c r="R587" i="10"/>
  <c r="R452" i="10"/>
  <c r="O453" i="10"/>
  <c r="B397" i="10"/>
  <c r="O398" i="10"/>
  <c r="C397" i="10"/>
  <c r="D397" i="10"/>
  <c r="E397" i="10"/>
  <c r="R397" i="10"/>
  <c r="F397" i="10"/>
  <c r="G397" i="10"/>
  <c r="O25" i="10"/>
  <c r="R24" i="10"/>
  <c r="G21" i="5"/>
  <c r="E22" i="5"/>
  <c r="G22" i="5" s="1"/>
  <c r="H21" i="3"/>
  <c r="A21" i="3" s="1"/>
  <c r="C22" i="6"/>
  <c r="I22" i="6" s="1"/>
  <c r="X41" i="10" l="1"/>
  <c r="Y41" i="10"/>
  <c r="X24" i="10"/>
  <c r="Y24" i="10"/>
  <c r="T25" i="10"/>
  <c r="V25" i="10"/>
  <c r="S25" i="10"/>
  <c r="V42" i="10"/>
  <c r="T42" i="10"/>
  <c r="S42" i="10"/>
  <c r="M398" i="10"/>
  <c r="L398" i="10"/>
  <c r="K398" i="10"/>
  <c r="J398" i="10"/>
  <c r="I398" i="10"/>
  <c r="H398" i="10"/>
  <c r="L25" i="10"/>
  <c r="M25" i="10"/>
  <c r="K25" i="10"/>
  <c r="J25" i="10"/>
  <c r="I25" i="10"/>
  <c r="H25" i="10"/>
  <c r="M42" i="10"/>
  <c r="L42" i="10"/>
  <c r="K42" i="10"/>
  <c r="J42" i="10"/>
  <c r="I42" i="10"/>
  <c r="H42" i="10"/>
  <c r="Z24" i="10"/>
  <c r="Z41" i="10"/>
  <c r="R427" i="10"/>
  <c r="O428" i="10"/>
  <c r="B398" i="10"/>
  <c r="O43" i="10"/>
  <c r="R42" i="10"/>
  <c r="F42" i="10"/>
  <c r="C42" i="10"/>
  <c r="D42" i="10"/>
  <c r="E42" i="10"/>
  <c r="G42" i="10"/>
  <c r="O480" i="10"/>
  <c r="R479" i="10"/>
  <c r="B25" i="10"/>
  <c r="C25" i="10"/>
  <c r="G25" i="10"/>
  <c r="F25" i="10"/>
  <c r="D25" i="10"/>
  <c r="E25" i="10"/>
  <c r="R494" i="10"/>
  <c r="O495" i="10"/>
  <c r="O589" i="10"/>
  <c r="R588" i="10"/>
  <c r="R453" i="10"/>
  <c r="O454" i="10"/>
  <c r="F398" i="10"/>
  <c r="O399" i="10"/>
  <c r="G398" i="10"/>
  <c r="D398" i="10"/>
  <c r="C398" i="10"/>
  <c r="E398" i="10"/>
  <c r="R398" i="10"/>
  <c r="O26" i="10"/>
  <c r="R25" i="10"/>
  <c r="H22" i="3"/>
  <c r="A22" i="3" s="1"/>
  <c r="C23" i="6"/>
  <c r="I23" i="6" s="1"/>
  <c r="X25" i="10" l="1"/>
  <c r="Y25" i="10"/>
  <c r="X42" i="10"/>
  <c r="Y42" i="10"/>
  <c r="T43" i="10"/>
  <c r="V43" i="10"/>
  <c r="S43" i="10"/>
  <c r="T26" i="10"/>
  <c r="S26" i="10"/>
  <c r="V26" i="10"/>
  <c r="M399" i="10"/>
  <c r="L399" i="10"/>
  <c r="K399" i="10"/>
  <c r="J399" i="10"/>
  <c r="I399" i="10"/>
  <c r="H399" i="10"/>
  <c r="L26" i="10"/>
  <c r="M26" i="10"/>
  <c r="K26" i="10"/>
  <c r="J26" i="10"/>
  <c r="I26" i="10"/>
  <c r="H26" i="10"/>
  <c r="M43" i="10"/>
  <c r="L43" i="10"/>
  <c r="K43" i="10"/>
  <c r="J43" i="10"/>
  <c r="I43" i="10"/>
  <c r="H43" i="10"/>
  <c r="Z25" i="10"/>
  <c r="Z42" i="10"/>
  <c r="O429" i="10"/>
  <c r="R428" i="10"/>
  <c r="B26" i="10"/>
  <c r="E26" i="10"/>
  <c r="C26" i="10"/>
  <c r="D26" i="10"/>
  <c r="G26" i="10"/>
  <c r="F26" i="10"/>
  <c r="O481" i="10"/>
  <c r="R480" i="10"/>
  <c r="R495" i="10"/>
  <c r="O496" i="10"/>
  <c r="O44" i="10"/>
  <c r="R43" i="10"/>
  <c r="E43" i="10"/>
  <c r="G43" i="10"/>
  <c r="F43" i="10"/>
  <c r="C43" i="10"/>
  <c r="D43" i="10"/>
  <c r="O590" i="10"/>
  <c r="R589" i="10"/>
  <c r="R454" i="10"/>
  <c r="O455" i="10"/>
  <c r="C399" i="10"/>
  <c r="D399" i="10"/>
  <c r="O400" i="10"/>
  <c r="E399" i="10"/>
  <c r="R399" i="10"/>
  <c r="F399" i="10"/>
  <c r="G399" i="10"/>
  <c r="B399" i="10"/>
  <c r="O27" i="10"/>
  <c r="R26" i="10"/>
  <c r="H23" i="3"/>
  <c r="A23" i="3" s="1"/>
  <c r="C24" i="6"/>
  <c r="I24" i="6" s="1"/>
  <c r="X26" i="10" l="1"/>
  <c r="Y26" i="10"/>
  <c r="X43" i="10"/>
  <c r="Y43" i="10"/>
  <c r="V27" i="10"/>
  <c r="T27" i="10"/>
  <c r="S27" i="10"/>
  <c r="V44" i="10"/>
  <c r="T44" i="10"/>
  <c r="S44" i="10"/>
  <c r="B400" i="10"/>
  <c r="M400" i="10"/>
  <c r="L400" i="10"/>
  <c r="K400" i="10"/>
  <c r="J400" i="10"/>
  <c r="I400" i="10"/>
  <c r="H400" i="10"/>
  <c r="M27" i="10"/>
  <c r="L27" i="10"/>
  <c r="K27" i="10"/>
  <c r="I27" i="10"/>
  <c r="J27" i="10"/>
  <c r="H27" i="10"/>
  <c r="M44" i="10"/>
  <c r="L44" i="10"/>
  <c r="K44" i="10"/>
  <c r="J44" i="10"/>
  <c r="I44" i="10"/>
  <c r="H44" i="10"/>
  <c r="Z26" i="10"/>
  <c r="Z43" i="10"/>
  <c r="R429" i="10"/>
  <c r="O430" i="10"/>
  <c r="C27" i="10"/>
  <c r="D27" i="10"/>
  <c r="E27" i="10"/>
  <c r="G27" i="10"/>
  <c r="F27" i="10"/>
  <c r="O45" i="10"/>
  <c r="R44" i="10"/>
  <c r="C44" i="10"/>
  <c r="D44" i="10"/>
  <c r="F44" i="10"/>
  <c r="G44" i="10"/>
  <c r="E44" i="10"/>
  <c r="R496" i="10"/>
  <c r="O497" i="10"/>
  <c r="R481" i="10"/>
  <c r="O482" i="10"/>
  <c r="B27" i="10"/>
  <c r="O591" i="10"/>
  <c r="R590" i="10"/>
  <c r="R511" i="10"/>
  <c r="O456" i="10"/>
  <c r="R455" i="10"/>
  <c r="F400" i="10"/>
  <c r="O401" i="10"/>
  <c r="C400" i="10"/>
  <c r="D400" i="10"/>
  <c r="E400" i="10"/>
  <c r="R400" i="10"/>
  <c r="G400" i="10"/>
  <c r="O28" i="10"/>
  <c r="R27" i="10"/>
  <c r="H24" i="3"/>
  <c r="A24" i="3" s="1"/>
  <c r="C25" i="6"/>
  <c r="I25" i="6" s="1"/>
  <c r="X27" i="10" l="1"/>
  <c r="Y27" i="10"/>
  <c r="X44" i="10"/>
  <c r="Y44" i="10"/>
  <c r="S28" i="10"/>
  <c r="V28" i="10"/>
  <c r="T28" i="10"/>
  <c r="T45" i="10"/>
  <c r="S45" i="10"/>
  <c r="V45" i="10"/>
  <c r="M28" i="10"/>
  <c r="L28" i="10"/>
  <c r="K28" i="10"/>
  <c r="J28" i="10"/>
  <c r="I28" i="10"/>
  <c r="H28" i="10"/>
  <c r="M45" i="10"/>
  <c r="L45" i="10"/>
  <c r="K45" i="10"/>
  <c r="J45" i="10"/>
  <c r="I45" i="10"/>
  <c r="H45" i="10"/>
  <c r="M401" i="10"/>
  <c r="L401" i="10"/>
  <c r="K401" i="10"/>
  <c r="J401" i="10"/>
  <c r="I401" i="10"/>
  <c r="H401" i="10"/>
  <c r="Z27" i="10"/>
  <c r="Z44" i="10"/>
  <c r="O431" i="10"/>
  <c r="R430" i="10"/>
  <c r="B401" i="10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R28" i="10"/>
  <c r="B29" i="10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F28" i="10"/>
  <c r="D28" i="10"/>
  <c r="E28" i="10"/>
  <c r="G28" i="10"/>
  <c r="C28" i="10"/>
  <c r="R482" i="10"/>
  <c r="O483" i="10"/>
  <c r="R497" i="10"/>
  <c r="O498" i="10"/>
  <c r="O46" i="10"/>
  <c r="R45" i="10"/>
  <c r="C45" i="10"/>
  <c r="E45" i="10"/>
  <c r="G45" i="10"/>
  <c r="F45" i="10"/>
  <c r="D45" i="10"/>
  <c r="B28" i="10"/>
  <c r="R591" i="10"/>
  <c r="R512" i="10"/>
  <c r="O513" i="10"/>
  <c r="R456" i="10"/>
  <c r="O457" i="10"/>
  <c r="E401" i="10"/>
  <c r="R401" i="10"/>
  <c r="F401" i="10"/>
  <c r="G401" i="10"/>
  <c r="C401" i="10"/>
  <c r="D401" i="10"/>
  <c r="H25" i="3"/>
  <c r="A25" i="3" s="1"/>
  <c r="C26" i="6"/>
  <c r="I26" i="6" s="1"/>
  <c r="X45" i="10" l="1"/>
  <c r="Y45" i="10"/>
  <c r="X28" i="10"/>
  <c r="Y28" i="10"/>
  <c r="T46" i="10"/>
  <c r="V46" i="10"/>
  <c r="S46" i="10"/>
  <c r="M46" i="10"/>
  <c r="L46" i="10"/>
  <c r="J46" i="10"/>
  <c r="K46" i="10"/>
  <c r="H46" i="10"/>
  <c r="I46" i="10"/>
  <c r="B431" i="10"/>
  <c r="Z28" i="10"/>
  <c r="Z45" i="10"/>
  <c r="O432" i="10"/>
  <c r="R431" i="10"/>
  <c r="B46" i="10"/>
  <c r="O47" i="10"/>
  <c r="R46" i="10"/>
  <c r="F46" i="10"/>
  <c r="D46" i="10"/>
  <c r="E46" i="10"/>
  <c r="C46" i="10"/>
  <c r="G46" i="10"/>
  <c r="R498" i="10"/>
  <c r="O499" i="10"/>
  <c r="R483" i="10"/>
  <c r="O484" i="10"/>
  <c r="R592" i="10"/>
  <c r="R513" i="10"/>
  <c r="O514" i="10"/>
  <c r="R457" i="10"/>
  <c r="O458" i="10"/>
  <c r="H26" i="3"/>
  <c r="A26" i="3" s="1"/>
  <c r="C27" i="6"/>
  <c r="I27" i="6" s="1"/>
  <c r="X46" i="10" l="1"/>
  <c r="Y46" i="10"/>
  <c r="V47" i="10"/>
  <c r="T47" i="10"/>
  <c r="S47" i="10"/>
  <c r="M47" i="10"/>
  <c r="L47" i="10"/>
  <c r="K47" i="10"/>
  <c r="J47" i="10"/>
  <c r="I47" i="10"/>
  <c r="H47" i="10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Z46" i="10"/>
  <c r="R432" i="10"/>
  <c r="B47" i="10"/>
  <c r="O485" i="10"/>
  <c r="R484" i="10"/>
  <c r="O48" i="10"/>
  <c r="R47" i="10"/>
  <c r="E47" i="10"/>
  <c r="F47" i="10"/>
  <c r="D47" i="10"/>
  <c r="C47" i="10"/>
  <c r="G47" i="10"/>
  <c r="O500" i="10"/>
  <c r="R499" i="10"/>
  <c r="R593" i="10"/>
  <c r="O594" i="10"/>
  <c r="R514" i="10"/>
  <c r="O515" i="10"/>
  <c r="O459" i="10"/>
  <c r="R458" i="10"/>
  <c r="H27" i="3"/>
  <c r="A27" i="3" s="1"/>
  <c r="C28" i="6"/>
  <c r="I28" i="6" s="1"/>
  <c r="X47" i="10" l="1"/>
  <c r="Y47" i="10"/>
  <c r="V48" i="10"/>
  <c r="T48" i="10"/>
  <c r="S48" i="10"/>
  <c r="L427" i="10"/>
  <c r="J432" i="10"/>
  <c r="K430" i="10"/>
  <c r="I430" i="10"/>
  <c r="H428" i="10"/>
  <c r="M427" i="10"/>
  <c r="H430" i="10"/>
  <c r="M430" i="10"/>
  <c r="H429" i="10"/>
  <c r="K431" i="10"/>
  <c r="M432" i="10"/>
  <c r="J429" i="10"/>
  <c r="I429" i="10"/>
  <c r="H431" i="10"/>
  <c r="K432" i="10"/>
  <c r="K427" i="10"/>
  <c r="K428" i="10"/>
  <c r="L432" i="10"/>
  <c r="M431" i="10"/>
  <c r="M428" i="10"/>
  <c r="J427" i="10"/>
  <c r="I431" i="10"/>
  <c r="M429" i="10"/>
  <c r="H432" i="10"/>
  <c r="L429" i="10"/>
  <c r="J428" i="10"/>
  <c r="L431" i="10"/>
  <c r="K429" i="10"/>
  <c r="I428" i="10"/>
  <c r="J430" i="10"/>
  <c r="L430" i="10"/>
  <c r="J431" i="10"/>
  <c r="I432" i="10"/>
  <c r="I427" i="10"/>
  <c r="L428" i="10"/>
  <c r="H427" i="10"/>
  <c r="M48" i="10"/>
  <c r="L48" i="10"/>
  <c r="K48" i="10"/>
  <c r="J48" i="10"/>
  <c r="H48" i="10"/>
  <c r="I48" i="10"/>
  <c r="Z47" i="10"/>
  <c r="B48" i="10"/>
  <c r="O486" i="10"/>
  <c r="R485" i="10"/>
  <c r="R500" i="10"/>
  <c r="O501" i="10"/>
  <c r="O49" i="10"/>
  <c r="R48" i="10"/>
  <c r="D48" i="10"/>
  <c r="E48" i="10"/>
  <c r="C48" i="10"/>
  <c r="F48" i="10"/>
  <c r="G48" i="10"/>
  <c r="R594" i="10"/>
  <c r="O595" i="10"/>
  <c r="O516" i="10"/>
  <c r="R515" i="10"/>
  <c r="O460" i="10"/>
  <c r="R459" i="10"/>
  <c r="B459" i="10"/>
  <c r="H28" i="3"/>
  <c r="A28" i="3" s="1"/>
  <c r="C29" i="6"/>
  <c r="I29" i="6" s="1"/>
  <c r="X48" i="10" l="1"/>
  <c r="Y48" i="10"/>
  <c r="T49" i="10"/>
  <c r="V49" i="10"/>
  <c r="S49" i="10"/>
  <c r="L49" i="10"/>
  <c r="M49" i="10"/>
  <c r="K49" i="10"/>
  <c r="J49" i="10"/>
  <c r="I49" i="10"/>
  <c r="H49" i="10"/>
  <c r="Z48" i="10"/>
  <c r="B49" i="10"/>
  <c r="B460" i="10"/>
  <c r="O487" i="10"/>
  <c r="R486" i="10"/>
  <c r="O50" i="10"/>
  <c r="R49" i="10"/>
  <c r="D49" i="10"/>
  <c r="G49" i="10"/>
  <c r="F49" i="10"/>
  <c r="C49" i="10"/>
  <c r="E49" i="10"/>
  <c r="R501" i="10"/>
  <c r="O502" i="10"/>
  <c r="O596" i="10"/>
  <c r="R595" i="10"/>
  <c r="O517" i="10"/>
  <c r="R516" i="10"/>
  <c r="R460" i="10"/>
  <c r="O461" i="10"/>
  <c r="H29" i="3"/>
  <c r="A29" i="3" s="1"/>
  <c r="C30" i="6"/>
  <c r="I30" i="6" s="1"/>
  <c r="X49" i="10" l="1"/>
  <c r="Y49" i="10"/>
  <c r="T50" i="10"/>
  <c r="V50" i="10"/>
  <c r="S50" i="10"/>
  <c r="L50" i="10"/>
  <c r="M50" i="10"/>
  <c r="K50" i="10"/>
  <c r="J50" i="10"/>
  <c r="I50" i="10"/>
  <c r="H50" i="10"/>
  <c r="Z49" i="10"/>
  <c r="R487" i="10"/>
  <c r="B50" i="10"/>
  <c r="R502" i="10"/>
  <c r="O503" i="10"/>
  <c r="O51" i="10"/>
  <c r="R50" i="10"/>
  <c r="C50" i="10"/>
  <c r="D50" i="10"/>
  <c r="F50" i="10"/>
  <c r="G50" i="10"/>
  <c r="E50" i="10"/>
  <c r="O597" i="10"/>
  <c r="R596" i="10"/>
  <c r="O518" i="10"/>
  <c r="R517" i="10"/>
  <c r="R461" i="10"/>
  <c r="O462" i="10"/>
  <c r="B461" i="10"/>
  <c r="H30" i="3"/>
  <c r="A30" i="3" s="1"/>
  <c r="C31" i="6"/>
  <c r="I31" i="6" s="1"/>
  <c r="X50" i="10" l="1"/>
  <c r="Y50" i="10"/>
  <c r="V51" i="10"/>
  <c r="T51" i="10"/>
  <c r="S51" i="10"/>
  <c r="M51" i="10"/>
  <c r="L51" i="10"/>
  <c r="K51" i="10"/>
  <c r="I51" i="10"/>
  <c r="J51" i="10"/>
  <c r="H51" i="10"/>
  <c r="Z50" i="10"/>
  <c r="B462" i="10"/>
  <c r="O52" i="10"/>
  <c r="R51" i="10"/>
  <c r="G51" i="10"/>
  <c r="E51" i="10"/>
  <c r="F51" i="10"/>
  <c r="C51" i="10"/>
  <c r="D51" i="10"/>
  <c r="R462" i="10"/>
  <c r="O463" i="10"/>
  <c r="O504" i="10"/>
  <c r="R503" i="10"/>
  <c r="B51" i="10"/>
  <c r="O598" i="10"/>
  <c r="R597" i="10"/>
  <c r="R518" i="10"/>
  <c r="O519" i="10"/>
  <c r="H31" i="3"/>
  <c r="A31" i="3" s="1"/>
  <c r="J456" i="10" s="1"/>
  <c r="C32" i="6"/>
  <c r="I32" i="6" s="1"/>
  <c r="L462" i="10" l="1"/>
  <c r="X51" i="10"/>
  <c r="Y51" i="10"/>
  <c r="K462" i="10"/>
  <c r="V52" i="10"/>
  <c r="T52" i="10"/>
  <c r="S52" i="10"/>
  <c r="L460" i="10"/>
  <c r="H458" i="10"/>
  <c r="H459" i="10"/>
  <c r="I457" i="10"/>
  <c r="M460" i="10"/>
  <c r="L457" i="10"/>
  <c r="I462" i="10"/>
  <c r="K460" i="10"/>
  <c r="J462" i="10"/>
  <c r="M462" i="10"/>
  <c r="J457" i="10"/>
  <c r="H460" i="10"/>
  <c r="I460" i="10"/>
  <c r="I459" i="10"/>
  <c r="J458" i="10"/>
  <c r="K458" i="10"/>
  <c r="J459" i="10"/>
  <c r="L456" i="10"/>
  <c r="J460" i="10"/>
  <c r="K457" i="10"/>
  <c r="L461" i="10"/>
  <c r="J461" i="10"/>
  <c r="L459" i="10"/>
  <c r="I461" i="10"/>
  <c r="I458" i="10"/>
  <c r="H461" i="10"/>
  <c r="M461" i="10"/>
  <c r="H462" i="10"/>
  <c r="K459" i="10"/>
  <c r="M458" i="10"/>
  <c r="L458" i="10"/>
  <c r="K461" i="10"/>
  <c r="M459" i="10"/>
  <c r="M463" i="10"/>
  <c r="L463" i="10"/>
  <c r="K463" i="10"/>
  <c r="J463" i="10"/>
  <c r="I463" i="10"/>
  <c r="H463" i="10"/>
  <c r="M52" i="10"/>
  <c r="K52" i="10"/>
  <c r="L52" i="10"/>
  <c r="J52" i="10"/>
  <c r="I52" i="10"/>
  <c r="H52" i="10"/>
  <c r="Z51" i="10"/>
  <c r="B52" i="10"/>
  <c r="O505" i="10"/>
  <c r="R504" i="10"/>
  <c r="O464" i="10"/>
  <c r="R463" i="10"/>
  <c r="O53" i="10"/>
  <c r="R52" i="10"/>
  <c r="F52" i="10"/>
  <c r="C52" i="10"/>
  <c r="D52" i="10"/>
  <c r="G52" i="10"/>
  <c r="E52" i="10"/>
  <c r="B463" i="10"/>
  <c r="O599" i="10"/>
  <c r="R598" i="10"/>
  <c r="R519" i="10"/>
  <c r="O520" i="10"/>
  <c r="H32" i="3"/>
  <c r="A32" i="3" s="1"/>
  <c r="C33" i="6"/>
  <c r="I33" i="6" s="1"/>
  <c r="X52" i="10" l="1"/>
  <c r="Y52" i="10"/>
  <c r="V53" i="10"/>
  <c r="T53" i="10"/>
  <c r="S53" i="10"/>
  <c r="M53" i="10"/>
  <c r="L53" i="10"/>
  <c r="K53" i="10"/>
  <c r="J53" i="10"/>
  <c r="I53" i="10"/>
  <c r="H53" i="10"/>
  <c r="M464" i="10"/>
  <c r="L464" i="10"/>
  <c r="K464" i="10"/>
  <c r="J464" i="10"/>
  <c r="I464" i="10"/>
  <c r="H464" i="10"/>
  <c r="Z52" i="10"/>
  <c r="B464" i="10"/>
  <c r="B53" i="10"/>
  <c r="O54" i="10"/>
  <c r="R53" i="10"/>
  <c r="E53" i="10"/>
  <c r="G53" i="10"/>
  <c r="F53" i="10"/>
  <c r="D53" i="10"/>
  <c r="C53" i="10"/>
  <c r="R464" i="10"/>
  <c r="O465" i="10"/>
  <c r="O506" i="10"/>
  <c r="R505" i="10"/>
  <c r="R599" i="10"/>
  <c r="R520" i="10"/>
  <c r="O521" i="10"/>
  <c r="H33" i="3"/>
  <c r="A33" i="3" s="1"/>
  <c r="L484" i="10" s="1"/>
  <c r="C34" i="6"/>
  <c r="I34" i="6" s="1"/>
  <c r="X53" i="10" l="1"/>
  <c r="Y53" i="10"/>
  <c r="V54" i="10"/>
  <c r="T54" i="10"/>
  <c r="S54" i="10"/>
  <c r="M486" i="10"/>
  <c r="K485" i="10"/>
  <c r="L485" i="10"/>
  <c r="I486" i="10"/>
  <c r="M485" i="10"/>
  <c r="H485" i="10"/>
  <c r="I484" i="10"/>
  <c r="J486" i="10"/>
  <c r="I487" i="10"/>
  <c r="K487" i="10"/>
  <c r="K486" i="10"/>
  <c r="J485" i="10"/>
  <c r="J487" i="10"/>
  <c r="L487" i="10"/>
  <c r="L486" i="10"/>
  <c r="I485" i="10"/>
  <c r="M487" i="10"/>
  <c r="H487" i="10"/>
  <c r="H486" i="10"/>
  <c r="M465" i="10"/>
  <c r="L465" i="10"/>
  <c r="K465" i="10"/>
  <c r="J465" i="10"/>
  <c r="I465" i="10"/>
  <c r="H465" i="10"/>
  <c r="M54" i="10"/>
  <c r="L54" i="10"/>
  <c r="K54" i="10"/>
  <c r="J54" i="10"/>
  <c r="I54" i="10"/>
  <c r="H54" i="10"/>
  <c r="Z53" i="10"/>
  <c r="B465" i="10"/>
  <c r="B54" i="10"/>
  <c r="O466" i="10"/>
  <c r="R465" i="10"/>
  <c r="R506" i="10"/>
  <c r="O507" i="10"/>
  <c r="O55" i="10"/>
  <c r="R54" i="10"/>
  <c r="F54" i="10"/>
  <c r="G54" i="10"/>
  <c r="D54" i="10"/>
  <c r="C54" i="10"/>
  <c r="E54" i="10"/>
  <c r="R600" i="10"/>
  <c r="R521" i="10"/>
  <c r="O522" i="10"/>
  <c r="H34" i="3"/>
  <c r="A34" i="3" s="1"/>
  <c r="C35" i="6"/>
  <c r="I35" i="6" s="1"/>
  <c r="X54" i="10" l="1"/>
  <c r="Y54" i="10"/>
  <c r="V55" i="10"/>
  <c r="S55" i="10"/>
  <c r="T55" i="10"/>
  <c r="M466" i="10"/>
  <c r="L466" i="10"/>
  <c r="K466" i="10"/>
  <c r="J466" i="10"/>
  <c r="I466" i="10"/>
  <c r="H466" i="10"/>
  <c r="M55" i="10"/>
  <c r="L55" i="10"/>
  <c r="K55" i="10"/>
  <c r="J55" i="10"/>
  <c r="I55" i="10"/>
  <c r="H55" i="10"/>
  <c r="Z54" i="10"/>
  <c r="O56" i="10"/>
  <c r="R55" i="10"/>
  <c r="F55" i="10"/>
  <c r="G55" i="10"/>
  <c r="D55" i="10"/>
  <c r="E55" i="10"/>
  <c r="C55" i="10"/>
  <c r="R507" i="10"/>
  <c r="O508" i="10"/>
  <c r="B55" i="10"/>
  <c r="O467" i="10"/>
  <c r="R466" i="10"/>
  <c r="B466" i="10"/>
  <c r="R601" i="10"/>
  <c r="O602" i="10"/>
  <c r="O523" i="10"/>
  <c r="R522" i="10"/>
  <c r="H35" i="3"/>
  <c r="A35" i="3" s="1"/>
  <c r="M505" i="10" s="1"/>
  <c r="C36" i="6"/>
  <c r="I36" i="6" s="1"/>
  <c r="L507" i="10" l="1"/>
  <c r="X55" i="10"/>
  <c r="Y55" i="10"/>
  <c r="J507" i="10"/>
  <c r="M501" i="10"/>
  <c r="I507" i="10"/>
  <c r="J502" i="10"/>
  <c r="T56" i="10"/>
  <c r="V56" i="10"/>
  <c r="S56" i="10"/>
  <c r="K503" i="10"/>
  <c r="K507" i="10"/>
  <c r="I503" i="10"/>
  <c r="I506" i="10"/>
  <c r="M503" i="10"/>
  <c r="L505" i="10"/>
  <c r="H502" i="10"/>
  <c r="I505" i="10"/>
  <c r="K504" i="10"/>
  <c r="I501" i="10"/>
  <c r="I504" i="10"/>
  <c r="I502" i="10"/>
  <c r="L504" i="10"/>
  <c r="M502" i="10"/>
  <c r="L502" i="10"/>
  <c r="M504" i="10"/>
  <c r="M506" i="10"/>
  <c r="H506" i="10"/>
  <c r="L506" i="10"/>
  <c r="H501" i="10"/>
  <c r="J506" i="10"/>
  <c r="M507" i="10"/>
  <c r="H504" i="10"/>
  <c r="L503" i="10"/>
  <c r="K502" i="10"/>
  <c r="K506" i="10"/>
  <c r="J504" i="10"/>
  <c r="H507" i="10"/>
  <c r="H503" i="10"/>
  <c r="J503" i="10"/>
  <c r="H505" i="10"/>
  <c r="J505" i="10"/>
  <c r="K505" i="10"/>
  <c r="M508" i="10"/>
  <c r="L508" i="10"/>
  <c r="K508" i="10"/>
  <c r="J508" i="10"/>
  <c r="I508" i="10"/>
  <c r="H508" i="10"/>
  <c r="M56" i="10"/>
  <c r="L56" i="10"/>
  <c r="K56" i="10"/>
  <c r="J56" i="10"/>
  <c r="I56" i="10"/>
  <c r="H56" i="10"/>
  <c r="M467" i="10"/>
  <c r="L467" i="10"/>
  <c r="K467" i="10"/>
  <c r="J467" i="10"/>
  <c r="I467" i="10"/>
  <c r="H467" i="10"/>
  <c r="Z55" i="10"/>
  <c r="B56" i="10"/>
  <c r="O468" i="10"/>
  <c r="R467" i="10"/>
  <c r="O509" i="10"/>
  <c r="R508" i="10"/>
  <c r="B467" i="10"/>
  <c r="O57" i="10"/>
  <c r="R56" i="10"/>
  <c r="C56" i="10"/>
  <c r="F56" i="10"/>
  <c r="G56" i="10"/>
  <c r="D56" i="10"/>
  <c r="E56" i="10"/>
  <c r="R602" i="10"/>
  <c r="O603" i="10"/>
  <c r="O524" i="10"/>
  <c r="R523" i="10"/>
  <c r="H36" i="3"/>
  <c r="A36" i="3" s="1"/>
  <c r="C37" i="6"/>
  <c r="I37" i="6" s="1"/>
  <c r="X56" i="10" l="1"/>
  <c r="Y56" i="10"/>
  <c r="T57" i="10"/>
  <c r="S57" i="10"/>
  <c r="V57" i="10"/>
  <c r="L57" i="10"/>
  <c r="M57" i="10"/>
  <c r="K57" i="10"/>
  <c r="J57" i="10"/>
  <c r="H57" i="10"/>
  <c r="I57" i="10"/>
  <c r="M509" i="10"/>
  <c r="L509" i="10"/>
  <c r="J509" i="10"/>
  <c r="K509" i="10"/>
  <c r="I509" i="10"/>
  <c r="H509" i="10"/>
  <c r="M468" i="10"/>
  <c r="L468" i="10"/>
  <c r="K468" i="10"/>
  <c r="J468" i="10"/>
  <c r="I468" i="10"/>
  <c r="H468" i="10"/>
  <c r="Z56" i="10"/>
  <c r="R468" i="10"/>
  <c r="B468" i="10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O58" i="10"/>
  <c r="R57" i="10"/>
  <c r="C57" i="10"/>
  <c r="G57" i="10"/>
  <c r="D57" i="10"/>
  <c r="E57" i="10"/>
  <c r="F57" i="10"/>
  <c r="O510" i="10"/>
  <c r="R509" i="10"/>
  <c r="B57" i="10"/>
  <c r="O604" i="10"/>
  <c r="R603" i="10"/>
  <c r="O525" i="10"/>
  <c r="R524" i="10"/>
  <c r="H37" i="3"/>
  <c r="A37" i="3" s="1"/>
  <c r="J518" i="10" s="1"/>
  <c r="C38" i="6"/>
  <c r="I38" i="6" s="1"/>
  <c r="X57" i="10" l="1"/>
  <c r="Y57" i="10"/>
  <c r="V58" i="10"/>
  <c r="T58" i="10"/>
  <c r="S58" i="10"/>
  <c r="K518" i="10"/>
  <c r="I524" i="10"/>
  <c r="I521" i="10"/>
  <c r="K524" i="10"/>
  <c r="L522" i="10"/>
  <c r="H518" i="10"/>
  <c r="M521" i="10"/>
  <c r="L521" i="10"/>
  <c r="J522" i="10"/>
  <c r="K522" i="10"/>
  <c r="L524" i="10"/>
  <c r="I523" i="10"/>
  <c r="K521" i="10"/>
  <c r="I522" i="10"/>
  <c r="M524" i="10"/>
  <c r="H520" i="10"/>
  <c r="K520" i="10"/>
  <c r="L523" i="10"/>
  <c r="H522" i="10"/>
  <c r="H519" i="10"/>
  <c r="H521" i="10"/>
  <c r="M522" i="10"/>
  <c r="M519" i="10"/>
  <c r="H524" i="10"/>
  <c r="J523" i="10"/>
  <c r="H523" i="10"/>
  <c r="K519" i="10"/>
  <c r="L517" i="10"/>
  <c r="J517" i="10"/>
  <c r="K523" i="10"/>
  <c r="I519" i="10"/>
  <c r="J519" i="10"/>
  <c r="I520" i="10"/>
  <c r="J524" i="10"/>
  <c r="L520" i="10"/>
  <c r="J520" i="10"/>
  <c r="J521" i="10"/>
  <c r="M523" i="10"/>
  <c r="M520" i="10"/>
  <c r="M525" i="10"/>
  <c r="L525" i="10"/>
  <c r="J525" i="10"/>
  <c r="K525" i="10"/>
  <c r="I525" i="10"/>
  <c r="H525" i="10"/>
  <c r="M510" i="10"/>
  <c r="L510" i="10"/>
  <c r="K510" i="10"/>
  <c r="J510" i="10"/>
  <c r="I510" i="10"/>
  <c r="H510" i="10"/>
  <c r="L58" i="10"/>
  <c r="M58" i="10"/>
  <c r="K58" i="10"/>
  <c r="J58" i="10"/>
  <c r="I58" i="10"/>
  <c r="H58" i="10"/>
  <c r="Z57" i="10"/>
  <c r="R510" i="10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8" i="10"/>
  <c r="O59" i="10"/>
  <c r="R58" i="10"/>
  <c r="G58" i="10"/>
  <c r="D58" i="10"/>
  <c r="E58" i="10"/>
  <c r="C58" i="10"/>
  <c r="F58" i="10"/>
  <c r="O605" i="10"/>
  <c r="R604" i="10"/>
  <c r="O526" i="10"/>
  <c r="R525" i="10"/>
  <c r="H38" i="3"/>
  <c r="A38" i="3" s="1"/>
  <c r="C39" i="6"/>
  <c r="I39" i="6" s="1"/>
  <c r="X58" i="10" l="1"/>
  <c r="Y58" i="10"/>
  <c r="V59" i="10"/>
  <c r="S59" i="10"/>
  <c r="T59" i="10"/>
  <c r="M526" i="10"/>
  <c r="L526" i="10"/>
  <c r="K526" i="10"/>
  <c r="J526" i="10"/>
  <c r="H526" i="10"/>
  <c r="I526" i="10"/>
  <c r="M59" i="10"/>
  <c r="L59" i="10"/>
  <c r="K59" i="10"/>
  <c r="J59" i="10"/>
  <c r="I59" i="10"/>
  <c r="H59" i="10"/>
  <c r="Z58" i="10"/>
  <c r="O60" i="10"/>
  <c r="R59" i="10"/>
  <c r="C59" i="10"/>
  <c r="D59" i="10"/>
  <c r="G59" i="10"/>
  <c r="E59" i="10"/>
  <c r="F59" i="10"/>
  <c r="B59" i="10"/>
  <c r="O606" i="10"/>
  <c r="R605" i="10"/>
  <c r="R526" i="10"/>
  <c r="O527" i="10"/>
  <c r="B526" i="10"/>
  <c r="H39" i="3"/>
  <c r="A39" i="3" s="1"/>
  <c r="C40" i="6"/>
  <c r="I40" i="6" s="1"/>
  <c r="X59" i="10" l="1"/>
  <c r="Y59" i="10"/>
  <c r="V60" i="10"/>
  <c r="S60" i="10"/>
  <c r="T60" i="10"/>
  <c r="M527" i="10"/>
  <c r="L527" i="10"/>
  <c r="K527" i="10"/>
  <c r="J527" i="10"/>
  <c r="I527" i="10"/>
  <c r="H527" i="10"/>
  <c r="M60" i="10"/>
  <c r="L60" i="10"/>
  <c r="K60" i="10"/>
  <c r="J60" i="10"/>
  <c r="I60" i="10"/>
  <c r="H60" i="10"/>
  <c r="Z59" i="10"/>
  <c r="B60" i="10"/>
  <c r="O61" i="10"/>
  <c r="R60" i="10"/>
  <c r="D60" i="10"/>
  <c r="C60" i="10"/>
  <c r="G60" i="10"/>
  <c r="F60" i="10"/>
  <c r="E60" i="10"/>
  <c r="O607" i="10"/>
  <c r="R606" i="10"/>
  <c r="B527" i="10"/>
  <c r="R527" i="10"/>
  <c r="O528" i="10"/>
  <c r="H40" i="3"/>
  <c r="A40" i="3" s="1"/>
  <c r="C41" i="6"/>
  <c r="I41" i="6" s="1"/>
  <c r="X60" i="10" l="1"/>
  <c r="Y60" i="10"/>
  <c r="V61" i="10"/>
  <c r="S61" i="10"/>
  <c r="T61" i="10"/>
  <c r="M61" i="10"/>
  <c r="L61" i="10"/>
  <c r="K61" i="10"/>
  <c r="J61" i="10"/>
  <c r="I61" i="10"/>
  <c r="H61" i="10"/>
  <c r="M528" i="10"/>
  <c r="L528" i="10"/>
  <c r="K528" i="10"/>
  <c r="J528" i="10"/>
  <c r="I528" i="10"/>
  <c r="H528" i="10"/>
  <c r="Z60" i="10"/>
  <c r="B61" i="10"/>
  <c r="B528" i="10"/>
  <c r="O62" i="10"/>
  <c r="R61" i="10"/>
  <c r="C61" i="10"/>
  <c r="G61" i="10"/>
  <c r="D61" i="10"/>
  <c r="E61" i="10"/>
  <c r="F61" i="10"/>
  <c r="R607" i="10"/>
  <c r="R528" i="10"/>
  <c r="O529" i="10"/>
  <c r="H41" i="3"/>
  <c r="A41" i="3" s="1"/>
  <c r="C42" i="6"/>
  <c r="I42" i="6" s="1"/>
  <c r="X61" i="10" l="1"/>
  <c r="Y61" i="10"/>
  <c r="V62" i="10"/>
  <c r="S62" i="10"/>
  <c r="T62" i="10"/>
  <c r="L529" i="10"/>
  <c r="M529" i="10"/>
  <c r="K529" i="10"/>
  <c r="J529" i="10"/>
  <c r="I529" i="10"/>
  <c r="H529" i="10"/>
  <c r="M62" i="10"/>
  <c r="L62" i="10"/>
  <c r="K62" i="10"/>
  <c r="J62" i="10"/>
  <c r="I62" i="10"/>
  <c r="H62" i="10"/>
  <c r="Z61" i="10"/>
  <c r="B62" i="10"/>
  <c r="B529" i="10"/>
  <c r="O63" i="10"/>
  <c r="R62" i="10"/>
  <c r="G62" i="10"/>
  <c r="E62" i="10"/>
  <c r="F62" i="10"/>
  <c r="C62" i="10"/>
  <c r="D62" i="10"/>
  <c r="R608" i="10"/>
  <c r="R529" i="10"/>
  <c r="O530" i="10"/>
  <c r="H42" i="3"/>
  <c r="A42" i="3" s="1"/>
  <c r="C43" i="6"/>
  <c r="I43" i="6" s="1"/>
  <c r="X62" i="10" l="1"/>
  <c r="Y62" i="10"/>
  <c r="V63" i="10"/>
  <c r="S63" i="10"/>
  <c r="T63" i="10"/>
  <c r="M530" i="10"/>
  <c r="L530" i="10"/>
  <c r="K530" i="10"/>
  <c r="J530" i="10"/>
  <c r="I530" i="10"/>
  <c r="H530" i="10"/>
  <c r="M63" i="10"/>
  <c r="L63" i="10"/>
  <c r="K63" i="10"/>
  <c r="J63" i="10"/>
  <c r="I63" i="10"/>
  <c r="H63" i="10"/>
  <c r="Z62" i="10"/>
  <c r="O64" i="10"/>
  <c r="R63" i="10"/>
  <c r="D63" i="10"/>
  <c r="G63" i="10"/>
  <c r="E63" i="10"/>
  <c r="C63" i="10"/>
  <c r="F63" i="10"/>
  <c r="B63" i="10"/>
  <c r="R609" i="10"/>
  <c r="O610" i="10"/>
  <c r="R530" i="10"/>
  <c r="O531" i="10"/>
  <c r="B530" i="10"/>
  <c r="H43" i="3"/>
  <c r="A43" i="3" s="1"/>
  <c r="C44" i="6"/>
  <c r="I44" i="6" s="1"/>
  <c r="X63" i="10" l="1"/>
  <c r="Y63" i="10"/>
  <c r="V64" i="10"/>
  <c r="T64" i="10"/>
  <c r="S64" i="10"/>
  <c r="M531" i="10"/>
  <c r="L531" i="10"/>
  <c r="K531" i="10"/>
  <c r="J531" i="10"/>
  <c r="I531" i="10"/>
  <c r="H531" i="10"/>
  <c r="M64" i="10"/>
  <c r="L64" i="10"/>
  <c r="K64" i="10"/>
  <c r="J64" i="10"/>
  <c r="H64" i="10"/>
  <c r="I64" i="10"/>
  <c r="Z63" i="10"/>
  <c r="B64" i="10"/>
  <c r="B531" i="10"/>
  <c r="O65" i="10"/>
  <c r="R64" i="10"/>
  <c r="E64" i="10"/>
  <c r="F64" i="10"/>
  <c r="C64" i="10"/>
  <c r="G64" i="10"/>
  <c r="D64" i="10"/>
  <c r="R610" i="10"/>
  <c r="O611" i="10"/>
  <c r="O532" i="10"/>
  <c r="R531" i="10"/>
  <c r="H44" i="3"/>
  <c r="A44" i="3" s="1"/>
  <c r="C45" i="6"/>
  <c r="I45" i="6" s="1"/>
  <c r="X64" i="10" l="1"/>
  <c r="Y64" i="10"/>
  <c r="V65" i="10"/>
  <c r="T65" i="10"/>
  <c r="S65" i="10"/>
  <c r="M532" i="10"/>
  <c r="L532" i="10"/>
  <c r="K532" i="10"/>
  <c r="J532" i="10"/>
  <c r="I532" i="10"/>
  <c r="H532" i="10"/>
  <c r="M65" i="10"/>
  <c r="L65" i="10"/>
  <c r="K65" i="10"/>
  <c r="J65" i="10"/>
  <c r="I65" i="10"/>
  <c r="H65" i="10"/>
  <c r="Z64" i="10"/>
  <c r="O66" i="10"/>
  <c r="R65" i="10"/>
  <c r="C65" i="10"/>
  <c r="G65" i="10"/>
  <c r="E65" i="10"/>
  <c r="D65" i="10"/>
  <c r="F65" i="10"/>
  <c r="B65" i="10"/>
  <c r="O612" i="10"/>
  <c r="R611" i="10"/>
  <c r="O533" i="10"/>
  <c r="R532" i="10"/>
  <c r="B532" i="10"/>
  <c r="H45" i="3"/>
  <c r="A45" i="3" s="1"/>
  <c r="C46" i="6"/>
  <c r="I46" i="6" s="1"/>
  <c r="X65" i="10" l="1"/>
  <c r="Y65" i="10"/>
  <c r="V66" i="10"/>
  <c r="T66" i="10"/>
  <c r="S66" i="10"/>
  <c r="M533" i="10"/>
  <c r="L533" i="10"/>
  <c r="K533" i="10"/>
  <c r="J533" i="10"/>
  <c r="I533" i="10"/>
  <c r="H533" i="10"/>
  <c r="M66" i="10"/>
  <c r="L66" i="10"/>
  <c r="K66" i="10"/>
  <c r="J66" i="10"/>
  <c r="H66" i="10"/>
  <c r="I66" i="10"/>
  <c r="Z65" i="10"/>
  <c r="B66" i="10"/>
  <c r="O67" i="10"/>
  <c r="R66" i="10"/>
  <c r="D66" i="10"/>
  <c r="G66" i="10"/>
  <c r="E66" i="10"/>
  <c r="C66" i="10"/>
  <c r="F66" i="10"/>
  <c r="O613" i="10"/>
  <c r="R612" i="10"/>
  <c r="R533" i="10"/>
  <c r="B533" i="10"/>
  <c r="B534" i="10" s="1"/>
  <c r="H46" i="3"/>
  <c r="A46" i="3" s="1"/>
  <c r="C47" i="6"/>
  <c r="I47" i="6" s="1"/>
  <c r="X66" i="10" l="1"/>
  <c r="Y66" i="10"/>
  <c r="V67" i="10"/>
  <c r="T67" i="10"/>
  <c r="S67" i="10"/>
  <c r="M67" i="10"/>
  <c r="L67" i="10"/>
  <c r="K67" i="10"/>
  <c r="J67" i="10"/>
  <c r="I67" i="10"/>
  <c r="H67" i="10"/>
  <c r="Z66" i="10"/>
  <c r="O68" i="10"/>
  <c r="R67" i="10"/>
  <c r="C67" i="10"/>
  <c r="F67" i="10"/>
  <c r="G67" i="10"/>
  <c r="D67" i="10"/>
  <c r="E67" i="10"/>
  <c r="B67" i="10"/>
  <c r="O614" i="10"/>
  <c r="R613" i="10"/>
  <c r="R534" i="10"/>
  <c r="B535" i="10"/>
  <c r="H47" i="3"/>
  <c r="A47" i="3" s="1"/>
  <c r="C48" i="6"/>
  <c r="I48" i="6" s="1"/>
  <c r="X67" i="10" l="1"/>
  <c r="Y67" i="10"/>
  <c r="V68" i="10"/>
  <c r="T68" i="10"/>
  <c r="S68" i="10"/>
  <c r="M68" i="10"/>
  <c r="K68" i="10"/>
  <c r="L68" i="10"/>
  <c r="J68" i="10"/>
  <c r="I68" i="10"/>
  <c r="H68" i="10"/>
  <c r="Z67" i="10"/>
  <c r="B68" i="10"/>
  <c r="O69" i="10"/>
  <c r="R68" i="10"/>
  <c r="G68" i="10"/>
  <c r="C68" i="10"/>
  <c r="F68" i="10"/>
  <c r="D68" i="10"/>
  <c r="E68" i="10"/>
  <c r="R614" i="10"/>
  <c r="R535" i="10"/>
  <c r="O536" i="10"/>
  <c r="H48" i="3"/>
  <c r="A48" i="3" s="1"/>
  <c r="C49" i="6"/>
  <c r="I49" i="6" s="1"/>
  <c r="X68" i="10" l="1"/>
  <c r="Y68" i="10"/>
  <c r="V69" i="10"/>
  <c r="S69" i="10"/>
  <c r="T69" i="10"/>
  <c r="M536" i="10"/>
  <c r="L536" i="10"/>
  <c r="K536" i="10"/>
  <c r="J536" i="10"/>
  <c r="I536" i="10"/>
  <c r="H536" i="10"/>
  <c r="M69" i="10"/>
  <c r="L69" i="10"/>
  <c r="K69" i="10"/>
  <c r="J69" i="10"/>
  <c r="I69" i="10"/>
  <c r="H69" i="10"/>
  <c r="Z68" i="10"/>
  <c r="B536" i="10"/>
  <c r="O70" i="10"/>
  <c r="R69" i="10"/>
  <c r="G69" i="10"/>
  <c r="E69" i="10"/>
  <c r="C69" i="10"/>
  <c r="F69" i="10"/>
  <c r="D69" i="10"/>
  <c r="B69" i="10"/>
  <c r="R615" i="10"/>
  <c r="R536" i="10"/>
  <c r="O537" i="10"/>
  <c r="H49" i="3"/>
  <c r="A49" i="3" s="1"/>
  <c r="C50" i="6"/>
  <c r="I50" i="6" s="1"/>
  <c r="X69" i="10" l="1"/>
  <c r="Y69" i="10"/>
  <c r="V70" i="10"/>
  <c r="T70" i="10"/>
  <c r="S70" i="10"/>
  <c r="M537" i="10"/>
  <c r="L537" i="10"/>
  <c r="K537" i="10"/>
  <c r="I537" i="10"/>
  <c r="J537" i="10"/>
  <c r="H537" i="10"/>
  <c r="M70" i="10"/>
  <c r="L70" i="10"/>
  <c r="K70" i="10"/>
  <c r="J70" i="10"/>
  <c r="I70" i="10"/>
  <c r="H70" i="10"/>
  <c r="Z69" i="10"/>
  <c r="B537" i="10"/>
  <c r="B70" i="10"/>
  <c r="O71" i="10"/>
  <c r="R70" i="10"/>
  <c r="G70" i="10"/>
  <c r="E70" i="10"/>
  <c r="C70" i="10"/>
  <c r="F70" i="10"/>
  <c r="D70" i="10"/>
  <c r="R616" i="10"/>
  <c r="O617" i="10"/>
  <c r="R537" i="10"/>
  <c r="O538" i="10"/>
  <c r="H50" i="3"/>
  <c r="A50" i="3" s="1"/>
  <c r="C51" i="6"/>
  <c r="I51" i="6" s="1"/>
  <c r="X70" i="10" l="1"/>
  <c r="Y70" i="10"/>
  <c r="V71" i="10"/>
  <c r="T71" i="10"/>
  <c r="S71" i="10"/>
  <c r="M538" i="10"/>
  <c r="L538" i="10"/>
  <c r="K538" i="10"/>
  <c r="J538" i="10"/>
  <c r="I538" i="10"/>
  <c r="H538" i="10"/>
  <c r="M71" i="10"/>
  <c r="L71" i="10"/>
  <c r="K71" i="10"/>
  <c r="J71" i="10"/>
  <c r="I71" i="10"/>
  <c r="H71" i="10"/>
  <c r="Z70" i="10"/>
  <c r="B538" i="10"/>
  <c r="O72" i="10"/>
  <c r="R71" i="10"/>
  <c r="E71" i="10"/>
  <c r="C71" i="10"/>
  <c r="G71" i="10"/>
  <c r="D71" i="10"/>
  <c r="F71" i="10"/>
  <c r="B71" i="10"/>
  <c r="R617" i="10"/>
  <c r="O618" i="10"/>
  <c r="R538" i="10"/>
  <c r="O539" i="10"/>
  <c r="H51" i="3"/>
  <c r="A51" i="3" s="1"/>
  <c r="I614" i="10" s="1"/>
  <c r="C52" i="6"/>
  <c r="I52" i="6" s="1"/>
  <c r="X71" i="10" l="1"/>
  <c r="Y71" i="10"/>
  <c r="V72" i="10"/>
  <c r="T72" i="10"/>
  <c r="S72" i="10"/>
  <c r="K611" i="10"/>
  <c r="H612" i="10"/>
  <c r="L614" i="10"/>
  <c r="J614" i="10"/>
  <c r="I613" i="10"/>
  <c r="L612" i="10"/>
  <c r="H613" i="10"/>
  <c r="J613" i="10"/>
  <c r="I611" i="10"/>
  <c r="K613" i="10"/>
  <c r="H614" i="10"/>
  <c r="L613" i="10"/>
  <c r="M614" i="10"/>
  <c r="K614" i="10"/>
  <c r="M613" i="10"/>
  <c r="M72" i="10"/>
  <c r="L72" i="10"/>
  <c r="K72" i="10"/>
  <c r="J72" i="10"/>
  <c r="H72" i="10"/>
  <c r="I72" i="10"/>
  <c r="M539" i="10"/>
  <c r="L539" i="10"/>
  <c r="K539" i="10"/>
  <c r="J539" i="10"/>
  <c r="I539" i="10"/>
  <c r="H539" i="10"/>
  <c r="Z71" i="10"/>
  <c r="B539" i="10"/>
  <c r="B72" i="10"/>
  <c r="O73" i="10"/>
  <c r="R72" i="10"/>
  <c r="C72" i="10"/>
  <c r="E72" i="10"/>
  <c r="F72" i="10"/>
  <c r="D72" i="10"/>
  <c r="G72" i="10"/>
  <c r="O619" i="10"/>
  <c r="R618" i="10"/>
  <c r="O540" i="10"/>
  <c r="R539" i="10"/>
  <c r="H52" i="3"/>
  <c r="A52" i="3" s="1"/>
  <c r="C53" i="6"/>
  <c r="I53" i="6" s="1"/>
  <c r="X72" i="10" l="1"/>
  <c r="Y72" i="10"/>
  <c r="T73" i="10"/>
  <c r="V73" i="10"/>
  <c r="S73" i="10"/>
  <c r="M73" i="10"/>
  <c r="L73" i="10"/>
  <c r="K73" i="10"/>
  <c r="J73" i="10"/>
  <c r="I73" i="10"/>
  <c r="H73" i="10"/>
  <c r="M540" i="10"/>
  <c r="L540" i="10"/>
  <c r="K540" i="10"/>
  <c r="J540" i="10"/>
  <c r="I540" i="10"/>
  <c r="H540" i="10"/>
  <c r="Z72" i="10"/>
  <c r="O74" i="10"/>
  <c r="R73" i="10"/>
  <c r="D73" i="10"/>
  <c r="F73" i="10"/>
  <c r="E73" i="10"/>
  <c r="C73" i="10"/>
  <c r="G73" i="10"/>
  <c r="B73" i="10"/>
  <c r="O620" i="10"/>
  <c r="R619" i="10"/>
  <c r="O541" i="10"/>
  <c r="R540" i="10"/>
  <c r="B540" i="10"/>
  <c r="H53" i="3"/>
  <c r="A53" i="3" s="1"/>
  <c r="J617" i="10" s="1"/>
  <c r="C54" i="6"/>
  <c r="I54" i="6" s="1"/>
  <c r="X73" i="10" l="1"/>
  <c r="Y73" i="10"/>
  <c r="V74" i="10"/>
  <c r="T74" i="10"/>
  <c r="S74" i="10"/>
  <c r="H619" i="10"/>
  <c r="L617" i="10"/>
  <c r="I619" i="10"/>
  <c r="M617" i="10"/>
  <c r="J619" i="10"/>
  <c r="M618" i="10"/>
  <c r="K619" i="10"/>
  <c r="L618" i="10"/>
  <c r="L619" i="10"/>
  <c r="I617" i="10"/>
  <c r="K618" i="10"/>
  <c r="M619" i="10"/>
  <c r="I618" i="10"/>
  <c r="H617" i="10"/>
  <c r="H618" i="10"/>
  <c r="J618" i="10"/>
  <c r="K617" i="10"/>
  <c r="M541" i="10"/>
  <c r="L541" i="10"/>
  <c r="K541" i="10"/>
  <c r="J541" i="10"/>
  <c r="I541" i="10"/>
  <c r="H541" i="10"/>
  <c r="M620" i="10"/>
  <c r="L620" i="10"/>
  <c r="K620" i="10"/>
  <c r="J620" i="10"/>
  <c r="I620" i="10"/>
  <c r="H620" i="10"/>
  <c r="M74" i="10"/>
  <c r="L74" i="10"/>
  <c r="K74" i="10"/>
  <c r="J74" i="10"/>
  <c r="I74" i="10"/>
  <c r="H74" i="10"/>
  <c r="Z73" i="10"/>
  <c r="B74" i="10"/>
  <c r="O75" i="10"/>
  <c r="R74" i="10"/>
  <c r="E74" i="10"/>
  <c r="G74" i="10"/>
  <c r="F74" i="10"/>
  <c r="D74" i="10"/>
  <c r="C74" i="10"/>
  <c r="O621" i="10"/>
  <c r="R620" i="10"/>
  <c r="O542" i="10"/>
  <c r="R541" i="10"/>
  <c r="B541" i="10"/>
  <c r="H54" i="3"/>
  <c r="A54" i="3" s="1"/>
  <c r="C55" i="6"/>
  <c r="I55" i="6" s="1"/>
  <c r="X74" i="10" l="1"/>
  <c r="Y74" i="10"/>
  <c r="V75" i="10"/>
  <c r="T75" i="10"/>
  <c r="S75" i="10"/>
  <c r="M542" i="10"/>
  <c r="L542" i="10"/>
  <c r="K542" i="10"/>
  <c r="J542" i="10"/>
  <c r="I542" i="10"/>
  <c r="H542" i="10"/>
  <c r="M75" i="10"/>
  <c r="L75" i="10"/>
  <c r="K75" i="10"/>
  <c r="J75" i="10"/>
  <c r="I75" i="10"/>
  <c r="H75" i="10"/>
  <c r="M621" i="10"/>
  <c r="L621" i="10"/>
  <c r="K621" i="10"/>
  <c r="J621" i="10"/>
  <c r="I621" i="10"/>
  <c r="H621" i="10"/>
  <c r="Z74" i="10"/>
  <c r="O76" i="10"/>
  <c r="R75" i="10"/>
  <c r="E75" i="10"/>
  <c r="G75" i="10"/>
  <c r="C75" i="10"/>
  <c r="F75" i="10"/>
  <c r="D75" i="10"/>
  <c r="B75" i="10"/>
  <c r="R621" i="10"/>
  <c r="R542" i="10"/>
  <c r="O543" i="10"/>
  <c r="B542" i="10"/>
  <c r="H55" i="3"/>
  <c r="A55" i="3" s="1"/>
  <c r="C56" i="6"/>
  <c r="I56" i="6" s="1"/>
  <c r="X75" i="10" l="1"/>
  <c r="Y75" i="10"/>
  <c r="T76" i="10"/>
  <c r="V76" i="10"/>
  <c r="S76" i="10"/>
  <c r="M76" i="10"/>
  <c r="L76" i="10"/>
  <c r="K76" i="10"/>
  <c r="J76" i="10"/>
  <c r="I76" i="10"/>
  <c r="H76" i="10"/>
  <c r="M543" i="10"/>
  <c r="L543" i="10"/>
  <c r="K543" i="10"/>
  <c r="J543" i="10"/>
  <c r="I543" i="10"/>
  <c r="H543" i="10"/>
  <c r="Z75" i="10"/>
  <c r="B76" i="10"/>
  <c r="O77" i="10"/>
  <c r="R76" i="10"/>
  <c r="F76" i="10"/>
  <c r="C76" i="10"/>
  <c r="G76" i="10"/>
  <c r="E76" i="10"/>
  <c r="D76" i="10"/>
  <c r="R622" i="10"/>
  <c r="R543" i="10"/>
  <c r="O544" i="10"/>
  <c r="B543" i="10"/>
  <c r="H56" i="3"/>
  <c r="A56" i="3" s="1"/>
  <c r="C57" i="6"/>
  <c r="I57" i="6" s="1"/>
  <c r="X76" i="10" l="1"/>
  <c r="Y76" i="10"/>
  <c r="V77" i="10"/>
  <c r="T77" i="10"/>
  <c r="S77" i="10"/>
  <c r="M544" i="10"/>
  <c r="L544" i="10"/>
  <c r="K544" i="10"/>
  <c r="J544" i="10"/>
  <c r="I544" i="10"/>
  <c r="H544" i="10"/>
  <c r="M77" i="10"/>
  <c r="L77" i="10"/>
  <c r="K77" i="10"/>
  <c r="J77" i="10"/>
  <c r="I77" i="10"/>
  <c r="H77" i="10"/>
  <c r="Z76" i="10"/>
  <c r="B77" i="10"/>
  <c r="O78" i="10"/>
  <c r="R77" i="10"/>
  <c r="E77" i="10"/>
  <c r="F77" i="10"/>
  <c r="C77" i="10"/>
  <c r="D77" i="10"/>
  <c r="G77" i="10"/>
  <c r="R623" i="10"/>
  <c r="O624" i="10"/>
  <c r="R544" i="10"/>
  <c r="O545" i="10"/>
  <c r="B544" i="10"/>
  <c r="H57" i="3"/>
  <c r="A57" i="3" s="1"/>
  <c r="C58" i="6"/>
  <c r="I58" i="6" s="1"/>
  <c r="X77" i="10" l="1"/>
  <c r="Y77" i="10"/>
  <c r="S78" i="10"/>
  <c r="V78" i="10"/>
  <c r="T78" i="10"/>
  <c r="M78" i="10"/>
  <c r="L78" i="10"/>
  <c r="K78" i="10"/>
  <c r="J78" i="10"/>
  <c r="I78" i="10"/>
  <c r="H78" i="10"/>
  <c r="M624" i="10"/>
  <c r="L624" i="10"/>
  <c r="K624" i="10"/>
  <c r="J624" i="10"/>
  <c r="I624" i="10"/>
  <c r="H624" i="10"/>
  <c r="M545" i="10"/>
  <c r="L545" i="10"/>
  <c r="K545" i="10"/>
  <c r="J545" i="10"/>
  <c r="I545" i="10"/>
  <c r="H545" i="10"/>
  <c r="Z77" i="10"/>
  <c r="O79" i="10"/>
  <c r="R78" i="10"/>
  <c r="F78" i="10"/>
  <c r="C78" i="10"/>
  <c r="D78" i="10"/>
  <c r="E78" i="10"/>
  <c r="G78" i="10"/>
  <c r="B545" i="10"/>
  <c r="B78" i="10"/>
  <c r="R624" i="10"/>
  <c r="O625" i="10"/>
  <c r="R545" i="10"/>
  <c r="O546" i="10"/>
  <c r="H58" i="3"/>
  <c r="A58" i="3" s="1"/>
  <c r="C59" i="6"/>
  <c r="I59" i="6" s="1"/>
  <c r="X78" i="10" l="1"/>
  <c r="Y78" i="10"/>
  <c r="V79" i="10"/>
  <c r="T79" i="10"/>
  <c r="S79" i="10"/>
  <c r="M79" i="10"/>
  <c r="L79" i="10"/>
  <c r="K79" i="10"/>
  <c r="J79" i="10"/>
  <c r="I79" i="10"/>
  <c r="H79" i="10"/>
  <c r="L546" i="10"/>
  <c r="M546" i="10"/>
  <c r="K546" i="10"/>
  <c r="J546" i="10"/>
  <c r="I546" i="10"/>
  <c r="H546" i="10"/>
  <c r="M625" i="10"/>
  <c r="L625" i="10"/>
  <c r="K625" i="10"/>
  <c r="J625" i="10"/>
  <c r="I625" i="10"/>
  <c r="H625" i="10"/>
  <c r="Z78" i="10"/>
  <c r="B79" i="10"/>
  <c r="O80" i="10"/>
  <c r="R79" i="10"/>
  <c r="D79" i="10"/>
  <c r="F79" i="10"/>
  <c r="G79" i="10"/>
  <c r="E79" i="10"/>
  <c r="C79" i="10"/>
  <c r="R625" i="10"/>
  <c r="O626" i="10"/>
  <c r="O547" i="10"/>
  <c r="R546" i="10"/>
  <c r="B546" i="10"/>
  <c r="H59" i="3"/>
  <c r="A59" i="3" s="1"/>
  <c r="C60" i="6"/>
  <c r="I60" i="6" s="1"/>
  <c r="X79" i="10" l="1"/>
  <c r="Y79" i="10"/>
  <c r="V80" i="10"/>
  <c r="T80" i="10"/>
  <c r="S80" i="10"/>
  <c r="M547" i="10"/>
  <c r="L547" i="10"/>
  <c r="K547" i="10"/>
  <c r="J547" i="10"/>
  <c r="I547" i="10"/>
  <c r="H547" i="10"/>
  <c r="M626" i="10"/>
  <c r="L626" i="10"/>
  <c r="K626" i="10"/>
  <c r="I626" i="10"/>
  <c r="J626" i="10"/>
  <c r="H626" i="10"/>
  <c r="M80" i="10"/>
  <c r="L80" i="10"/>
  <c r="K80" i="10"/>
  <c r="J80" i="10"/>
  <c r="H80" i="10"/>
  <c r="I80" i="10"/>
  <c r="Z79" i="10"/>
  <c r="O81" i="10"/>
  <c r="R80" i="10"/>
  <c r="E80" i="10"/>
  <c r="D80" i="10"/>
  <c r="F80" i="10"/>
  <c r="G80" i="10"/>
  <c r="C80" i="10"/>
  <c r="B547" i="10"/>
  <c r="B80" i="10"/>
  <c r="O627" i="10"/>
  <c r="R626" i="10"/>
  <c r="R547" i="10"/>
  <c r="H60" i="3"/>
  <c r="A60" i="3" s="1"/>
  <c r="C61" i="6"/>
  <c r="I61" i="6" s="1"/>
  <c r="X80" i="10" l="1"/>
  <c r="Y80" i="10"/>
  <c r="V81" i="10"/>
  <c r="T81" i="10"/>
  <c r="S81" i="10"/>
  <c r="M627" i="10"/>
  <c r="L627" i="10"/>
  <c r="K627" i="10"/>
  <c r="J627" i="10"/>
  <c r="I627" i="10"/>
  <c r="H627" i="10"/>
  <c r="L81" i="10"/>
  <c r="M81" i="10"/>
  <c r="K81" i="10"/>
  <c r="J81" i="10"/>
  <c r="I81" i="10"/>
  <c r="H81" i="10"/>
  <c r="Z80" i="10"/>
  <c r="B81" i="10"/>
  <c r="O82" i="10"/>
  <c r="R81" i="10"/>
  <c r="E81" i="10"/>
  <c r="D81" i="10"/>
  <c r="C81" i="10"/>
  <c r="G81" i="10"/>
  <c r="F81" i="10"/>
  <c r="O628" i="10"/>
  <c r="R627" i="10"/>
  <c r="R548" i="10"/>
  <c r="B548" i="10"/>
  <c r="B549" i="10" s="1"/>
  <c r="H61" i="3"/>
  <c r="A61" i="3" s="1"/>
  <c r="C62" i="6"/>
  <c r="I62" i="6" s="1"/>
  <c r="X81" i="10" l="1"/>
  <c r="Y81" i="10"/>
  <c r="V82" i="10"/>
  <c r="T82" i="10"/>
  <c r="S82" i="10"/>
  <c r="L82" i="10"/>
  <c r="M82" i="10"/>
  <c r="K82" i="10"/>
  <c r="J82" i="10"/>
  <c r="I82" i="10"/>
  <c r="H82" i="10"/>
  <c r="M628" i="10"/>
  <c r="L628" i="10"/>
  <c r="K628" i="10"/>
  <c r="J628" i="10"/>
  <c r="I628" i="10"/>
  <c r="H628" i="10"/>
  <c r="Z81" i="10"/>
  <c r="O83" i="10"/>
  <c r="R82" i="10"/>
  <c r="E82" i="10"/>
  <c r="D82" i="10"/>
  <c r="G82" i="10"/>
  <c r="C82" i="10"/>
  <c r="F82" i="10"/>
  <c r="B82" i="10"/>
  <c r="O629" i="10"/>
  <c r="R628" i="10"/>
  <c r="O550" i="10"/>
  <c r="R549" i="10"/>
  <c r="H62" i="3"/>
  <c r="A62" i="3" s="1"/>
  <c r="C63" i="6"/>
  <c r="I63" i="6" s="1"/>
  <c r="X82" i="10" l="1"/>
  <c r="Y82" i="10"/>
  <c r="V83" i="10"/>
  <c r="S83" i="10"/>
  <c r="T83" i="10"/>
  <c r="M629" i="10"/>
  <c r="L629" i="10"/>
  <c r="K629" i="10"/>
  <c r="J629" i="10"/>
  <c r="I629" i="10"/>
  <c r="H629" i="10"/>
  <c r="M83" i="10"/>
  <c r="L83" i="10"/>
  <c r="K83" i="10"/>
  <c r="I83" i="10"/>
  <c r="J83" i="10"/>
  <c r="H83" i="10"/>
  <c r="M550" i="10"/>
  <c r="L550" i="10"/>
  <c r="K550" i="10"/>
  <c r="J550" i="10"/>
  <c r="I550" i="10"/>
  <c r="H550" i="10"/>
  <c r="Z82" i="10"/>
  <c r="B83" i="10"/>
  <c r="O84" i="10"/>
  <c r="R83" i="10"/>
  <c r="G83" i="10"/>
  <c r="F83" i="10"/>
  <c r="D83" i="10"/>
  <c r="C83" i="10"/>
  <c r="E83" i="10"/>
  <c r="R629" i="10"/>
  <c r="O630" i="10"/>
  <c r="R550" i="10"/>
  <c r="O551" i="10"/>
  <c r="B550" i="10"/>
  <c r="H63" i="3"/>
  <c r="A63" i="3" s="1"/>
  <c r="C64" i="6"/>
  <c r="I64" i="6" s="1"/>
  <c r="X83" i="10" l="1"/>
  <c r="Y83" i="10"/>
  <c r="V84" i="10"/>
  <c r="T84" i="10"/>
  <c r="S84" i="10"/>
  <c r="M551" i="10"/>
  <c r="L551" i="10"/>
  <c r="K551" i="10"/>
  <c r="J551" i="10"/>
  <c r="I551" i="10"/>
  <c r="H551" i="10"/>
  <c r="L630" i="10"/>
  <c r="M630" i="10"/>
  <c r="K630" i="10"/>
  <c r="J630" i="10"/>
  <c r="I630" i="10"/>
  <c r="H630" i="10"/>
  <c r="M84" i="10"/>
  <c r="L84" i="10"/>
  <c r="K84" i="10"/>
  <c r="J84" i="10"/>
  <c r="I84" i="10"/>
  <c r="H84" i="10"/>
  <c r="Z83" i="10"/>
  <c r="O85" i="10"/>
  <c r="R84" i="10"/>
  <c r="F84" i="10"/>
  <c r="D84" i="10"/>
  <c r="C84" i="10"/>
  <c r="E84" i="10"/>
  <c r="G84" i="10"/>
  <c r="B551" i="10"/>
  <c r="B84" i="10"/>
  <c r="O631" i="10"/>
  <c r="R630" i="10"/>
  <c r="R551" i="10"/>
  <c r="O552" i="10"/>
  <c r="H64" i="3"/>
  <c r="A64" i="3" s="1"/>
  <c r="C65" i="6"/>
  <c r="I65" i="6" s="1"/>
  <c r="X84" i="10" l="1"/>
  <c r="Y84" i="10"/>
  <c r="S85" i="10"/>
  <c r="T85" i="10"/>
  <c r="V85" i="10"/>
  <c r="M631" i="10"/>
  <c r="L631" i="10"/>
  <c r="K631" i="10"/>
  <c r="J631" i="10"/>
  <c r="I631" i="10"/>
  <c r="H631" i="10"/>
  <c r="M85" i="10"/>
  <c r="L85" i="10"/>
  <c r="K85" i="10"/>
  <c r="J85" i="10"/>
  <c r="I85" i="10"/>
  <c r="H85" i="10"/>
  <c r="M552" i="10"/>
  <c r="L552" i="10"/>
  <c r="K552" i="10"/>
  <c r="J552" i="10"/>
  <c r="I552" i="10"/>
  <c r="H552" i="10"/>
  <c r="Z84" i="10"/>
  <c r="B85" i="10"/>
  <c r="O86" i="10"/>
  <c r="R85" i="10"/>
  <c r="G85" i="10"/>
  <c r="E85" i="10"/>
  <c r="C85" i="10"/>
  <c r="F85" i="10"/>
  <c r="D85" i="10"/>
  <c r="O632" i="10"/>
  <c r="R631" i="10"/>
  <c r="R552" i="10"/>
  <c r="O553" i="10"/>
  <c r="B552" i="10"/>
  <c r="H65" i="3"/>
  <c r="A65" i="3" s="1"/>
  <c r="C66" i="6"/>
  <c r="I66" i="6" s="1"/>
  <c r="X85" i="10" l="1"/>
  <c r="Y85" i="10"/>
  <c r="V86" i="10"/>
  <c r="T86" i="10"/>
  <c r="S86" i="10"/>
  <c r="M553" i="10"/>
  <c r="L553" i="10"/>
  <c r="K553" i="10"/>
  <c r="J553" i="10"/>
  <c r="I553" i="10"/>
  <c r="H553" i="10"/>
  <c r="M86" i="10"/>
  <c r="L86" i="10"/>
  <c r="K86" i="10"/>
  <c r="J86" i="10"/>
  <c r="I86" i="10"/>
  <c r="H86" i="10"/>
  <c r="M632" i="10"/>
  <c r="L632" i="10"/>
  <c r="K632" i="10"/>
  <c r="J632" i="10"/>
  <c r="I632" i="10"/>
  <c r="H632" i="10"/>
  <c r="Z85" i="10"/>
  <c r="O87" i="10"/>
  <c r="R86" i="10"/>
  <c r="F86" i="10"/>
  <c r="D86" i="10"/>
  <c r="G86" i="10"/>
  <c r="E86" i="10"/>
  <c r="C86" i="10"/>
  <c r="B553" i="10"/>
  <c r="B86" i="10"/>
  <c r="O633" i="10"/>
  <c r="R632" i="10"/>
  <c r="R553" i="10"/>
  <c r="O554" i="10"/>
  <c r="H66" i="3"/>
  <c r="A66" i="3" s="1"/>
  <c r="C67" i="6"/>
  <c r="I67" i="6" s="1"/>
  <c r="X86" i="10" l="1"/>
  <c r="Y86" i="10"/>
  <c r="V87" i="10"/>
  <c r="S87" i="10"/>
  <c r="T87" i="10"/>
  <c r="M554" i="10"/>
  <c r="L554" i="10"/>
  <c r="K554" i="10"/>
  <c r="J554" i="10"/>
  <c r="I554" i="10"/>
  <c r="H554" i="10"/>
  <c r="M633" i="10"/>
  <c r="L633" i="10"/>
  <c r="K633" i="10"/>
  <c r="J633" i="10"/>
  <c r="I633" i="10"/>
  <c r="H633" i="10"/>
  <c r="M87" i="10"/>
  <c r="L87" i="10"/>
  <c r="K87" i="10"/>
  <c r="J87" i="10"/>
  <c r="I87" i="10"/>
  <c r="H87" i="10"/>
  <c r="Z86" i="10"/>
  <c r="B87" i="10"/>
  <c r="O88" i="10"/>
  <c r="R87" i="10"/>
  <c r="F87" i="10"/>
  <c r="C87" i="10"/>
  <c r="G87" i="10"/>
  <c r="E87" i="10"/>
  <c r="D87" i="10"/>
  <c r="O634" i="10"/>
  <c r="R633" i="10"/>
  <c r="R554" i="10"/>
  <c r="O555" i="10"/>
  <c r="B554" i="10"/>
  <c r="H67" i="3"/>
  <c r="A67" i="3" s="1"/>
  <c r="C68" i="6"/>
  <c r="I68" i="6" s="1"/>
  <c r="X87" i="10" l="1"/>
  <c r="Y87" i="10"/>
  <c r="V88" i="10"/>
  <c r="S88" i="10"/>
  <c r="T88" i="10"/>
  <c r="M555" i="10"/>
  <c r="L555" i="10"/>
  <c r="K555" i="10"/>
  <c r="J555" i="10"/>
  <c r="I555" i="10"/>
  <c r="H555" i="10"/>
  <c r="M88" i="10"/>
  <c r="L88" i="10"/>
  <c r="K88" i="10"/>
  <c r="J88" i="10"/>
  <c r="H88" i="10"/>
  <c r="I88" i="10"/>
  <c r="M634" i="10"/>
  <c r="L634" i="10"/>
  <c r="K634" i="10"/>
  <c r="J634" i="10"/>
  <c r="I634" i="10"/>
  <c r="H634" i="10"/>
  <c r="Z87" i="10"/>
  <c r="B555" i="10"/>
  <c r="B88" i="10"/>
  <c r="O89" i="10"/>
  <c r="R88" i="10"/>
  <c r="C88" i="10"/>
  <c r="F88" i="10"/>
  <c r="D88" i="10"/>
  <c r="E88" i="10"/>
  <c r="G88" i="10"/>
  <c r="O635" i="10"/>
  <c r="R634" i="10"/>
  <c r="O556" i="10"/>
  <c r="R555" i="10"/>
  <c r="H68" i="3"/>
  <c r="A68" i="3" s="1"/>
  <c r="C69" i="6"/>
  <c r="I69" i="6" s="1"/>
  <c r="X88" i="10" l="1"/>
  <c r="Y88" i="10"/>
  <c r="V89" i="10"/>
  <c r="T89" i="10"/>
  <c r="S89" i="10"/>
  <c r="M556" i="10"/>
  <c r="L556" i="10"/>
  <c r="K556" i="10"/>
  <c r="J556" i="10"/>
  <c r="I556" i="10"/>
  <c r="H556" i="10"/>
  <c r="L89" i="10"/>
  <c r="M89" i="10"/>
  <c r="K89" i="10"/>
  <c r="J89" i="10"/>
  <c r="I89" i="10"/>
  <c r="H89" i="10"/>
  <c r="M635" i="10"/>
  <c r="L635" i="10"/>
  <c r="K635" i="10"/>
  <c r="J635" i="10"/>
  <c r="I635" i="10"/>
  <c r="H635" i="10"/>
  <c r="Z88" i="10"/>
  <c r="O90" i="10"/>
  <c r="R89" i="10"/>
  <c r="D89" i="10"/>
  <c r="E89" i="10"/>
  <c r="C89" i="10"/>
  <c r="F89" i="10"/>
  <c r="G89" i="10"/>
  <c r="B89" i="10"/>
  <c r="O636" i="10"/>
  <c r="R635" i="10"/>
  <c r="O557" i="10"/>
  <c r="R556" i="10"/>
  <c r="B556" i="10"/>
  <c r="H69" i="3"/>
  <c r="A69" i="3" s="1"/>
  <c r="C70" i="6"/>
  <c r="I70" i="6" s="1"/>
  <c r="X89" i="10" l="1"/>
  <c r="Y89" i="10"/>
  <c r="V90" i="10"/>
  <c r="S90" i="10"/>
  <c r="T90" i="10"/>
  <c r="M557" i="10"/>
  <c r="L557" i="10"/>
  <c r="K557" i="10"/>
  <c r="J557" i="10"/>
  <c r="I557" i="10"/>
  <c r="H557" i="10"/>
  <c r="M636" i="10"/>
  <c r="L636" i="10"/>
  <c r="K636" i="10"/>
  <c r="J636" i="10"/>
  <c r="I636" i="10"/>
  <c r="H636" i="10"/>
  <c r="L90" i="10"/>
  <c r="M90" i="10"/>
  <c r="K90" i="10"/>
  <c r="J90" i="10"/>
  <c r="I90" i="10"/>
  <c r="H90" i="10"/>
  <c r="Z89" i="10"/>
  <c r="B90" i="10"/>
  <c r="B557" i="10"/>
  <c r="O91" i="10"/>
  <c r="R90" i="10"/>
  <c r="F90" i="10"/>
  <c r="E90" i="10"/>
  <c r="G90" i="10"/>
  <c r="D90" i="10"/>
  <c r="C90" i="10"/>
  <c r="O637" i="10"/>
  <c r="R636" i="10"/>
  <c r="O558" i="10"/>
  <c r="R557" i="10"/>
  <c r="H70" i="3"/>
  <c r="A70" i="3" s="1"/>
  <c r="C71" i="6"/>
  <c r="I71" i="6" s="1"/>
  <c r="X90" i="10" l="1"/>
  <c r="Y90" i="10"/>
  <c r="T91" i="10"/>
  <c r="V91" i="10"/>
  <c r="S91" i="10"/>
  <c r="M558" i="10"/>
  <c r="L558" i="10"/>
  <c r="K558" i="10"/>
  <c r="J558" i="10"/>
  <c r="I558" i="10"/>
  <c r="H558" i="10"/>
  <c r="M637" i="10"/>
  <c r="L637" i="10"/>
  <c r="K637" i="10"/>
  <c r="J637" i="10"/>
  <c r="I637" i="10"/>
  <c r="H637" i="10"/>
  <c r="M91" i="10"/>
  <c r="L91" i="10"/>
  <c r="K91" i="10"/>
  <c r="J91" i="10"/>
  <c r="I91" i="10"/>
  <c r="H91" i="10"/>
  <c r="Z90" i="10"/>
  <c r="B91" i="10"/>
  <c r="O92" i="10"/>
  <c r="R91" i="10"/>
  <c r="C91" i="10"/>
  <c r="F91" i="10"/>
  <c r="D91" i="10"/>
  <c r="G91" i="10"/>
  <c r="E91" i="10"/>
  <c r="O638" i="10"/>
  <c r="R637" i="10"/>
  <c r="R558" i="10"/>
  <c r="O559" i="10"/>
  <c r="B558" i="10"/>
  <c r="H71" i="3"/>
  <c r="H72" i="3" s="1"/>
  <c r="C72" i="6"/>
  <c r="I72" i="6" s="1"/>
  <c r="X91" i="10" l="1"/>
  <c r="Y91" i="10"/>
  <c r="V92" i="10"/>
  <c r="S92" i="10"/>
  <c r="T92" i="10"/>
  <c r="H437" i="10"/>
  <c r="V449" i="10"/>
  <c r="S496" i="10"/>
  <c r="I740" i="10"/>
  <c r="V635" i="10"/>
  <c r="S391" i="10"/>
  <c r="S536" i="10"/>
  <c r="T508" i="10"/>
  <c r="V475" i="10"/>
  <c r="T461" i="10"/>
  <c r="T462" i="10"/>
  <c r="L609" i="10"/>
  <c r="V532" i="10"/>
  <c r="V508" i="10"/>
  <c r="S386" i="10"/>
  <c r="S417" i="10"/>
  <c r="S590" i="10"/>
  <c r="K404" i="10"/>
  <c r="T510" i="10"/>
  <c r="T411" i="10"/>
  <c r="I656" i="10"/>
  <c r="I722" i="10"/>
  <c r="T547" i="10"/>
  <c r="K379" i="10"/>
  <c r="T473" i="10"/>
  <c r="X473" i="10" s="1"/>
  <c r="K563" i="10"/>
  <c r="T604" i="10"/>
  <c r="X604" i="10" s="1"/>
  <c r="S466" i="10"/>
  <c r="M759" i="10"/>
  <c r="S588" i="10"/>
  <c r="S618" i="10"/>
  <c r="H562" i="10"/>
  <c r="T629" i="10"/>
  <c r="T722" i="10"/>
  <c r="X722" i="10" s="1"/>
  <c r="V628" i="10"/>
  <c r="T466" i="10"/>
  <c r="S521" i="10"/>
  <c r="T578" i="10"/>
  <c r="X578" i="10" s="1"/>
  <c r="T391" i="10"/>
  <c r="Y391" i="10" s="1"/>
  <c r="L404" i="10"/>
  <c r="S419" i="10"/>
  <c r="L469" i="10"/>
  <c r="H577" i="10"/>
  <c r="M450" i="10"/>
  <c r="H469" i="10"/>
  <c r="T405" i="10"/>
  <c r="H623" i="10"/>
  <c r="V594" i="10"/>
  <c r="V478" i="10"/>
  <c r="V463" i="10"/>
  <c r="H622" i="10"/>
  <c r="S594" i="10"/>
  <c r="H405" i="10"/>
  <c r="T532" i="10"/>
  <c r="K380" i="10"/>
  <c r="L563" i="10"/>
  <c r="M723" i="10"/>
  <c r="V706" i="10"/>
  <c r="V497" i="10"/>
  <c r="S535" i="10"/>
  <c r="V630" i="10"/>
  <c r="V533" i="10"/>
  <c r="H549" i="10"/>
  <c r="V447" i="10"/>
  <c r="V442" i="10"/>
  <c r="V446" i="10"/>
  <c r="V481" i="10"/>
  <c r="T380" i="10"/>
  <c r="T533" i="10"/>
  <c r="K562" i="10"/>
  <c r="V494" i="10"/>
  <c r="V451" i="10"/>
  <c r="S465" i="10"/>
  <c r="M402" i="10"/>
  <c r="V760" i="10"/>
  <c r="T494" i="10"/>
  <c r="X494" i="10" s="1"/>
  <c r="V538" i="10"/>
  <c r="M379" i="10"/>
  <c r="V434" i="10"/>
  <c r="I512" i="10"/>
  <c r="M760" i="10"/>
  <c r="V499" i="10"/>
  <c r="S627" i="10"/>
  <c r="S601" i="10"/>
  <c r="L608" i="10"/>
  <c r="V418" i="10"/>
  <c r="K706" i="10"/>
  <c r="S483" i="10"/>
  <c r="S533" i="10"/>
  <c r="T515" i="10"/>
  <c r="X515" i="10" s="1"/>
  <c r="V426" i="10"/>
  <c r="T435" i="10"/>
  <c r="M616" i="10"/>
  <c r="H407" i="10"/>
  <c r="S393" i="10"/>
  <c r="K434" i="10"/>
  <c r="J534" i="10"/>
  <c r="L623" i="10"/>
  <c r="S402" i="10"/>
  <c r="L616" i="10"/>
  <c r="S457" i="10"/>
  <c r="L600" i="10"/>
  <c r="M378" i="10"/>
  <c r="T590" i="10"/>
  <c r="X590" i="10" s="1"/>
  <c r="H689" i="10"/>
  <c r="M761" i="10"/>
  <c r="K609" i="10"/>
  <c r="S604" i="10"/>
  <c r="S613" i="10"/>
  <c r="S428" i="10"/>
  <c r="S478" i="10"/>
  <c r="H655" i="10"/>
  <c r="T501" i="10"/>
  <c r="X501" i="10" s="1"/>
  <c r="L434" i="10"/>
  <c r="S615" i="10"/>
  <c r="M489" i="10"/>
  <c r="V465" i="10"/>
  <c r="V428" i="10"/>
  <c r="J535" i="10"/>
  <c r="T741" i="10"/>
  <c r="X741" i="10" s="1"/>
  <c r="S532" i="10"/>
  <c r="T612" i="10"/>
  <c r="T394" i="10"/>
  <c r="Y394" i="10" s="1"/>
  <c r="S580" i="10"/>
  <c r="L562" i="10"/>
  <c r="S416" i="10"/>
  <c r="J688" i="10"/>
  <c r="S454" i="10"/>
  <c r="L656" i="10"/>
  <c r="J451" i="10"/>
  <c r="I451" i="10"/>
  <c r="T474" i="10"/>
  <c r="X474" i="10" s="1"/>
  <c r="V423" i="10"/>
  <c r="V473" i="10"/>
  <c r="M408" i="10"/>
  <c r="S512" i="10"/>
  <c r="S546" i="10"/>
  <c r="S638" i="10"/>
  <c r="T543" i="10"/>
  <c r="V495" i="10"/>
  <c r="S456" i="10"/>
  <c r="V394" i="10"/>
  <c r="J411" i="10"/>
  <c r="V632" i="10"/>
  <c r="M549" i="10"/>
  <c r="H382" i="10"/>
  <c r="V563" i="10"/>
  <c r="H410" i="10"/>
  <c r="J469" i="10"/>
  <c r="T631" i="10"/>
  <c r="V723" i="10"/>
  <c r="S422" i="10"/>
  <c r="S619" i="10"/>
  <c r="T614" i="10"/>
  <c r="S462" i="10"/>
  <c r="V633" i="10"/>
  <c r="V469" i="10"/>
  <c r="S513" i="10"/>
  <c r="S515" i="10"/>
  <c r="J616" i="10"/>
  <c r="M434" i="10"/>
  <c r="M406" i="10"/>
  <c r="H656" i="10"/>
  <c r="V521" i="10"/>
  <c r="S434" i="10"/>
  <c r="T390" i="10"/>
  <c r="Y390" i="10" s="1"/>
  <c r="J434" i="10"/>
  <c r="S537" i="10"/>
  <c r="T424" i="10"/>
  <c r="T596" i="10"/>
  <c r="X596" i="10" s="1"/>
  <c r="S630" i="10"/>
  <c r="V460" i="10"/>
  <c r="T498" i="10"/>
  <c r="X498" i="10" s="1"/>
  <c r="T523" i="10"/>
  <c r="H600" i="10"/>
  <c r="V466" i="10"/>
  <c r="S406" i="10"/>
  <c r="S495" i="10"/>
  <c r="V595" i="10"/>
  <c r="T525" i="10"/>
  <c r="V688" i="10"/>
  <c r="I411" i="10"/>
  <c r="T378" i="10"/>
  <c r="Y378" i="10" s="1"/>
  <c r="S597" i="10"/>
  <c r="V496" i="10"/>
  <c r="T417" i="10"/>
  <c r="T488" i="10"/>
  <c r="X488" i="10" s="1"/>
  <c r="V457" i="10"/>
  <c r="S397" i="10"/>
  <c r="V617" i="10"/>
  <c r="T531" i="10"/>
  <c r="J615" i="10"/>
  <c r="T599" i="10"/>
  <c r="X599" i="10" s="1"/>
  <c r="S411" i="10"/>
  <c r="M469" i="10"/>
  <c r="T587" i="10"/>
  <c r="X587" i="10" s="1"/>
  <c r="K740" i="10"/>
  <c r="V511" i="10"/>
  <c r="J592" i="10"/>
  <c r="S509" i="10"/>
  <c r="S607" i="10"/>
  <c r="V476" i="10"/>
  <c r="S740" i="10"/>
  <c r="V504" i="10"/>
  <c r="I378" i="10"/>
  <c r="V403" i="10"/>
  <c r="S507" i="10"/>
  <c r="V408" i="10"/>
  <c r="L403" i="10"/>
  <c r="S408" i="10"/>
  <c r="S468" i="10"/>
  <c r="V600" i="10"/>
  <c r="L380" i="10"/>
  <c r="L593" i="10"/>
  <c r="T558" i="10"/>
  <c r="X558" i="10" s="1"/>
  <c r="J379" i="10"/>
  <c r="I760" i="10"/>
  <c r="V488" i="10"/>
  <c r="I405" i="10"/>
  <c r="V607" i="10"/>
  <c r="M437" i="10"/>
  <c r="S632" i="10"/>
  <c r="V467" i="10"/>
  <c r="V598" i="10"/>
  <c r="V436" i="10"/>
  <c r="V486" i="10"/>
  <c r="T762" i="10"/>
  <c r="M609" i="10"/>
  <c r="H608" i="10"/>
  <c r="S591" i="10"/>
  <c r="S487" i="10"/>
  <c r="V455" i="10"/>
  <c r="S530" i="10"/>
  <c r="T559" i="10"/>
  <c r="X559" i="10" s="1"/>
  <c r="L407" i="10"/>
  <c r="K656" i="10"/>
  <c r="V542" i="10"/>
  <c r="T446" i="10"/>
  <c r="T759" i="10"/>
  <c r="T535" i="10"/>
  <c r="X535" i="10" s="1"/>
  <c r="S612" i="10"/>
  <c r="S438" i="10"/>
  <c r="S614" i="10"/>
  <c r="T609" i="10"/>
  <c r="X609" i="10" s="1"/>
  <c r="J402" i="10"/>
  <c r="T626" i="10"/>
  <c r="S519" i="10"/>
  <c r="H451" i="10"/>
  <c r="L615" i="10"/>
  <c r="T399" i="10"/>
  <c r="Y399" i="10" s="1"/>
  <c r="T416" i="10"/>
  <c r="S541" i="10"/>
  <c r="I741" i="10"/>
  <c r="T656" i="10"/>
  <c r="X656" i="10" s="1"/>
  <c r="M409" i="10"/>
  <c r="L548" i="10"/>
  <c r="V589" i="10"/>
  <c r="S758" i="10"/>
  <c r="T468" i="10"/>
  <c r="S610" i="10"/>
  <c r="S688" i="10"/>
  <c r="M535" i="10"/>
  <c r="S620" i="10"/>
  <c r="S389" i="10"/>
  <c r="T398" i="10"/>
  <c r="Y398" i="10" s="1"/>
  <c r="T444" i="10"/>
  <c r="V492" i="10"/>
  <c r="T607" i="10"/>
  <c r="X607" i="10" s="1"/>
  <c r="T585" i="10"/>
  <c r="X585" i="10" s="1"/>
  <c r="L381" i="10"/>
  <c r="T491" i="10"/>
  <c r="X491" i="10" s="1"/>
  <c r="T538" i="10"/>
  <c r="V396" i="10"/>
  <c r="S629" i="10"/>
  <c r="T472" i="10"/>
  <c r="X472" i="10" s="1"/>
  <c r="T615" i="10"/>
  <c r="X615" i="10" s="1"/>
  <c r="J600" i="10"/>
  <c r="S415" i="10"/>
  <c r="S431" i="10"/>
  <c r="S587" i="10"/>
  <c r="I414" i="10"/>
  <c r="I758" i="10"/>
  <c r="T486" i="10"/>
  <c r="T740" i="10"/>
  <c r="X740" i="10" s="1"/>
  <c r="J433" i="10"/>
  <c r="V524" i="10"/>
  <c r="V689" i="10"/>
  <c r="H402" i="10"/>
  <c r="I402" i="10"/>
  <c r="V397" i="10"/>
  <c r="V439" i="10"/>
  <c r="M592" i="10"/>
  <c r="V536" i="10"/>
  <c r="S453" i="10"/>
  <c r="S554" i="10"/>
  <c r="V493" i="10"/>
  <c r="L601" i="10"/>
  <c r="S378" i="10"/>
  <c r="K592" i="10"/>
  <c r="V411" i="10"/>
  <c r="M383" i="10"/>
  <c r="V631" i="10"/>
  <c r="S502" i="10"/>
  <c r="L405" i="10"/>
  <c r="S394" i="10"/>
  <c r="S606" i="10"/>
  <c r="T598" i="10"/>
  <c r="X598" i="10" s="1"/>
  <c r="K623" i="10"/>
  <c r="K535" i="10"/>
  <c r="S520" i="10"/>
  <c r="V583" i="10"/>
  <c r="I759" i="10"/>
  <c r="L378" i="10"/>
  <c r="I511" i="10"/>
  <c r="T617" i="10"/>
  <c r="H705" i="10"/>
  <c r="T393" i="10"/>
  <c r="Y393" i="10" s="1"/>
  <c r="L409" i="10"/>
  <c r="M512" i="10"/>
  <c r="T550" i="10"/>
  <c r="T429" i="10"/>
  <c r="Y429" i="10" s="1"/>
  <c r="T513" i="10"/>
  <c r="X513" i="10" s="1"/>
  <c r="S517" i="10"/>
  <c r="I562" i="10"/>
  <c r="V548" i="10"/>
  <c r="S592" i="10"/>
  <c r="S499" i="10"/>
  <c r="S439" i="10"/>
  <c r="I615" i="10"/>
  <c r="H488" i="10"/>
  <c r="L655" i="10"/>
  <c r="T456" i="10"/>
  <c r="X456" i="10" s="1"/>
  <c r="T414" i="10"/>
  <c r="S581" i="10"/>
  <c r="V498" i="10"/>
  <c r="T467" i="10"/>
  <c r="V502" i="10"/>
  <c r="S555" i="10"/>
  <c r="S600" i="10"/>
  <c r="T600" i="10"/>
  <c r="X600" i="10" s="1"/>
  <c r="S616" i="10"/>
  <c r="V444" i="10"/>
  <c r="I762" i="10"/>
  <c r="T544" i="10"/>
  <c r="T553" i="10"/>
  <c r="L413" i="10"/>
  <c r="T493" i="10"/>
  <c r="X493" i="10" s="1"/>
  <c r="S504" i="10"/>
  <c r="L762" i="10"/>
  <c r="T633" i="10"/>
  <c r="J609" i="10"/>
  <c r="M404" i="10"/>
  <c r="V540" i="10"/>
  <c r="T520" i="10"/>
  <c r="S689" i="10"/>
  <c r="V655" i="10"/>
  <c r="V414" i="10"/>
  <c r="M623" i="10"/>
  <c r="V422" i="10"/>
  <c r="S551" i="10"/>
  <c r="V535" i="10"/>
  <c r="V429" i="10"/>
  <c r="V579" i="10"/>
  <c r="I404" i="10"/>
  <c r="V556" i="10"/>
  <c r="S611" i="10"/>
  <c r="V534" i="10"/>
  <c r="V472" i="10"/>
  <c r="T403" i="10"/>
  <c r="V482" i="10"/>
  <c r="T377" i="10"/>
  <c r="V401" i="10"/>
  <c r="V379" i="10"/>
  <c r="V585" i="10"/>
  <c r="T434" i="10"/>
  <c r="V406" i="10"/>
  <c r="M656" i="10"/>
  <c r="S395" i="10"/>
  <c r="V523" i="10"/>
  <c r="T586" i="10"/>
  <c r="X586" i="10" s="1"/>
  <c r="S544" i="10"/>
  <c r="V627" i="10"/>
  <c r="I548" i="10"/>
  <c r="T548" i="10"/>
  <c r="X548" i="10" s="1"/>
  <c r="V554" i="10"/>
  <c r="S545" i="10"/>
  <c r="H408" i="10"/>
  <c r="S380" i="10"/>
  <c r="T381" i="10"/>
  <c r="S510" i="10"/>
  <c r="S633" i="10"/>
  <c r="S582" i="10"/>
  <c r="V464" i="10"/>
  <c r="T397" i="10"/>
  <c r="Y397" i="10" s="1"/>
  <c r="J577" i="10"/>
  <c r="S579" i="10"/>
  <c r="T688" i="10"/>
  <c r="X688" i="10" s="1"/>
  <c r="Y688" i="10" s="1"/>
  <c r="S511" i="10"/>
  <c r="J549" i="10"/>
  <c r="H760" i="10"/>
  <c r="V611" i="10"/>
  <c r="V612" i="10"/>
  <c r="I436" i="10"/>
  <c r="S493" i="10"/>
  <c r="S494" i="10"/>
  <c r="S516" i="10"/>
  <c r="V517" i="10"/>
  <c r="K549" i="10"/>
  <c r="S398" i="10"/>
  <c r="M470" i="10"/>
  <c r="I412" i="10"/>
  <c r="V445" i="10"/>
  <c r="S383" i="10"/>
  <c r="S596" i="10"/>
  <c r="H535" i="10"/>
  <c r="T601" i="10"/>
  <c r="X601" i="10" s="1"/>
  <c r="T454" i="10"/>
  <c r="X454" i="10" s="1"/>
  <c r="T458" i="10"/>
  <c r="V435" i="10"/>
  <c r="S441" i="10"/>
  <c r="M377" i="10"/>
  <c r="S426" i="10"/>
  <c r="V551" i="10"/>
  <c r="S471" i="10"/>
  <c r="T562" i="10"/>
  <c r="X562" i="10" s="1"/>
  <c r="T545" i="10"/>
  <c r="H688" i="10"/>
  <c r="S404" i="10"/>
  <c r="J655" i="10"/>
  <c r="V638" i="10"/>
  <c r="I403" i="10"/>
  <c r="K383" i="10"/>
  <c r="S539" i="10"/>
  <c r="L535" i="10"/>
  <c r="T534" i="10"/>
  <c r="X534" i="10" s="1"/>
  <c r="S443" i="10"/>
  <c r="V389" i="10"/>
  <c r="T442" i="10"/>
  <c r="V510" i="10"/>
  <c r="J511" i="10"/>
  <c r="S464" i="10"/>
  <c r="V590" i="10"/>
  <c r="K410" i="10"/>
  <c r="L414" i="10"/>
  <c r="K722" i="10"/>
  <c r="H723" i="10"/>
  <c r="S401" i="10"/>
  <c r="V614" i="10"/>
  <c r="S542" i="10"/>
  <c r="K759" i="10"/>
  <c r="S444" i="10"/>
  <c r="I434" i="10"/>
  <c r="J656" i="10"/>
  <c r="V404" i="10"/>
  <c r="I406" i="10"/>
  <c r="I379" i="10"/>
  <c r="T389" i="10"/>
  <c r="Y389" i="10" s="1"/>
  <c r="M407" i="10"/>
  <c r="S503" i="10"/>
  <c r="V541" i="10"/>
  <c r="T395" i="10"/>
  <c r="Y395" i="10" s="1"/>
  <c r="T502" i="10"/>
  <c r="M382" i="10"/>
  <c r="L511" i="10"/>
  <c r="V459" i="10"/>
  <c r="L451" i="10"/>
  <c r="V558" i="10"/>
  <c r="V637" i="10"/>
  <c r="T555" i="10"/>
  <c r="S617" i="10"/>
  <c r="S385" i="10"/>
  <c r="M615" i="10"/>
  <c r="I706" i="10"/>
  <c r="V509" i="10"/>
  <c r="K469" i="10"/>
  <c r="S598" i="10"/>
  <c r="T489" i="10"/>
  <c r="X489" i="10" s="1"/>
  <c r="T582" i="10"/>
  <c r="X582" i="10" s="1"/>
  <c r="S492" i="10"/>
  <c r="J593" i="10"/>
  <c r="S589" i="10"/>
  <c r="I377" i="10"/>
  <c r="S488" i="10"/>
  <c r="I592" i="10"/>
  <c r="L758" i="10"/>
  <c r="L470" i="10"/>
  <c r="T540" i="10"/>
  <c r="L382" i="10"/>
  <c r="V544" i="10"/>
  <c r="T499" i="10"/>
  <c r="X499" i="10" s="1"/>
  <c r="Y499" i="10" s="1"/>
  <c r="S528" i="10"/>
  <c r="T511" i="10"/>
  <c r="X511" i="10" s="1"/>
  <c r="Y511" i="10" s="1"/>
  <c r="V557" i="10"/>
  <c r="T556" i="10"/>
  <c r="T610" i="10"/>
  <c r="X610" i="10" s="1"/>
  <c r="M601" i="10"/>
  <c r="S440" i="10"/>
  <c r="V581" i="10"/>
  <c r="S425" i="10"/>
  <c r="S636" i="10"/>
  <c r="J608" i="10"/>
  <c r="S722" i="10"/>
  <c r="I450" i="10"/>
  <c r="V601" i="10"/>
  <c r="V520" i="10"/>
  <c r="T459" i="10"/>
  <c r="V393" i="10"/>
  <c r="L741" i="10"/>
  <c r="S705" i="10"/>
  <c r="T430" i="10"/>
  <c r="Y430" i="10" s="1"/>
  <c r="V505" i="10"/>
  <c r="T542" i="10"/>
  <c r="K593" i="10"/>
  <c r="T536" i="10"/>
  <c r="V443" i="10"/>
  <c r="T441" i="10"/>
  <c r="V610" i="10"/>
  <c r="J407" i="10"/>
  <c r="T630" i="10"/>
  <c r="V616" i="10"/>
  <c r="S518" i="10"/>
  <c r="V577" i="10"/>
  <c r="S761" i="10"/>
  <c r="K489" i="10"/>
  <c r="H470" i="10"/>
  <c r="S470" i="10"/>
  <c r="T655" i="10"/>
  <c r="X655" i="10" s="1"/>
  <c r="S523" i="10"/>
  <c r="T492" i="10"/>
  <c r="X492" i="10" s="1"/>
  <c r="S405" i="10"/>
  <c r="V526" i="10"/>
  <c r="K377" i="10"/>
  <c r="K578" i="10"/>
  <c r="K451" i="10"/>
  <c r="V407" i="10"/>
  <c r="T605" i="10"/>
  <c r="X605" i="10" s="1"/>
  <c r="V759" i="10"/>
  <c r="I623" i="10"/>
  <c r="T616" i="10"/>
  <c r="X616" i="10" s="1"/>
  <c r="S583" i="10"/>
  <c r="T541" i="10"/>
  <c r="K403" i="10"/>
  <c r="I609" i="10"/>
  <c r="M705" i="10"/>
  <c r="H758" i="10"/>
  <c r="J409" i="10"/>
  <c r="H740" i="10"/>
  <c r="S500" i="10"/>
  <c r="T409" i="10"/>
  <c r="S549" i="10"/>
  <c r="S461" i="10"/>
  <c r="T431" i="10"/>
  <c r="Y431" i="10" s="1"/>
  <c r="S460" i="10"/>
  <c r="S656" i="10"/>
  <c r="S409" i="10"/>
  <c r="T597" i="10"/>
  <c r="X597" i="10" s="1"/>
  <c r="S622" i="10"/>
  <c r="S390" i="10"/>
  <c r="S436" i="10"/>
  <c r="S599" i="10"/>
  <c r="V480" i="10"/>
  <c r="T470" i="10"/>
  <c r="X470" i="10" s="1"/>
  <c r="V621" i="10"/>
  <c r="T521" i="10"/>
  <c r="T528" i="10"/>
  <c r="J705" i="10"/>
  <c r="L722" i="10"/>
  <c r="V596" i="10"/>
  <c r="S448" i="10"/>
  <c r="T758" i="10"/>
  <c r="T447" i="10"/>
  <c r="T496" i="10"/>
  <c r="X496" i="10" s="1"/>
  <c r="T581" i="10"/>
  <c r="X581" i="10" s="1"/>
  <c r="M563" i="10"/>
  <c r="L577" i="10"/>
  <c r="T420" i="10"/>
  <c r="T476" i="10"/>
  <c r="X476" i="10" s="1"/>
  <c r="K688" i="10"/>
  <c r="T497" i="10"/>
  <c r="X497" i="10" s="1"/>
  <c r="V412" i="10"/>
  <c r="H722" i="10"/>
  <c r="T530" i="10"/>
  <c r="V761" i="10"/>
  <c r="V609" i="10"/>
  <c r="M562" i="10"/>
  <c r="T507" i="10"/>
  <c r="T552" i="10"/>
  <c r="S759" i="10"/>
  <c r="J412" i="10"/>
  <c r="H379" i="10"/>
  <c r="S741" i="10"/>
  <c r="M410" i="10"/>
  <c r="T588" i="10"/>
  <c r="X588" i="10" s="1"/>
  <c r="S631" i="10"/>
  <c r="V437" i="10"/>
  <c r="K622" i="10"/>
  <c r="V636" i="10"/>
  <c r="L534" i="10"/>
  <c r="V580" i="10"/>
  <c r="V618" i="10"/>
  <c r="T427" i="10"/>
  <c r="H512" i="10"/>
  <c r="V514" i="10"/>
  <c r="S486" i="10"/>
  <c r="V490" i="10"/>
  <c r="L622" i="10"/>
  <c r="H741" i="10"/>
  <c r="I577" i="10"/>
  <c r="S547" i="10"/>
  <c r="L723" i="10"/>
  <c r="V399" i="10"/>
  <c r="L705" i="10"/>
  <c r="V420" i="10"/>
  <c r="K378" i="10"/>
  <c r="J377" i="10"/>
  <c r="J378" i="10"/>
  <c r="J563" i="10"/>
  <c r="M762" i="10"/>
  <c r="V441" i="10"/>
  <c r="S458" i="10"/>
  <c r="I689" i="10"/>
  <c r="M706" i="10"/>
  <c r="S525" i="10"/>
  <c r="S538" i="10"/>
  <c r="T419" i="10"/>
  <c r="T477" i="10"/>
  <c r="X477" i="10" s="1"/>
  <c r="V562" i="10"/>
  <c r="V758" i="10"/>
  <c r="V479" i="10"/>
  <c r="V378" i="10"/>
  <c r="V741" i="10"/>
  <c r="V452" i="10"/>
  <c r="S489" i="10"/>
  <c r="J762" i="10"/>
  <c r="T551" i="10"/>
  <c r="S459" i="10"/>
  <c r="T451" i="10"/>
  <c r="X451" i="10" s="1"/>
  <c r="S527" i="10"/>
  <c r="V453" i="10"/>
  <c r="J562" i="10"/>
  <c r="V462" i="10"/>
  <c r="V398" i="10"/>
  <c r="S497" i="10"/>
  <c r="V529" i="10"/>
  <c r="T487" i="10"/>
  <c r="S760" i="10"/>
  <c r="T428" i="10"/>
  <c r="S498" i="10"/>
  <c r="S553" i="10"/>
  <c r="M548" i="10"/>
  <c r="T554" i="10"/>
  <c r="L489" i="10"/>
  <c r="H615" i="10"/>
  <c r="T402" i="10"/>
  <c r="T623" i="10"/>
  <c r="X623" i="10" s="1"/>
  <c r="J741" i="10"/>
  <c r="T421" i="10"/>
  <c r="J489" i="10"/>
  <c r="T481" i="10"/>
  <c r="X481" i="10" s="1"/>
  <c r="S608" i="10"/>
  <c r="T423" i="10"/>
  <c r="S432" i="10"/>
  <c r="K741" i="10"/>
  <c r="V588" i="10"/>
  <c r="S423" i="10"/>
  <c r="S442" i="10"/>
  <c r="V722" i="10"/>
  <c r="V537" i="10"/>
  <c r="J403" i="10"/>
  <c r="M534" i="10"/>
  <c r="T471" i="10"/>
  <c r="X471" i="10" s="1"/>
  <c r="V500" i="10"/>
  <c r="J470" i="10"/>
  <c r="S400" i="10"/>
  <c r="K407" i="10"/>
  <c r="V634" i="10"/>
  <c r="S450" i="10"/>
  <c r="S603" i="10"/>
  <c r="V530" i="10"/>
  <c r="S621" i="10"/>
  <c r="V512" i="10"/>
  <c r="H609" i="10"/>
  <c r="T401" i="10"/>
  <c r="Y401" i="10" s="1"/>
  <c r="V531" i="10"/>
  <c r="K601" i="10"/>
  <c r="V656" i="10"/>
  <c r="M413" i="10"/>
  <c r="H578" i="10"/>
  <c r="T483" i="10"/>
  <c r="X483" i="10" s="1"/>
  <c r="S602" i="10"/>
  <c r="K600" i="10"/>
  <c r="V615" i="10"/>
  <c r="K512" i="10"/>
  <c r="V424" i="10"/>
  <c r="T628" i="10"/>
  <c r="S609" i="10"/>
  <c r="T627" i="10"/>
  <c r="T463" i="10"/>
  <c r="H511" i="10"/>
  <c r="T557" i="10"/>
  <c r="S420" i="10"/>
  <c r="M488" i="10"/>
  <c r="S543" i="10"/>
  <c r="J410" i="10"/>
  <c r="T452" i="10"/>
  <c r="X452" i="10" s="1"/>
  <c r="H435" i="10"/>
  <c r="T415" i="10"/>
  <c r="V410" i="10"/>
  <c r="V513" i="10"/>
  <c r="V471" i="10"/>
  <c r="M608" i="10"/>
  <c r="K406" i="10"/>
  <c r="S433" i="10"/>
  <c r="T482" i="10"/>
  <c r="X482" i="10" s="1"/>
  <c r="S403" i="10"/>
  <c r="K409" i="10"/>
  <c r="L592" i="10"/>
  <c r="T602" i="10"/>
  <c r="X602" i="10" s="1"/>
  <c r="V592" i="10"/>
  <c r="H413" i="10"/>
  <c r="H377" i="10"/>
  <c r="T407" i="10"/>
  <c r="T455" i="10"/>
  <c r="X455" i="10" s="1"/>
  <c r="L549" i="10"/>
  <c r="L740" i="10"/>
  <c r="J706" i="10"/>
  <c r="K760" i="10"/>
  <c r="I622" i="10"/>
  <c r="S475" i="10"/>
  <c r="S623" i="10"/>
  <c r="T478" i="10"/>
  <c r="X478" i="10" s="1"/>
  <c r="Y478" i="10" s="1"/>
  <c r="I723" i="10"/>
  <c r="J405" i="10"/>
  <c r="T475" i="10"/>
  <c r="X475" i="10" s="1"/>
  <c r="S584" i="10"/>
  <c r="S476" i="10"/>
  <c r="V586" i="10"/>
  <c r="T504" i="10"/>
  <c r="T577" i="10"/>
  <c r="X577" i="10" s="1"/>
  <c r="H381" i="10"/>
  <c r="S473" i="10"/>
  <c r="S501" i="10"/>
  <c r="J382" i="10"/>
  <c r="S605" i="10"/>
  <c r="I535" i="10"/>
  <c r="K402" i="10"/>
  <c r="H759" i="10"/>
  <c r="K608" i="10"/>
  <c r="H409" i="10"/>
  <c r="V483" i="10"/>
  <c r="T406" i="10"/>
  <c r="H380" i="10"/>
  <c r="L761" i="10"/>
  <c r="S624" i="10"/>
  <c r="V527" i="10"/>
  <c r="L406" i="10"/>
  <c r="S723" i="10"/>
  <c r="V550" i="10"/>
  <c r="M451" i="10"/>
  <c r="V416" i="10"/>
  <c r="L377" i="10"/>
  <c r="V608" i="10"/>
  <c r="T516" i="10"/>
  <c r="X516" i="10" s="1"/>
  <c r="V395" i="10"/>
  <c r="T396" i="10"/>
  <c r="Y396" i="10" s="1"/>
  <c r="T425" i="10"/>
  <c r="T418" i="10"/>
  <c r="V559" i="10"/>
  <c r="S585" i="10"/>
  <c r="S392" i="10"/>
  <c r="V587" i="10"/>
  <c r="V468" i="10"/>
  <c r="J758" i="10"/>
  <c r="S418" i="10"/>
  <c r="K433" i="10"/>
  <c r="J380" i="10"/>
  <c r="V507" i="10"/>
  <c r="J578" i="10"/>
  <c r="T490" i="10"/>
  <c r="X490" i="10" s="1"/>
  <c r="H411" i="10"/>
  <c r="L412" i="10"/>
  <c r="S437" i="10"/>
  <c r="T608" i="10"/>
  <c r="X608" i="10" s="1"/>
  <c r="H706" i="10"/>
  <c r="I563" i="10"/>
  <c r="I489" i="10"/>
  <c r="T503" i="10"/>
  <c r="T509" i="10"/>
  <c r="S534" i="10"/>
  <c r="I578" i="10"/>
  <c r="S540" i="10"/>
  <c r="M622" i="10"/>
  <c r="S399" i="10"/>
  <c r="T621" i="10"/>
  <c r="S414" i="10"/>
  <c r="V525" i="10"/>
  <c r="S477" i="10"/>
  <c r="V619" i="10"/>
  <c r="J740" i="10"/>
  <c r="S445" i="10"/>
  <c r="T519" i="10"/>
  <c r="M411" i="10"/>
  <c r="T522" i="10"/>
  <c r="I381" i="10"/>
  <c r="S635" i="10"/>
  <c r="S526" i="10"/>
  <c r="L379" i="10"/>
  <c r="T517" i="10"/>
  <c r="X517" i="10" s="1"/>
  <c r="T382" i="10"/>
  <c r="T546" i="10"/>
  <c r="I593" i="10"/>
  <c r="S384" i="10"/>
  <c r="T464" i="10"/>
  <c r="J548" i="10"/>
  <c r="S463" i="10"/>
  <c r="K408" i="10"/>
  <c r="S634" i="10"/>
  <c r="L760" i="10"/>
  <c r="T506" i="10"/>
  <c r="T465" i="10"/>
  <c r="V400" i="10"/>
  <c r="T527" i="10"/>
  <c r="S559" i="10"/>
  <c r="V409" i="10"/>
  <c r="T437" i="10"/>
  <c r="I549" i="10"/>
  <c r="H404" i="10"/>
  <c r="S482" i="10"/>
  <c r="V430" i="10"/>
  <c r="V740" i="10"/>
  <c r="T460" i="10"/>
  <c r="V604" i="10"/>
  <c r="H378" i="10"/>
  <c r="V448" i="10"/>
  <c r="V382" i="10"/>
  <c r="V552" i="10"/>
  <c r="T392" i="10"/>
  <c r="Y392" i="10" s="1"/>
  <c r="V491" i="10"/>
  <c r="H616" i="10"/>
  <c r="V470" i="10"/>
  <c r="V390" i="10"/>
  <c r="V591" i="10"/>
  <c r="V385" i="10"/>
  <c r="L435" i="10"/>
  <c r="M511" i="10"/>
  <c r="V413" i="10"/>
  <c r="V626" i="10"/>
  <c r="V549" i="10"/>
  <c r="S446" i="10"/>
  <c r="T400" i="10"/>
  <c r="Y400" i="10" s="1"/>
  <c r="S529" i="10"/>
  <c r="K689" i="10"/>
  <c r="S429" i="10"/>
  <c r="T624" i="10"/>
  <c r="S506" i="10"/>
  <c r="M740" i="10"/>
  <c r="V629" i="10"/>
  <c r="I705" i="10"/>
  <c r="V427" i="10"/>
  <c r="T412" i="10"/>
  <c r="V501" i="10"/>
  <c r="V606" i="10"/>
  <c r="V388" i="10"/>
  <c r="T383" i="10"/>
  <c r="L411" i="10"/>
  <c r="I409" i="10"/>
  <c r="K616" i="10"/>
  <c r="S430" i="10"/>
  <c r="S382" i="10"/>
  <c r="S706" i="10"/>
  <c r="J759" i="10"/>
  <c r="V522" i="10"/>
  <c r="V425" i="10"/>
  <c r="H450" i="10"/>
  <c r="J623" i="10"/>
  <c r="L402" i="10"/>
  <c r="H593" i="10"/>
  <c r="S637" i="10"/>
  <c r="T426" i="10"/>
  <c r="S586" i="10"/>
  <c r="T500" i="10"/>
  <c r="X500" i="10" s="1"/>
  <c r="T484" i="10"/>
  <c r="X484" i="10" s="1"/>
  <c r="T706" i="10"/>
  <c r="X706" i="10" s="1"/>
  <c r="T625" i="10"/>
  <c r="V705" i="10"/>
  <c r="S514" i="10"/>
  <c r="T591" i="10"/>
  <c r="X591" i="10" s="1"/>
  <c r="T379" i="10"/>
  <c r="V620" i="10"/>
  <c r="V415" i="10"/>
  <c r="S472" i="10"/>
  <c r="T563" i="10"/>
  <c r="X563" i="10" s="1"/>
  <c r="V456" i="10"/>
  <c r="V384" i="10"/>
  <c r="V386" i="10"/>
  <c r="I435" i="10"/>
  <c r="T579" i="10"/>
  <c r="X579" i="10" s="1"/>
  <c r="S655" i="10"/>
  <c r="T635" i="10"/>
  <c r="T485" i="10"/>
  <c r="L706" i="10"/>
  <c r="T387" i="10"/>
  <c r="L578" i="10"/>
  <c r="I408" i="10"/>
  <c r="K758" i="10"/>
  <c r="S467" i="10"/>
  <c r="V461" i="10"/>
  <c r="T512" i="10"/>
  <c r="X512" i="10" s="1"/>
  <c r="T637" i="10"/>
  <c r="X637" i="10" s="1"/>
  <c r="T584" i="10"/>
  <c r="X584" i="10" s="1"/>
  <c r="K577" i="10"/>
  <c r="L488" i="10"/>
  <c r="I534" i="10"/>
  <c r="S577" i="10"/>
  <c r="T638" i="10"/>
  <c r="X638" i="10" s="1"/>
  <c r="T432" i="10"/>
  <c r="Y432" i="10" s="1"/>
  <c r="T634" i="10"/>
  <c r="S508" i="10"/>
  <c r="T723" i="10"/>
  <c r="X723" i="10" s="1"/>
  <c r="I410" i="10"/>
  <c r="L512" i="10"/>
  <c r="T589" i="10"/>
  <c r="X589" i="10" s="1"/>
  <c r="Y589" i="10" s="1"/>
  <c r="V421" i="10"/>
  <c r="S563" i="10"/>
  <c r="K762" i="10"/>
  <c r="T618" i="10"/>
  <c r="V545" i="10"/>
  <c r="V597" i="10"/>
  <c r="T593" i="10"/>
  <c r="X593" i="10" s="1"/>
  <c r="M655" i="10"/>
  <c r="J406" i="10"/>
  <c r="S427" i="10"/>
  <c r="S531" i="10"/>
  <c r="K761" i="10"/>
  <c r="S387" i="10"/>
  <c r="T457" i="10"/>
  <c r="S552" i="10"/>
  <c r="V547" i="10"/>
  <c r="T479" i="10"/>
  <c r="X479" i="10" s="1"/>
  <c r="T422" i="10"/>
  <c r="I488" i="10"/>
  <c r="V438" i="10"/>
  <c r="S447" i="10"/>
  <c r="T404" i="10"/>
  <c r="T549" i="10"/>
  <c r="X549" i="10" s="1"/>
  <c r="V506" i="10"/>
  <c r="L759" i="10"/>
  <c r="V503" i="10"/>
  <c r="K534" i="10"/>
  <c r="V605" i="10"/>
  <c r="V578" i="10"/>
  <c r="T705" i="10"/>
  <c r="X705" i="10" s="1"/>
  <c r="I601" i="10"/>
  <c r="S550" i="10"/>
  <c r="S379" i="10"/>
  <c r="S451" i="10"/>
  <c r="V543" i="10"/>
  <c r="V432" i="10"/>
  <c r="H762" i="10"/>
  <c r="V419" i="10"/>
  <c r="J622" i="10"/>
  <c r="T385" i="10"/>
  <c r="S388" i="10"/>
  <c r="J488" i="10"/>
  <c r="S410" i="10"/>
  <c r="V625" i="10"/>
  <c r="M380" i="10"/>
  <c r="T453" i="10"/>
  <c r="X453" i="10" s="1"/>
  <c r="Y453" i="10" s="1"/>
  <c r="V623" i="10"/>
  <c r="T443" i="10"/>
  <c r="T410" i="10"/>
  <c r="K411" i="10"/>
  <c r="V489" i="10"/>
  <c r="J722" i="10"/>
  <c r="K470" i="10"/>
  <c r="S452" i="10"/>
  <c r="T440" i="10"/>
  <c r="T580" i="10"/>
  <c r="X580" i="10" s="1"/>
  <c r="Y580" i="10" s="1"/>
  <c r="L433" i="10"/>
  <c r="V433" i="10"/>
  <c r="M688" i="10"/>
  <c r="V555" i="10"/>
  <c r="S562" i="10"/>
  <c r="V528" i="10"/>
  <c r="T480" i="10"/>
  <c r="X480" i="10" s="1"/>
  <c r="T632" i="10"/>
  <c r="M578" i="10"/>
  <c r="H406" i="10"/>
  <c r="T518" i="10"/>
  <c r="X518" i="10" s="1"/>
  <c r="T514" i="10"/>
  <c r="X514" i="10" s="1"/>
  <c r="S424" i="10"/>
  <c r="M741" i="10"/>
  <c r="J408" i="10"/>
  <c r="J601" i="10"/>
  <c r="T529" i="10"/>
  <c r="S481" i="10"/>
  <c r="M689" i="10"/>
  <c r="S593" i="10"/>
  <c r="M433" i="10"/>
  <c r="T760" i="10"/>
  <c r="K615" i="10"/>
  <c r="L408" i="10"/>
  <c r="T595" i="10"/>
  <c r="X595" i="10" s="1"/>
  <c r="T689" i="10"/>
  <c r="X689" i="10" s="1"/>
  <c r="V454" i="10"/>
  <c r="V582" i="10"/>
  <c r="S762" i="10"/>
  <c r="V391" i="10"/>
  <c r="T469" i="10"/>
  <c r="X469" i="10" s="1"/>
  <c r="V474" i="10"/>
  <c r="V599" i="10"/>
  <c r="V518" i="10"/>
  <c r="S421" i="10"/>
  <c r="S474" i="10"/>
  <c r="V484" i="10"/>
  <c r="S625" i="10"/>
  <c r="L689" i="10"/>
  <c r="I469" i="10"/>
  <c r="H433" i="10"/>
  <c r="K450" i="10"/>
  <c r="T386" i="10"/>
  <c r="T526" i="10"/>
  <c r="V392" i="10"/>
  <c r="K655" i="10"/>
  <c r="H489" i="10"/>
  <c r="T449" i="10"/>
  <c r="S556" i="10"/>
  <c r="T505" i="10"/>
  <c r="H592" i="10"/>
  <c r="V440" i="10"/>
  <c r="S479" i="10"/>
  <c r="L450" i="10"/>
  <c r="V383" i="10"/>
  <c r="V458" i="10"/>
  <c r="T611" i="10"/>
  <c r="X611" i="10" s="1"/>
  <c r="M593" i="10"/>
  <c r="S435" i="10"/>
  <c r="V477" i="10"/>
  <c r="I433" i="10"/>
  <c r="I688" i="10"/>
  <c r="K405" i="10"/>
  <c r="S377" i="10"/>
  <c r="V402" i="10"/>
  <c r="J404" i="10"/>
  <c r="S505" i="10"/>
  <c r="J381" i="10"/>
  <c r="V431" i="10"/>
  <c r="H412" i="10"/>
  <c r="T384" i="10"/>
  <c r="H761" i="10"/>
  <c r="M600" i="10"/>
  <c r="T438" i="10"/>
  <c r="V539" i="10"/>
  <c r="T761" i="10"/>
  <c r="T439" i="10"/>
  <c r="S485" i="10"/>
  <c r="S548" i="10"/>
  <c r="S578" i="10"/>
  <c r="M758" i="10"/>
  <c r="S484" i="10"/>
  <c r="S628" i="10"/>
  <c r="T619" i="10"/>
  <c r="J450" i="10"/>
  <c r="S407" i="10"/>
  <c r="K382" i="10"/>
  <c r="T603" i="10"/>
  <c r="X603" i="10" s="1"/>
  <c r="T539" i="10"/>
  <c r="M403" i="10"/>
  <c r="V613" i="10"/>
  <c r="H548" i="10"/>
  <c r="T388" i="10"/>
  <c r="Y388" i="10" s="1"/>
  <c r="H601" i="10"/>
  <c r="S449" i="10"/>
  <c r="K705" i="10"/>
  <c r="T436" i="10"/>
  <c r="H534" i="10"/>
  <c r="I380" i="10"/>
  <c r="S469" i="10"/>
  <c r="S491" i="10"/>
  <c r="T583" i="10"/>
  <c r="X583" i="10" s="1"/>
  <c r="V380" i="10"/>
  <c r="V602" i="10"/>
  <c r="I608" i="10"/>
  <c r="S595" i="10"/>
  <c r="V377" i="10"/>
  <c r="S558" i="10"/>
  <c r="V515" i="10"/>
  <c r="K435" i="10"/>
  <c r="V405" i="10"/>
  <c r="V546" i="10"/>
  <c r="T636" i="10"/>
  <c r="V762" i="10"/>
  <c r="L688" i="10"/>
  <c r="V450" i="10"/>
  <c r="T524" i="10"/>
  <c r="T450" i="10"/>
  <c r="X450" i="10" s="1"/>
  <c r="V584" i="10"/>
  <c r="V593" i="10"/>
  <c r="T433" i="10"/>
  <c r="V516" i="10"/>
  <c r="J761" i="10"/>
  <c r="S455" i="10"/>
  <c r="L437" i="10"/>
  <c r="S480" i="10"/>
  <c r="H563" i="10"/>
  <c r="V417" i="10"/>
  <c r="T606" i="10"/>
  <c r="X606" i="10" s="1"/>
  <c r="K548" i="10"/>
  <c r="S524" i="10"/>
  <c r="J723" i="10"/>
  <c r="I655" i="10"/>
  <c r="V603" i="10"/>
  <c r="V487" i="10"/>
  <c r="V381" i="10"/>
  <c r="V624" i="10"/>
  <c r="S412" i="10"/>
  <c r="V519" i="10"/>
  <c r="J512" i="10"/>
  <c r="S381" i="10"/>
  <c r="I407" i="10"/>
  <c r="V387" i="10"/>
  <c r="H403" i="10"/>
  <c r="V622" i="10"/>
  <c r="M405" i="10"/>
  <c r="T408" i="10"/>
  <c r="T495" i="10"/>
  <c r="X495" i="10" s="1"/>
  <c r="V485" i="10"/>
  <c r="S626" i="10"/>
  <c r="T448" i="10"/>
  <c r="J689" i="10"/>
  <c r="J760" i="10"/>
  <c r="M722" i="10"/>
  <c r="T620" i="10"/>
  <c r="K723" i="10"/>
  <c r="M577" i="10"/>
  <c r="T592" i="10"/>
  <c r="X592" i="10" s="1"/>
  <c r="Y592" i="10" s="1"/>
  <c r="I616" i="10"/>
  <c r="S522" i="10"/>
  <c r="V553" i="10"/>
  <c r="S413" i="10"/>
  <c r="T594" i="10"/>
  <c r="X594" i="10" s="1"/>
  <c r="T537" i="10"/>
  <c r="I761" i="10"/>
  <c r="S557" i="10"/>
  <c r="T622" i="10"/>
  <c r="X622" i="10" s="1"/>
  <c r="T613" i="10"/>
  <c r="T445" i="10"/>
  <c r="L410" i="10"/>
  <c r="T413" i="10"/>
  <c r="S396" i="10"/>
  <c r="I600" i="10"/>
  <c r="S490" i="10"/>
  <c r="K511" i="10"/>
  <c r="K488" i="10"/>
  <c r="K384" i="10"/>
  <c r="H434" i="10"/>
  <c r="K437" i="10"/>
  <c r="M412" i="10"/>
  <c r="M414" i="10"/>
  <c r="J413" i="10"/>
  <c r="J436" i="10"/>
  <c r="I437" i="10"/>
  <c r="M436" i="10"/>
  <c r="M381" i="10"/>
  <c r="K436" i="10"/>
  <c r="M435" i="10"/>
  <c r="K413" i="10"/>
  <c r="L436" i="10"/>
  <c r="J437" i="10"/>
  <c r="H414" i="10"/>
  <c r="J435" i="10"/>
  <c r="K386" i="10"/>
  <c r="K414" i="10"/>
  <c r="K415" i="10"/>
  <c r="K381" i="10"/>
  <c r="J414" i="10"/>
  <c r="I413" i="10"/>
  <c r="I470" i="10"/>
  <c r="H385" i="10"/>
  <c r="L386" i="10"/>
  <c r="J415" i="10"/>
  <c r="J438" i="10"/>
  <c r="H383" i="10"/>
  <c r="J383" i="10"/>
  <c r="J384" i="10"/>
  <c r="I383" i="10"/>
  <c r="I438" i="10"/>
  <c r="L383" i="10"/>
  <c r="L385" i="10"/>
  <c r="M384" i="10"/>
  <c r="H436" i="10"/>
  <c r="K412" i="10"/>
  <c r="H386" i="10"/>
  <c r="I382" i="10"/>
  <c r="K416" i="10"/>
  <c r="K387" i="10"/>
  <c r="M416" i="10"/>
  <c r="I386" i="10"/>
  <c r="L415" i="10"/>
  <c r="H415" i="10"/>
  <c r="J386" i="10"/>
  <c r="L439" i="10"/>
  <c r="M385" i="10"/>
  <c r="I415" i="10"/>
  <c r="M438" i="10"/>
  <c r="H387" i="10"/>
  <c r="H438" i="10"/>
  <c r="I439" i="10"/>
  <c r="K438" i="10"/>
  <c r="H416" i="10"/>
  <c r="K439" i="10"/>
  <c r="I387" i="10"/>
  <c r="I384" i="10"/>
  <c r="H439" i="10"/>
  <c r="J387" i="10"/>
  <c r="L416" i="10"/>
  <c r="I417" i="10"/>
  <c r="J416" i="10"/>
  <c r="H384" i="10"/>
  <c r="J440" i="10"/>
  <c r="L384" i="10"/>
  <c r="L440" i="10"/>
  <c r="J417" i="10"/>
  <c r="L438" i="10"/>
  <c r="H440" i="10"/>
  <c r="J385" i="10"/>
  <c r="L388" i="10"/>
  <c r="I385" i="10"/>
  <c r="I416" i="10"/>
  <c r="M386" i="10"/>
  <c r="M415" i="10"/>
  <c r="M439" i="10"/>
  <c r="L387" i="10"/>
  <c r="J439" i="10"/>
  <c r="K385" i="10"/>
  <c r="M418" i="10"/>
  <c r="H417" i="10"/>
  <c r="H418" i="10"/>
  <c r="K441" i="10"/>
  <c r="J579" i="10"/>
  <c r="M417" i="10"/>
  <c r="K417" i="10"/>
  <c r="L441" i="10"/>
  <c r="L417" i="10"/>
  <c r="M440" i="10"/>
  <c r="I440" i="10"/>
  <c r="L418" i="10"/>
  <c r="J441" i="10"/>
  <c r="K440" i="10"/>
  <c r="L579" i="10"/>
  <c r="K418" i="10"/>
  <c r="K579" i="10"/>
  <c r="M419" i="10"/>
  <c r="H579" i="10"/>
  <c r="M441" i="10"/>
  <c r="H441" i="10"/>
  <c r="J471" i="10"/>
  <c r="K442" i="10"/>
  <c r="I418" i="10"/>
  <c r="I419" i="10"/>
  <c r="H580" i="10"/>
  <c r="L443" i="10"/>
  <c r="K471" i="10"/>
  <c r="L420" i="10"/>
  <c r="J418" i="10"/>
  <c r="M579" i="10"/>
  <c r="H419" i="10"/>
  <c r="I441" i="10"/>
  <c r="L580" i="10"/>
  <c r="I579" i="10"/>
  <c r="L442" i="10"/>
  <c r="I420" i="10"/>
  <c r="M443" i="10"/>
  <c r="J420" i="10"/>
  <c r="K419" i="10"/>
  <c r="I442" i="10"/>
  <c r="M581" i="10"/>
  <c r="L472" i="10"/>
  <c r="J419" i="10"/>
  <c r="J580" i="10"/>
  <c r="M471" i="10"/>
  <c r="H581" i="10"/>
  <c r="I445" i="10"/>
  <c r="M472" i="10"/>
  <c r="H442" i="10"/>
  <c r="M420" i="10"/>
  <c r="K420" i="10"/>
  <c r="M580" i="10"/>
  <c r="K443" i="10"/>
  <c r="L419" i="10"/>
  <c r="H471" i="10"/>
  <c r="I443" i="10"/>
  <c r="I471" i="10"/>
  <c r="J443" i="10"/>
  <c r="J442" i="10"/>
  <c r="K580" i="10"/>
  <c r="I421" i="10"/>
  <c r="I580" i="10"/>
  <c r="H421" i="10"/>
  <c r="J472" i="10"/>
  <c r="L424" i="10"/>
  <c r="H443" i="10"/>
  <c r="M444" i="10"/>
  <c r="H420" i="10"/>
  <c r="M583" i="10"/>
  <c r="L471" i="10"/>
  <c r="J583" i="10"/>
  <c r="L422" i="10"/>
  <c r="K581" i="10"/>
  <c r="K444" i="10"/>
  <c r="J444" i="10"/>
  <c r="K473" i="10"/>
  <c r="J474" i="10"/>
  <c r="K472" i="10"/>
  <c r="M442" i="10"/>
  <c r="J473" i="10"/>
  <c r="H444" i="10"/>
  <c r="K474" i="10"/>
  <c r="H445" i="10"/>
  <c r="L421" i="10"/>
  <c r="K582" i="10"/>
  <c r="M421" i="10"/>
  <c r="H472" i="10"/>
  <c r="L581" i="10"/>
  <c r="M582" i="10"/>
  <c r="J582" i="10"/>
  <c r="I472" i="10"/>
  <c r="I581" i="10"/>
  <c r="J581" i="10"/>
  <c r="M445" i="10"/>
  <c r="L582" i="10"/>
  <c r="L475" i="10"/>
  <c r="L490" i="10"/>
  <c r="I582" i="10"/>
  <c r="H475" i="10"/>
  <c r="L444" i="10"/>
  <c r="M473" i="10"/>
  <c r="I444" i="10"/>
  <c r="J445" i="10"/>
  <c r="I474" i="10"/>
  <c r="K445" i="10"/>
  <c r="J490" i="10"/>
  <c r="I473" i="10"/>
  <c r="M422" i="10"/>
  <c r="M490" i="10"/>
  <c r="I583" i="10"/>
  <c r="L445" i="10"/>
  <c r="H474" i="10"/>
  <c r="H582" i="10"/>
  <c r="H584" i="10"/>
  <c r="H583" i="10"/>
  <c r="H473" i="10"/>
  <c r="I423" i="10"/>
  <c r="L474" i="10"/>
  <c r="K583" i="10"/>
  <c r="K422" i="10"/>
  <c r="H446" i="10"/>
  <c r="J423" i="10"/>
  <c r="M475" i="10"/>
  <c r="H476" i="10"/>
  <c r="L473" i="10"/>
  <c r="J476" i="10"/>
  <c r="H423" i="10"/>
  <c r="K446" i="10"/>
  <c r="H447" i="10"/>
  <c r="I584" i="10"/>
  <c r="M584" i="10"/>
  <c r="L476" i="10"/>
  <c r="M474" i="10"/>
  <c r="K423" i="10"/>
  <c r="J475" i="10"/>
  <c r="K447" i="10"/>
  <c r="I476" i="10"/>
  <c r="J422" i="10"/>
  <c r="L583" i="10"/>
  <c r="K476" i="10"/>
  <c r="M585" i="10"/>
  <c r="L491" i="10"/>
  <c r="I422" i="10"/>
  <c r="L584" i="10"/>
  <c r="I585" i="10"/>
  <c r="L585" i="10"/>
  <c r="J491" i="10"/>
  <c r="K584" i="10"/>
  <c r="I491" i="10"/>
  <c r="L446" i="10"/>
  <c r="J446" i="10"/>
  <c r="M423" i="10"/>
  <c r="M446" i="10"/>
  <c r="K421" i="10"/>
  <c r="J421" i="10"/>
  <c r="M424" i="10"/>
  <c r="J424" i="10"/>
  <c r="I475" i="10"/>
  <c r="M476" i="10"/>
  <c r="H422" i="10"/>
  <c r="K491" i="10"/>
  <c r="H491" i="10"/>
  <c r="K424" i="10"/>
  <c r="J447" i="10"/>
  <c r="I448" i="10"/>
  <c r="K475" i="10"/>
  <c r="H490" i="10"/>
  <c r="K477" i="10"/>
  <c r="L423" i="10"/>
  <c r="J584" i="10"/>
  <c r="I447" i="10"/>
  <c r="H477" i="10"/>
  <c r="H585" i="10"/>
  <c r="I446" i="10"/>
  <c r="H424" i="10"/>
  <c r="K492" i="10"/>
  <c r="M447" i="10"/>
  <c r="I490" i="10"/>
  <c r="J477" i="10"/>
  <c r="H448" i="10"/>
  <c r="M425" i="10"/>
  <c r="I492" i="10"/>
  <c r="J448" i="10"/>
  <c r="L586" i="10"/>
  <c r="L425" i="10"/>
  <c r="L477" i="10"/>
  <c r="M491" i="10"/>
  <c r="K490" i="10"/>
  <c r="J585" i="10"/>
  <c r="H586" i="10"/>
  <c r="L447" i="10"/>
  <c r="I425" i="10"/>
  <c r="K493" i="10"/>
  <c r="L492" i="10"/>
  <c r="J587" i="10"/>
  <c r="M477" i="10"/>
  <c r="I493" i="10"/>
  <c r="I586" i="10"/>
  <c r="H449" i="10"/>
  <c r="M426" i="10"/>
  <c r="H492" i="10"/>
  <c r="I587" i="10"/>
  <c r="H478" i="10"/>
  <c r="M587" i="10"/>
  <c r="K425" i="10"/>
  <c r="K448" i="10"/>
  <c r="K585" i="10"/>
  <c r="M449" i="10"/>
  <c r="K586" i="10"/>
  <c r="I478" i="10"/>
  <c r="K426" i="10"/>
  <c r="I426" i="10"/>
  <c r="J426" i="10"/>
  <c r="L426" i="10"/>
  <c r="H425" i="10"/>
  <c r="J425" i="10"/>
  <c r="J586" i="10"/>
  <c r="M448" i="10"/>
  <c r="J492" i="10"/>
  <c r="J493" i="10"/>
  <c r="M479" i="10"/>
  <c r="M586" i="10"/>
  <c r="L448" i="10"/>
  <c r="L494" i="10"/>
  <c r="I477" i="10"/>
  <c r="M492" i="10"/>
  <c r="H493" i="10"/>
  <c r="I424" i="10"/>
  <c r="J452" i="10"/>
  <c r="K587" i="10"/>
  <c r="M478" i="10"/>
  <c r="J588" i="10"/>
  <c r="L453" i="10"/>
  <c r="L478" i="10"/>
  <c r="K449" i="10"/>
  <c r="K452" i="10"/>
  <c r="H494" i="10"/>
  <c r="L449" i="10"/>
  <c r="I449" i="10"/>
  <c r="L588" i="10"/>
  <c r="L587" i="10"/>
  <c r="H426" i="10"/>
  <c r="H453" i="10"/>
  <c r="J479" i="10"/>
  <c r="H452" i="10"/>
  <c r="K478" i="10"/>
  <c r="L495" i="10"/>
  <c r="L589" i="10"/>
  <c r="M588" i="10"/>
  <c r="L452" i="10"/>
  <c r="K589" i="10"/>
  <c r="M453" i="10"/>
  <c r="J454" i="10"/>
  <c r="L479" i="10"/>
  <c r="L454" i="10"/>
  <c r="L493" i="10"/>
  <c r="H480" i="10"/>
  <c r="J480" i="10"/>
  <c r="J478" i="10"/>
  <c r="J449" i="10"/>
  <c r="H479" i="10"/>
  <c r="H588" i="10"/>
  <c r="M452" i="10"/>
  <c r="J494" i="10"/>
  <c r="K588" i="10"/>
  <c r="K453" i="10"/>
  <c r="I495" i="10"/>
  <c r="M494" i="10"/>
  <c r="H587" i="10"/>
  <c r="I588" i="10"/>
  <c r="I494" i="10"/>
  <c r="I452" i="10"/>
  <c r="M493" i="10"/>
  <c r="I483" i="10"/>
  <c r="K590" i="10"/>
  <c r="K494" i="10"/>
  <c r="L481" i="10"/>
  <c r="M481" i="10"/>
  <c r="K455" i="10"/>
  <c r="K495" i="10"/>
  <c r="K496" i="10"/>
  <c r="M590" i="10"/>
  <c r="L590" i="10"/>
  <c r="L480" i="10"/>
  <c r="H496" i="10"/>
  <c r="J496" i="10"/>
  <c r="M480" i="10"/>
  <c r="I589" i="10"/>
  <c r="H455" i="10"/>
  <c r="M454" i="10"/>
  <c r="I453" i="10"/>
  <c r="I480" i="10"/>
  <c r="J453" i="10"/>
  <c r="I479" i="10"/>
  <c r="I454" i="10"/>
  <c r="H454" i="10"/>
  <c r="K479" i="10"/>
  <c r="M589" i="10"/>
  <c r="I496" i="10"/>
  <c r="H589" i="10"/>
  <c r="M495" i="10"/>
  <c r="J455" i="10"/>
  <c r="J590" i="10"/>
  <c r="H495" i="10"/>
  <c r="K454" i="10"/>
  <c r="I456" i="10"/>
  <c r="L455" i="10"/>
  <c r="J481" i="10"/>
  <c r="M496" i="10"/>
  <c r="J495" i="10"/>
  <c r="K456" i="10"/>
  <c r="H481" i="10"/>
  <c r="H590" i="10"/>
  <c r="L496" i="10"/>
  <c r="I481" i="10"/>
  <c r="K481" i="10"/>
  <c r="H482" i="10"/>
  <c r="L497" i="10"/>
  <c r="H456" i="10"/>
  <c r="I590" i="10"/>
  <c r="K497" i="10"/>
  <c r="I455" i="10"/>
  <c r="M457" i="10"/>
  <c r="I497" i="10"/>
  <c r="L498" i="10"/>
  <c r="K513" i="10"/>
  <c r="H591" i="10"/>
  <c r="H497" i="10"/>
  <c r="J513" i="10"/>
  <c r="J589" i="10"/>
  <c r="M591" i="10"/>
  <c r="I591" i="10"/>
  <c r="K482" i="10"/>
  <c r="K591" i="10"/>
  <c r="M482" i="10"/>
  <c r="M456" i="10"/>
  <c r="H457" i="10"/>
  <c r="M483" i="10"/>
  <c r="I498" i="10"/>
  <c r="L483" i="10"/>
  <c r="L513" i="10"/>
  <c r="M455" i="10"/>
  <c r="H513" i="10"/>
  <c r="J483" i="10"/>
  <c r="L591" i="10"/>
  <c r="K480" i="10"/>
  <c r="K498" i="10"/>
  <c r="M498" i="10"/>
  <c r="L482" i="10"/>
  <c r="I482" i="10"/>
  <c r="H515" i="10"/>
  <c r="K499" i="10"/>
  <c r="H498" i="10"/>
  <c r="M513" i="10"/>
  <c r="K484" i="10"/>
  <c r="J497" i="10"/>
  <c r="M499" i="10"/>
  <c r="I513" i="10"/>
  <c r="J484" i="10"/>
  <c r="H484" i="10"/>
  <c r="J591" i="10"/>
  <c r="M484" i="10"/>
  <c r="M514" i="10"/>
  <c r="J482" i="10"/>
  <c r="H483" i="10"/>
  <c r="K483" i="10"/>
  <c r="M497" i="10"/>
  <c r="H499" i="10"/>
  <c r="I499" i="10"/>
  <c r="L500" i="10"/>
  <c r="I500" i="10"/>
  <c r="K500" i="10"/>
  <c r="L594" i="10"/>
  <c r="I514" i="10"/>
  <c r="J514" i="10"/>
  <c r="L499" i="10"/>
  <c r="L514" i="10"/>
  <c r="J515" i="10"/>
  <c r="L515" i="10"/>
  <c r="I515" i="10"/>
  <c r="J498" i="10"/>
  <c r="K514" i="10"/>
  <c r="H500" i="10"/>
  <c r="J500" i="10"/>
  <c r="H514" i="10"/>
  <c r="J501" i="10"/>
  <c r="M515" i="10"/>
  <c r="H594" i="10"/>
  <c r="I594" i="10"/>
  <c r="M516" i="10"/>
  <c r="M500" i="10"/>
  <c r="M594" i="10"/>
  <c r="L501" i="10"/>
  <c r="J594" i="10"/>
  <c r="K501" i="10"/>
  <c r="J499" i="10"/>
  <c r="K594" i="10"/>
  <c r="M596" i="10"/>
  <c r="M595" i="10"/>
  <c r="I596" i="10"/>
  <c r="I516" i="10"/>
  <c r="L516" i="10"/>
  <c r="K515" i="10"/>
  <c r="I595" i="10"/>
  <c r="H517" i="10"/>
  <c r="J516" i="10"/>
  <c r="H516" i="10"/>
  <c r="L518" i="10"/>
  <c r="J595" i="10"/>
  <c r="I518" i="10"/>
  <c r="K517" i="10"/>
  <c r="L596" i="10"/>
  <c r="H596" i="10"/>
  <c r="L519" i="10"/>
  <c r="K595" i="10"/>
  <c r="L598" i="10"/>
  <c r="I517" i="10"/>
  <c r="K597" i="10"/>
  <c r="H595" i="10"/>
  <c r="H597" i="10"/>
  <c r="M517" i="10"/>
  <c r="I597" i="10"/>
  <c r="K516" i="10"/>
  <c r="K596" i="10"/>
  <c r="L597" i="10"/>
  <c r="J598" i="10"/>
  <c r="L595" i="10"/>
  <c r="J596" i="10"/>
  <c r="M598" i="10"/>
  <c r="J597" i="10"/>
  <c r="M518" i="10"/>
  <c r="K598" i="10"/>
  <c r="I598" i="10"/>
  <c r="M597" i="10"/>
  <c r="K599" i="10"/>
  <c r="J599" i="10"/>
  <c r="I599" i="10"/>
  <c r="M599" i="10"/>
  <c r="L599" i="10"/>
  <c r="H598" i="10"/>
  <c r="J603" i="10"/>
  <c r="L602" i="10"/>
  <c r="H599" i="10"/>
  <c r="H602" i="10"/>
  <c r="J602" i="10"/>
  <c r="K603" i="10"/>
  <c r="K602" i="10"/>
  <c r="I604" i="10"/>
  <c r="L603" i="10"/>
  <c r="M604" i="10"/>
  <c r="M602" i="10"/>
  <c r="I602" i="10"/>
  <c r="I603" i="10"/>
  <c r="L604" i="10"/>
  <c r="H604" i="10"/>
  <c r="J604" i="10"/>
  <c r="H605" i="10"/>
  <c r="H603" i="10"/>
  <c r="M603" i="10"/>
  <c r="K604" i="10"/>
  <c r="J606" i="10"/>
  <c r="L605" i="10"/>
  <c r="J605" i="10"/>
  <c r="K605" i="10"/>
  <c r="M605" i="10"/>
  <c r="L607" i="10"/>
  <c r="I605" i="10"/>
  <c r="H606" i="10"/>
  <c r="I606" i="10"/>
  <c r="L606" i="10"/>
  <c r="I607" i="10"/>
  <c r="M606" i="10"/>
  <c r="J607" i="10"/>
  <c r="K606" i="10"/>
  <c r="M607" i="10"/>
  <c r="H607" i="10"/>
  <c r="K607" i="10"/>
  <c r="H610" i="10"/>
  <c r="M610" i="10"/>
  <c r="I610" i="10"/>
  <c r="L610" i="10"/>
  <c r="J610" i="10"/>
  <c r="K610" i="10"/>
  <c r="H611" i="10"/>
  <c r="M612" i="10"/>
  <c r="K612" i="10"/>
  <c r="I612" i="10"/>
  <c r="J611" i="10"/>
  <c r="M611" i="10"/>
  <c r="L611" i="10"/>
  <c r="J612" i="10"/>
  <c r="M559" i="10"/>
  <c r="L559" i="10"/>
  <c r="K559" i="10"/>
  <c r="J559" i="10"/>
  <c r="I559" i="10"/>
  <c r="H559" i="10"/>
  <c r="M638" i="10"/>
  <c r="L638" i="10"/>
  <c r="K638" i="10"/>
  <c r="J638" i="10"/>
  <c r="I638" i="10"/>
  <c r="H638" i="10"/>
  <c r="M92" i="10"/>
  <c r="L92" i="10"/>
  <c r="K92" i="10"/>
  <c r="J92" i="10"/>
  <c r="I92" i="10"/>
  <c r="H92" i="10"/>
  <c r="A72" i="3"/>
  <c r="C74" i="6"/>
  <c r="I74" i="6" s="1"/>
  <c r="Z91" i="10"/>
  <c r="Z558" i="10"/>
  <c r="O93" i="10"/>
  <c r="R92" i="10"/>
  <c r="E92" i="10"/>
  <c r="C92" i="10"/>
  <c r="D92" i="10"/>
  <c r="F92" i="10"/>
  <c r="G92" i="10"/>
  <c r="B559" i="10"/>
  <c r="B92" i="10"/>
  <c r="O639" i="10"/>
  <c r="T639" i="10" s="1"/>
  <c r="X639" i="10" s="1"/>
  <c r="R638" i="10"/>
  <c r="R559" i="10"/>
  <c r="O560" i="10"/>
  <c r="T560" i="10" s="1"/>
  <c r="X560" i="10" s="1"/>
  <c r="C73" i="6"/>
  <c r="I73" i="6" s="1"/>
  <c r="A71" i="3"/>
  <c r="D385" i="10"/>
  <c r="G428" i="10"/>
  <c r="F427" i="10"/>
  <c r="E537" i="10"/>
  <c r="D556" i="10"/>
  <c r="D482" i="10"/>
  <c r="E498" i="10"/>
  <c r="E512" i="10"/>
  <c r="C592" i="10"/>
  <c r="F463" i="10"/>
  <c r="C533" i="10"/>
  <c r="C602" i="10"/>
  <c r="C544" i="10"/>
  <c r="D619" i="10"/>
  <c r="E494" i="10"/>
  <c r="D512" i="10"/>
  <c r="E471" i="10"/>
  <c r="E511" i="10"/>
  <c r="D454" i="10"/>
  <c r="F478" i="10"/>
  <c r="D527" i="10"/>
  <c r="D579" i="10"/>
  <c r="D546" i="10"/>
  <c r="C621" i="10"/>
  <c r="F495" i="10"/>
  <c r="C484" i="10"/>
  <c r="F504" i="10"/>
  <c r="D495" i="10"/>
  <c r="G601" i="10"/>
  <c r="E599" i="10"/>
  <c r="G496" i="10"/>
  <c r="C453" i="10"/>
  <c r="G526" i="10"/>
  <c r="E633" i="10"/>
  <c r="E606" i="10"/>
  <c r="F490" i="10"/>
  <c r="F554" i="10"/>
  <c r="F475" i="10"/>
  <c r="C480" i="10"/>
  <c r="G590" i="10"/>
  <c r="C622" i="10"/>
  <c r="G606" i="10"/>
  <c r="D541" i="10"/>
  <c r="E504" i="10"/>
  <c r="G520" i="10"/>
  <c r="G509" i="10"/>
  <c r="G608" i="10"/>
  <c r="F474" i="10"/>
  <c r="C451" i="10"/>
  <c r="D609" i="10"/>
  <c r="D608" i="10"/>
  <c r="C532" i="10"/>
  <c r="G490" i="10"/>
  <c r="F606" i="10"/>
  <c r="C519" i="10"/>
  <c r="F580" i="10"/>
  <c r="F459" i="10"/>
  <c r="C485" i="10"/>
  <c r="F595" i="10"/>
  <c r="G469" i="10"/>
  <c r="F486" i="10"/>
  <c r="F511" i="10"/>
  <c r="E450" i="10"/>
  <c r="D634" i="10"/>
  <c r="F462" i="10"/>
  <c r="C445" i="10"/>
  <c r="F444" i="10"/>
  <c r="F535" i="10"/>
  <c r="C475" i="10"/>
  <c r="G419" i="10"/>
  <c r="F493" i="10"/>
  <c r="C466" i="10"/>
  <c r="C610" i="10"/>
  <c r="C590" i="10"/>
  <c r="F618" i="10"/>
  <c r="G450" i="10"/>
  <c r="E579" i="10"/>
  <c r="C585" i="10"/>
  <c r="D584" i="10"/>
  <c r="D543" i="10"/>
  <c r="C534" i="10"/>
  <c r="F505" i="10"/>
  <c r="F498" i="10"/>
  <c r="D544" i="10"/>
  <c r="E475" i="10"/>
  <c r="C851" i="10"/>
  <c r="D624" i="10"/>
  <c r="F454" i="10"/>
  <c r="E616" i="10"/>
  <c r="G577" i="10"/>
  <c r="E580" i="10"/>
  <c r="G510" i="10"/>
  <c r="F510" i="10"/>
  <c r="E506" i="10"/>
  <c r="E621" i="10"/>
  <c r="D592" i="10"/>
  <c r="G466" i="10"/>
  <c r="E509" i="10"/>
  <c r="C636" i="10"/>
  <c r="F555" i="10"/>
  <c r="F623" i="10"/>
  <c r="E473" i="10"/>
  <c r="G463" i="10"/>
  <c r="G495" i="10"/>
  <c r="D606" i="10"/>
  <c r="D582" i="10"/>
  <c r="F542" i="10"/>
  <c r="F616" i="10"/>
  <c r="D479" i="10"/>
  <c r="C497" i="10"/>
  <c r="G558" i="10"/>
  <c r="G489" i="10"/>
  <c r="E538" i="10"/>
  <c r="G552" i="10"/>
  <c r="C499" i="10"/>
  <c r="G456" i="10"/>
  <c r="F458" i="10"/>
  <c r="D509" i="10"/>
  <c r="E626" i="10"/>
  <c r="G451" i="10"/>
  <c r="D505" i="10"/>
  <c r="D589" i="10"/>
  <c r="C491" i="10"/>
  <c r="C552" i="10"/>
  <c r="F608" i="10"/>
  <c r="E543" i="10"/>
  <c r="G537" i="10"/>
  <c r="F548" i="10"/>
  <c r="D476" i="10"/>
  <c r="D451" i="10"/>
  <c r="G506" i="10"/>
  <c r="C606" i="10"/>
  <c r="C553" i="10"/>
  <c r="G484" i="10"/>
  <c r="E479" i="10"/>
  <c r="D553" i="10"/>
  <c r="G594" i="10"/>
  <c r="D551" i="10"/>
  <c r="G403" i="10"/>
  <c r="D471" i="10"/>
  <c r="D603" i="10"/>
  <c r="E469" i="10"/>
  <c r="G380" i="10"/>
  <c r="D437" i="10"/>
  <c r="G443" i="10"/>
  <c r="E607" i="10"/>
  <c r="F406" i="10"/>
  <c r="G514" i="10"/>
  <c r="F429" i="10"/>
  <c r="D416" i="10"/>
  <c r="E466" i="10"/>
  <c r="E596" i="10"/>
  <c r="C465" i="10"/>
  <c r="D497" i="10"/>
  <c r="F500" i="10"/>
  <c r="C543" i="10"/>
  <c r="C579" i="10"/>
  <c r="E461" i="10"/>
  <c r="E541" i="10"/>
  <c r="E520" i="10"/>
  <c r="E602" i="10"/>
  <c r="F448" i="10"/>
  <c r="G557" i="10"/>
  <c r="F614" i="10"/>
  <c r="E485" i="10"/>
  <c r="C517" i="10"/>
  <c r="C628" i="10"/>
  <c r="F624" i="10"/>
  <c r="D587" i="10"/>
  <c r="E462" i="10"/>
  <c r="C614" i="10"/>
  <c r="D521" i="10"/>
  <c r="G539" i="10"/>
  <c r="E612" i="10"/>
  <c r="F464" i="10"/>
  <c r="F605" i="10"/>
  <c r="D613" i="10"/>
  <c r="D554" i="10"/>
  <c r="F626" i="10"/>
  <c r="E591" i="10"/>
  <c r="D633" i="10"/>
  <c r="G460" i="10"/>
  <c r="F527" i="10"/>
  <c r="C549" i="10"/>
  <c r="C474" i="10"/>
  <c r="D555" i="10"/>
  <c r="F467" i="10"/>
  <c r="E598" i="10"/>
  <c r="D504" i="10"/>
  <c r="C490" i="10"/>
  <c r="E510" i="10"/>
  <c r="G461" i="10"/>
  <c r="F613" i="10"/>
  <c r="G524" i="10"/>
  <c r="D467" i="10"/>
  <c r="F502" i="10"/>
  <c r="C633" i="10"/>
  <c r="C467" i="10"/>
  <c r="D526" i="10"/>
  <c r="E630" i="10"/>
  <c r="E385" i="10"/>
  <c r="F581" i="10"/>
  <c r="F457" i="10"/>
  <c r="C603" i="10"/>
  <c r="F588" i="10"/>
  <c r="D422" i="10"/>
  <c r="F621" i="10"/>
  <c r="G545" i="10"/>
  <c r="G415" i="10"/>
  <c r="F501" i="10"/>
  <c r="E491" i="10"/>
  <c r="D511" i="10"/>
  <c r="D524" i="10"/>
  <c r="E613" i="10"/>
  <c r="F438" i="10"/>
  <c r="E465" i="10"/>
  <c r="D486" i="10"/>
  <c r="E585" i="10"/>
  <c r="C586" i="10"/>
  <c r="D491" i="10"/>
  <c r="F638" i="10"/>
  <c r="F442" i="10"/>
  <c r="F628" i="10"/>
  <c r="G485" i="10"/>
  <c r="C577" i="10"/>
  <c r="F600" i="10"/>
  <c r="G553" i="10"/>
  <c r="D514" i="10"/>
  <c r="C478" i="10"/>
  <c r="D472" i="10"/>
  <c r="D635" i="10"/>
  <c r="F524" i="10"/>
  <c r="G541" i="10"/>
  <c r="F546" i="10"/>
  <c r="C618" i="10"/>
  <c r="G547" i="10"/>
  <c r="G622" i="10"/>
  <c r="F579" i="10"/>
  <c r="E454" i="10"/>
  <c r="E470" i="10"/>
  <c r="C588" i="10"/>
  <c r="F633" i="10"/>
  <c r="D463" i="10"/>
  <c r="D628" i="10"/>
  <c r="F589" i="10"/>
  <c r="F487" i="10"/>
  <c r="E482" i="10"/>
  <c r="C504" i="10"/>
  <c r="D623" i="10"/>
  <c r="E617" i="10"/>
  <c r="D426" i="10"/>
  <c r="F452" i="10"/>
  <c r="C617" i="10"/>
  <c r="G534" i="10"/>
  <c r="F489" i="10"/>
  <c r="E453" i="10"/>
  <c r="G462" i="10"/>
  <c r="F506" i="10"/>
  <c r="F509" i="10"/>
  <c r="D522" i="10"/>
  <c r="D517" i="10"/>
  <c r="D620" i="10"/>
  <c r="E493" i="10"/>
  <c r="G593" i="10"/>
  <c r="G598" i="10"/>
  <c r="G471" i="10"/>
  <c r="F587" i="10"/>
  <c r="D489" i="10"/>
  <c r="F470" i="10"/>
  <c r="F518" i="10"/>
  <c r="F519" i="10"/>
  <c r="C470" i="10"/>
  <c r="C538" i="10"/>
  <c r="E545" i="10"/>
  <c r="F503" i="10"/>
  <c r="D458" i="10"/>
  <c r="C525" i="10"/>
  <c r="G454" i="10"/>
  <c r="G620" i="10"/>
  <c r="D599" i="10"/>
  <c r="D520" i="10"/>
  <c r="E593" i="10"/>
  <c r="G556" i="10"/>
  <c r="D490" i="10"/>
  <c r="G585" i="10"/>
  <c r="G584" i="10"/>
  <c r="C535" i="10"/>
  <c r="G530" i="10"/>
  <c r="E620" i="10"/>
  <c r="F593" i="10"/>
  <c r="E477" i="10"/>
  <c r="D545" i="10"/>
  <c r="F453" i="10"/>
  <c r="G416" i="10"/>
  <c r="C627" i="10"/>
  <c r="G430" i="10"/>
  <c r="G446" i="10"/>
  <c r="F582" i="10"/>
  <c r="D506" i="10"/>
  <c r="E536" i="10"/>
  <c r="E446" i="10"/>
  <c r="F477" i="10"/>
  <c r="C598" i="10"/>
  <c r="E427" i="10"/>
  <c r="E428" i="10"/>
  <c r="G404" i="10"/>
  <c r="D492" i="10"/>
  <c r="E487" i="10"/>
  <c r="E514" i="10"/>
  <c r="F434" i="10"/>
  <c r="F592" i="10"/>
  <c r="E522" i="10"/>
  <c r="D470" i="10"/>
  <c r="C464" i="10"/>
  <c r="C545" i="10"/>
  <c r="G475" i="10"/>
  <c r="G529" i="10"/>
  <c r="E456" i="10"/>
  <c r="F516" i="10"/>
  <c r="E486" i="10"/>
  <c r="E455" i="10"/>
  <c r="F507" i="10"/>
  <c r="G544" i="10"/>
  <c r="E625" i="10"/>
  <c r="F543" i="10"/>
  <c r="C505" i="10"/>
  <c r="E558" i="10"/>
  <c r="D610" i="10"/>
  <c r="G513" i="10"/>
  <c r="F577" i="10"/>
  <c r="D500" i="10"/>
  <c r="C531" i="10"/>
  <c r="E590" i="10"/>
  <c r="F552" i="10"/>
  <c r="F528" i="10"/>
  <c r="G586" i="10"/>
  <c r="C546" i="10"/>
  <c r="C454" i="10"/>
  <c r="G452" i="10"/>
  <c r="D547" i="10"/>
  <c r="G631" i="10"/>
  <c r="D622" i="10"/>
  <c r="C584" i="10"/>
  <c r="G578" i="10"/>
  <c r="C615" i="10"/>
  <c r="E586" i="10"/>
  <c r="E488" i="10"/>
  <c r="F484" i="10"/>
  <c r="D617" i="10"/>
  <c r="C540" i="10"/>
  <c r="C503" i="10"/>
  <c r="C529" i="10"/>
  <c r="D600" i="10"/>
  <c r="G610" i="10"/>
  <c r="F416" i="10"/>
  <c r="G518" i="10"/>
  <c r="G457" i="10"/>
  <c r="C473" i="10"/>
  <c r="E382" i="10"/>
  <c r="F590" i="10"/>
  <c r="G619" i="10"/>
  <c r="C526" i="10"/>
  <c r="C623" i="10"/>
  <c r="C541" i="10"/>
  <c r="D548" i="10"/>
  <c r="F430" i="10"/>
  <c r="F634" i="10"/>
  <c r="D481" i="10"/>
  <c r="G589" i="10"/>
  <c r="D441" i="10"/>
  <c r="F443" i="10"/>
  <c r="G458" i="10"/>
  <c r="F596" i="10"/>
  <c r="D498" i="10"/>
  <c r="C493" i="10"/>
  <c r="E380" i="10"/>
  <c r="E539" i="10"/>
  <c r="C605" i="10"/>
  <c r="C512" i="10"/>
  <c r="E472" i="10"/>
  <c r="D626" i="10"/>
  <c r="C547" i="10"/>
  <c r="E535" i="10"/>
  <c r="C554" i="10"/>
  <c r="D503" i="10"/>
  <c r="F460" i="10"/>
  <c r="E459" i="10"/>
  <c r="G596" i="10"/>
  <c r="E549" i="10"/>
  <c r="F551" i="10"/>
  <c r="G453" i="10"/>
  <c r="G468" i="10"/>
  <c r="D508" i="10"/>
  <c r="E480" i="10"/>
  <c r="C518" i="10"/>
  <c r="F521" i="10"/>
  <c r="C597" i="10"/>
  <c r="D531" i="10"/>
  <c r="C604" i="10"/>
  <c r="E605" i="10"/>
  <c r="G382" i="10"/>
  <c r="F533" i="10"/>
  <c r="E544" i="10"/>
  <c r="C530" i="10"/>
  <c r="C593" i="10"/>
  <c r="E583" i="10"/>
  <c r="G599" i="10"/>
  <c r="F508" i="10"/>
  <c r="G551" i="10"/>
  <c r="C468" i="10"/>
  <c r="C510" i="10"/>
  <c r="C481" i="10"/>
  <c r="C486" i="10"/>
  <c r="C523" i="10"/>
  <c r="F450" i="10"/>
  <c r="G588" i="10"/>
  <c r="G479" i="10"/>
  <c r="G472" i="10"/>
  <c r="E554" i="10"/>
  <c r="F604" i="10"/>
  <c r="F610" i="10"/>
  <c r="D590" i="10"/>
  <c r="E555" i="10"/>
  <c r="F422" i="10"/>
  <c r="D460" i="10"/>
  <c r="D638" i="10"/>
  <c r="D483" i="10"/>
  <c r="C488" i="10"/>
  <c r="F534" i="10"/>
  <c r="E508" i="10"/>
  <c r="F539" i="10"/>
  <c r="E518" i="10"/>
  <c r="C506" i="10"/>
  <c r="F523" i="10"/>
  <c r="D473" i="10"/>
  <c r="D557" i="10"/>
  <c r="E434" i="10"/>
  <c r="F411" i="10"/>
  <c r="C447" i="10"/>
  <c r="E464" i="10"/>
  <c r="D488" i="10"/>
  <c r="D581" i="10"/>
  <c r="G527" i="10"/>
  <c r="G542" i="10"/>
  <c r="D525" i="10"/>
  <c r="F541" i="10"/>
  <c r="D542" i="10"/>
  <c r="G501" i="10"/>
  <c r="F483" i="10"/>
  <c r="F544" i="10"/>
  <c r="D478" i="10"/>
  <c r="E615" i="10"/>
  <c r="F594" i="10"/>
  <c r="E622" i="10"/>
  <c r="E603" i="10"/>
  <c r="F630" i="10"/>
  <c r="F469" i="10"/>
  <c r="F465" i="10"/>
  <c r="F476" i="10"/>
  <c r="G632" i="10"/>
  <c r="E495" i="10"/>
  <c r="G505" i="10"/>
  <c r="G488" i="10"/>
  <c r="F496" i="10"/>
  <c r="G626" i="10"/>
  <c r="G592" i="10"/>
  <c r="E496" i="10"/>
  <c r="C463" i="10"/>
  <c r="G487" i="10"/>
  <c r="E452" i="10"/>
  <c r="C384" i="10"/>
  <c r="D602" i="10"/>
  <c r="G536" i="10"/>
  <c r="D510" i="10"/>
  <c r="F627" i="10"/>
  <c r="G504" i="10"/>
  <c r="D461" i="10"/>
  <c r="F538" i="10"/>
  <c r="F603" i="10"/>
  <c r="D453" i="10"/>
  <c r="D607" i="10"/>
  <c r="E548" i="10"/>
  <c r="F473" i="10"/>
  <c r="C619" i="10"/>
  <c r="F609" i="10"/>
  <c r="C502" i="10"/>
  <c r="E529" i="10"/>
  <c r="G621" i="10"/>
  <c r="G559" i="10"/>
  <c r="F602" i="10"/>
  <c r="F558" i="10"/>
  <c r="E588" i="10"/>
  <c r="G521" i="10"/>
  <c r="E592" i="10"/>
  <c r="D475" i="10"/>
  <c r="E516" i="10"/>
  <c r="F468" i="10"/>
  <c r="D523" i="10"/>
  <c r="E499" i="10"/>
  <c r="E604" i="10"/>
  <c r="G540" i="10"/>
  <c r="F615" i="10"/>
  <c r="C406" i="10"/>
  <c r="D518" i="10"/>
  <c r="G538" i="10"/>
  <c r="F412" i="10"/>
  <c r="E502" i="10"/>
  <c r="F413" i="10"/>
  <c r="F482" i="10"/>
  <c r="C542" i="10"/>
  <c r="F612" i="10"/>
  <c r="D408" i="10"/>
  <c r="D418" i="10"/>
  <c r="F537" i="10"/>
  <c r="F421" i="10"/>
  <c r="C489" i="10"/>
  <c r="G604" i="10"/>
  <c r="F512" i="10"/>
  <c r="G543" i="10"/>
  <c r="G499" i="10"/>
  <c r="G546" i="10"/>
  <c r="C508" i="10"/>
  <c r="F497" i="10"/>
  <c r="E524" i="10"/>
  <c r="G614" i="10"/>
  <c r="E540" i="10"/>
  <c r="D598" i="10"/>
  <c r="C638" i="10"/>
  <c r="G477" i="10"/>
  <c r="D477" i="10"/>
  <c r="F532" i="10"/>
  <c r="C452" i="10"/>
  <c r="G470" i="10"/>
  <c r="C469" i="10"/>
  <c r="E553" i="10"/>
  <c r="D496" i="10"/>
  <c r="G633" i="10"/>
  <c r="F461" i="10"/>
  <c r="C632" i="10"/>
  <c r="E410" i="10"/>
  <c r="C559" i="10"/>
  <c r="F536" i="10"/>
  <c r="E589" i="10"/>
  <c r="E421" i="10"/>
  <c r="C476" i="10"/>
  <c r="D535" i="10"/>
  <c r="D494" i="10"/>
  <c r="C528" i="10"/>
  <c r="C477" i="10"/>
  <c r="F514" i="10"/>
  <c r="C607" i="10"/>
  <c r="F451" i="10"/>
  <c r="D578" i="10"/>
  <c r="G511" i="10"/>
  <c r="D631" i="10"/>
  <c r="E478" i="10"/>
  <c r="G491" i="10"/>
  <c r="C507" i="10"/>
  <c r="F559" i="10"/>
  <c r="G603" i="10"/>
  <c r="C482" i="10"/>
  <c r="D604" i="10"/>
  <c r="E530" i="10"/>
  <c r="F637" i="10"/>
  <c r="D618" i="10"/>
  <c r="G531" i="10"/>
  <c r="D615" i="10"/>
  <c r="D595" i="10"/>
  <c r="F408" i="10"/>
  <c r="F405" i="10"/>
  <c r="D532" i="10"/>
  <c r="F425" i="10"/>
  <c r="F526" i="10"/>
  <c r="D501" i="10"/>
  <c r="G581" i="10"/>
  <c r="E608" i="10"/>
  <c r="E597" i="10"/>
  <c r="F481" i="10"/>
  <c r="F636" i="10"/>
  <c r="D591" i="10"/>
  <c r="G579" i="10"/>
  <c r="G402" i="10"/>
  <c r="G624" i="10"/>
  <c r="G437" i="10"/>
  <c r="C524" i="10"/>
  <c r="D433" i="10"/>
  <c r="C521" i="10"/>
  <c r="G635" i="10"/>
  <c r="C513" i="10"/>
  <c r="D538" i="10"/>
  <c r="D410" i="10"/>
  <c r="G550" i="10"/>
  <c r="E501" i="10"/>
  <c r="E584" i="10"/>
  <c r="C435" i="10"/>
  <c r="E556" i="10"/>
  <c r="E587" i="10"/>
  <c r="D536" i="10"/>
  <c r="E490" i="10"/>
  <c r="D540" i="10"/>
  <c r="E550" i="10"/>
  <c r="D630" i="10"/>
  <c r="G508" i="10"/>
  <c r="E457" i="10"/>
  <c r="G473" i="10"/>
  <c r="C599" i="10"/>
  <c r="G481" i="10"/>
  <c r="F617" i="10"/>
  <c r="G607" i="10"/>
  <c r="G528" i="10"/>
  <c r="F480" i="10"/>
  <c r="F631" i="10"/>
  <c r="E484" i="10"/>
  <c r="F440" i="10"/>
  <c r="C514" i="10"/>
  <c r="G442" i="10"/>
  <c r="G406" i="10"/>
  <c r="F586" i="10"/>
  <c r="G612" i="10"/>
  <c r="E618" i="10"/>
  <c r="F629" i="10"/>
  <c r="G422" i="10"/>
  <c r="C637" i="10"/>
  <c r="C551" i="10"/>
  <c r="E534" i="10"/>
  <c r="G493" i="10"/>
  <c r="E627" i="10"/>
  <c r="E412" i="10"/>
  <c r="G410" i="10"/>
  <c r="F598" i="10"/>
  <c r="D438" i="10"/>
  <c r="D515" i="10"/>
  <c r="C509" i="10"/>
  <c r="F456" i="10"/>
  <c r="E637" i="10"/>
  <c r="C624" i="10"/>
  <c r="E481" i="10"/>
  <c r="C625" i="10"/>
  <c r="F491" i="10"/>
  <c r="C440" i="10"/>
  <c r="C527" i="10"/>
  <c r="D528" i="10"/>
  <c r="G516" i="10"/>
  <c r="C626" i="10"/>
  <c r="G515" i="10"/>
  <c r="F622" i="10"/>
  <c r="C461" i="10"/>
  <c r="G587" i="10"/>
  <c r="F515" i="10"/>
  <c r="C501" i="10"/>
  <c r="G583" i="10"/>
  <c r="D585" i="10"/>
  <c r="E497" i="10"/>
  <c r="D621" i="10"/>
  <c r="E463" i="10"/>
  <c r="C631" i="10"/>
  <c r="E636" i="10"/>
  <c r="E623" i="10"/>
  <c r="E632" i="10"/>
  <c r="C472" i="10"/>
  <c r="G467" i="10"/>
  <c r="G384" i="10"/>
  <c r="D605" i="10"/>
  <c r="C415" i="10"/>
  <c r="C550" i="10"/>
  <c r="D455" i="10"/>
  <c r="F499" i="10"/>
  <c r="D480" i="10"/>
  <c r="E595" i="10"/>
  <c r="D533" i="10"/>
  <c r="E404" i="10"/>
  <c r="F635" i="10"/>
  <c r="C426" i="10"/>
  <c r="E600" i="10"/>
  <c r="G507" i="10"/>
  <c r="C402" i="10"/>
  <c r="E458" i="10"/>
  <c r="G418" i="10"/>
  <c r="D411" i="10"/>
  <c r="F625" i="10"/>
  <c r="G623" i="10"/>
  <c r="F404" i="10"/>
  <c r="G412" i="10"/>
  <c r="D601" i="10"/>
  <c r="F513" i="10"/>
  <c r="D484" i="10"/>
  <c r="G533" i="10"/>
  <c r="D539" i="10"/>
  <c r="E546" i="10"/>
  <c r="E638" i="10"/>
  <c r="G476" i="10"/>
  <c r="G432" i="10"/>
  <c r="C629" i="10"/>
  <c r="E468" i="10"/>
  <c r="D534" i="10"/>
  <c r="C581" i="10"/>
  <c r="D449" i="10"/>
  <c r="C594" i="10"/>
  <c r="E532" i="10"/>
  <c r="F553" i="10"/>
  <c r="E413" i="10"/>
  <c r="G554" i="10"/>
  <c r="C608" i="10"/>
  <c r="F494" i="10"/>
  <c r="G502" i="10"/>
  <c r="E594" i="10"/>
  <c r="F578" i="10"/>
  <c r="F531" i="10"/>
  <c r="G512" i="10"/>
  <c r="G548" i="10"/>
  <c r="D485" i="10"/>
  <c r="C460" i="10"/>
  <c r="F445" i="10"/>
  <c r="G448" i="10"/>
  <c r="F437" i="10"/>
  <c r="D456" i="10"/>
  <c r="G492" i="10"/>
  <c r="F415" i="10"/>
  <c r="D419" i="10"/>
  <c r="E577" i="10"/>
  <c r="E611" i="10"/>
  <c r="C536" i="10"/>
  <c r="D580" i="10"/>
  <c r="E614" i="10"/>
  <c r="E628" i="10"/>
  <c r="E500" i="10"/>
  <c r="G474" i="10"/>
  <c r="D611" i="10"/>
  <c r="G494" i="10"/>
  <c r="F540" i="10"/>
  <c r="C483" i="10"/>
  <c r="D402" i="10"/>
  <c r="C414" i="10"/>
  <c r="G459" i="10"/>
  <c r="C589" i="10"/>
  <c r="D550" i="10"/>
  <c r="C494" i="10"/>
  <c r="G639" i="10"/>
  <c r="E503" i="10"/>
  <c r="D474" i="10"/>
  <c r="D465" i="10"/>
  <c r="F583" i="10"/>
  <c r="G611" i="10"/>
  <c r="C556" i="10"/>
  <c r="F517" i="10"/>
  <c r="E609" i="10"/>
  <c r="F525" i="10"/>
  <c r="G413" i="10"/>
  <c r="E515" i="10"/>
  <c r="C404" i="10"/>
  <c r="F547" i="10"/>
  <c r="C558" i="10"/>
  <c r="F423" i="10"/>
  <c r="C419" i="10"/>
  <c r="F557" i="10"/>
  <c r="C459" i="10"/>
  <c r="F492" i="10"/>
  <c r="D499" i="10"/>
  <c r="G636" i="10"/>
  <c r="E460" i="10"/>
  <c r="G609" i="10"/>
  <c r="F607" i="10"/>
  <c r="E523" i="10"/>
  <c r="D457" i="10"/>
  <c r="D462" i="10"/>
  <c r="F384" i="10"/>
  <c r="G522" i="10"/>
  <c r="D450" i="10"/>
  <c r="E521" i="10"/>
  <c r="C380" i="10"/>
  <c r="F432" i="10"/>
  <c r="D443" i="10"/>
  <c r="E416" i="10"/>
  <c r="E435" i="10"/>
  <c r="E519" i="10"/>
  <c r="D588" i="10"/>
  <c r="E414" i="10"/>
  <c r="G498" i="10"/>
  <c r="D552" i="10"/>
  <c r="G503" i="10"/>
  <c r="D612" i="10"/>
  <c r="D459" i="10"/>
  <c r="G464" i="10"/>
  <c r="G455" i="10"/>
  <c r="D468" i="10"/>
  <c r="G634" i="10"/>
  <c r="D428" i="10"/>
  <c r="C609" i="10"/>
  <c r="F620" i="10"/>
  <c r="G486" i="10"/>
  <c r="E407" i="10"/>
  <c r="C595" i="10"/>
  <c r="C496" i="10"/>
  <c r="C620" i="10"/>
  <c r="D513" i="10"/>
  <c r="G591" i="10"/>
  <c r="D529" i="10"/>
  <c r="E423" i="10"/>
  <c r="D405" i="10"/>
  <c r="E424" i="10"/>
  <c r="E449" i="10"/>
  <c r="C455" i="10"/>
  <c r="D452" i="10"/>
  <c r="G478" i="10"/>
  <c r="D519" i="10"/>
  <c r="E517" i="10"/>
  <c r="F378" i="10"/>
  <c r="C495" i="10"/>
  <c r="E415" i="10"/>
  <c r="D466" i="10"/>
  <c r="E492" i="10"/>
  <c r="C613" i="10"/>
  <c r="D627" i="10"/>
  <c r="E527" i="10"/>
  <c r="F402" i="10"/>
  <c r="D414" i="10"/>
  <c r="E467" i="10"/>
  <c r="C630" i="10"/>
  <c r="D377" i="10"/>
  <c r="F455" i="10"/>
  <c r="E619" i="10"/>
  <c r="G435" i="10"/>
  <c r="F419" i="10"/>
  <c r="D516" i="10"/>
  <c r="D445" i="10"/>
  <c r="D493" i="10"/>
  <c r="C578" i="10"/>
  <c r="C539" i="10"/>
  <c r="G532" i="10"/>
  <c r="C600" i="10"/>
  <c r="F417" i="10"/>
  <c r="D586" i="10"/>
  <c r="C516" i="10"/>
  <c r="F379" i="10"/>
  <c r="G500" i="10"/>
  <c r="G517" i="10"/>
  <c r="C444" i="10"/>
  <c r="D502" i="10"/>
  <c r="E531" i="10"/>
  <c r="E429" i="10"/>
  <c r="E474" i="10"/>
  <c r="E430" i="10"/>
  <c r="D625" i="10"/>
  <c r="D537" i="10"/>
  <c r="C412" i="10"/>
  <c r="D530" i="10"/>
  <c r="C431" i="10"/>
  <c r="F529" i="10"/>
  <c r="E624" i="10"/>
  <c r="E476" i="10"/>
  <c r="D629" i="10"/>
  <c r="F485" i="10"/>
  <c r="G618" i="10"/>
  <c r="C583" i="10"/>
  <c r="G427" i="10"/>
  <c r="C434" i="10"/>
  <c r="E634" i="10"/>
  <c r="C487" i="10"/>
  <c r="D583" i="10"/>
  <c r="D487" i="10"/>
  <c r="C555" i="10"/>
  <c r="E547" i="10"/>
  <c r="D406" i="10"/>
  <c r="C457" i="10"/>
  <c r="D444" i="10"/>
  <c r="E489" i="10"/>
  <c r="C587" i="10"/>
  <c r="C580" i="10"/>
  <c r="C557" i="10"/>
  <c r="E403" i="10"/>
  <c r="G447" i="10"/>
  <c r="D442" i="10"/>
  <c r="E526" i="10"/>
  <c r="E409" i="10"/>
  <c r="F472" i="10"/>
  <c r="F428" i="10"/>
  <c r="C537" i="10"/>
  <c r="D577" i="10"/>
  <c r="F436" i="10"/>
  <c r="C422" i="10"/>
  <c r="G465" i="10"/>
  <c r="F550" i="10"/>
  <c r="D549" i="10"/>
  <c r="D637" i="10"/>
  <c r="C522" i="10"/>
  <c r="G535" i="10"/>
  <c r="C612" i="10"/>
  <c r="F556" i="10"/>
  <c r="G555" i="10"/>
  <c r="C582" i="10"/>
  <c r="G497" i="10"/>
  <c r="E578" i="10"/>
  <c r="E552" i="10"/>
  <c r="F585" i="10"/>
  <c r="F584" i="10"/>
  <c r="F433" i="10"/>
  <c r="G617" i="10"/>
  <c r="C515" i="10"/>
  <c r="F439" i="10"/>
  <c r="G630" i="10"/>
  <c r="E601" i="10"/>
  <c r="F619" i="10"/>
  <c r="F426" i="10"/>
  <c r="E582" i="10"/>
  <c r="E483" i="10"/>
  <c r="F601" i="10"/>
  <c r="C635" i="10"/>
  <c r="G405" i="10"/>
  <c r="D614" i="10"/>
  <c r="E528" i="10"/>
  <c r="D464" i="10"/>
  <c r="E559" i="10"/>
  <c r="F420" i="10"/>
  <c r="G595" i="10"/>
  <c r="F591" i="10"/>
  <c r="C462" i="10"/>
  <c r="F530" i="10"/>
  <c r="D559" i="10"/>
  <c r="E507" i="10"/>
  <c r="G409" i="10"/>
  <c r="E533" i="10"/>
  <c r="F639" i="10"/>
  <c r="C601" i="10"/>
  <c r="G600" i="10"/>
  <c r="G580" i="10"/>
  <c r="G637" i="10"/>
  <c r="D415" i="10"/>
  <c r="G523" i="10"/>
  <c r="D636" i="10"/>
  <c r="C500" i="10"/>
  <c r="D594" i="10"/>
  <c r="G525" i="10"/>
  <c r="E635" i="10"/>
  <c r="F549" i="10"/>
  <c r="C591" i="10"/>
  <c r="C492" i="10"/>
  <c r="F520" i="10"/>
  <c r="F410" i="10"/>
  <c r="G605" i="10"/>
  <c r="C471" i="10"/>
  <c r="G616" i="10"/>
  <c r="C616" i="10"/>
  <c r="G480" i="10"/>
  <c r="C458" i="10"/>
  <c r="C437" i="10"/>
  <c r="G613" i="10"/>
  <c r="F522" i="10"/>
  <c r="C520" i="10"/>
  <c r="G483" i="10"/>
  <c r="G597" i="10"/>
  <c r="G417" i="10"/>
  <c r="E440" i="10"/>
  <c r="E437" i="10"/>
  <c r="C416" i="10"/>
  <c r="G421" i="10"/>
  <c r="F599" i="10"/>
  <c r="E551" i="10"/>
  <c r="C479" i="10"/>
  <c r="F545" i="10"/>
  <c r="C418" i="10"/>
  <c r="D429" i="10"/>
  <c r="D632" i="10"/>
  <c r="F471" i="10"/>
  <c r="C498" i="10"/>
  <c r="G549" i="10"/>
  <c r="E406" i="10"/>
  <c r="G433" i="10"/>
  <c r="C377" i="10"/>
  <c r="F488" i="10"/>
  <c r="F479" i="10"/>
  <c r="F381" i="10"/>
  <c r="E557" i="10"/>
  <c r="D434" i="10"/>
  <c r="G441" i="10"/>
  <c r="E581" i="10"/>
  <c r="E444" i="10"/>
  <c r="F414" i="10"/>
  <c r="G629" i="10"/>
  <c r="C429" i="10"/>
  <c r="E442" i="10"/>
  <c r="G582" i="10"/>
  <c r="E417" i="10"/>
  <c r="G638" i="10"/>
  <c r="G627" i="10"/>
  <c r="C611" i="10"/>
  <c r="C433" i="10"/>
  <c r="D423" i="10"/>
  <c r="C420" i="10"/>
  <c r="D417" i="10"/>
  <c r="C405" i="10"/>
  <c r="D379" i="10"/>
  <c r="G439" i="10"/>
  <c r="E505" i="10"/>
  <c r="F380" i="10"/>
  <c r="D404" i="10"/>
  <c r="G628" i="10"/>
  <c r="D382" i="10"/>
  <c r="C448" i="10"/>
  <c r="G424" i="10"/>
  <c r="C383" i="10"/>
  <c r="G414" i="10"/>
  <c r="D440" i="10"/>
  <c r="F611" i="10"/>
  <c r="G379" i="10"/>
  <c r="C439" i="10"/>
  <c r="D407" i="10"/>
  <c r="F382" i="10"/>
  <c r="D384" i="10"/>
  <c r="C417" i="10"/>
  <c r="D427" i="10"/>
  <c r="D446" i="10"/>
  <c r="F383" i="10"/>
  <c r="D421" i="10"/>
  <c r="C634" i="10"/>
  <c r="D507" i="10"/>
  <c r="E383" i="10"/>
  <c r="C430" i="10"/>
  <c r="D413" i="10"/>
  <c r="E629" i="10"/>
  <c r="E443" i="10"/>
  <c r="E436" i="10"/>
  <c r="G426" i="10"/>
  <c r="C382" i="10"/>
  <c r="F446" i="10"/>
  <c r="E411" i="10"/>
  <c r="C432" i="10"/>
  <c r="E418" i="10"/>
  <c r="C403" i="10"/>
  <c r="F466" i="10"/>
  <c r="G436" i="10"/>
  <c r="E431" i="10"/>
  <c r="G425" i="10"/>
  <c r="C421" i="10"/>
  <c r="C442" i="10"/>
  <c r="G444" i="10"/>
  <c r="E379" i="10"/>
  <c r="E408" i="10"/>
  <c r="E447" i="10"/>
  <c r="G420" i="10"/>
  <c r="F409" i="10"/>
  <c r="G625" i="10"/>
  <c r="E513" i="10"/>
  <c r="D409" i="10"/>
  <c r="G438" i="10"/>
  <c r="G482" i="10"/>
  <c r="C409" i="10"/>
  <c r="G407" i="10"/>
  <c r="C413" i="10"/>
  <c r="G449" i="10"/>
  <c r="C408" i="10"/>
  <c r="D558" i="10"/>
  <c r="G440" i="10"/>
  <c r="E445" i="10"/>
  <c r="C438" i="10"/>
  <c r="D432" i="10"/>
  <c r="E441" i="10"/>
  <c r="E378" i="10"/>
  <c r="F435" i="10"/>
  <c r="E448" i="10"/>
  <c r="C446" i="10"/>
  <c r="E426" i="10"/>
  <c r="E402" i="10"/>
  <c r="F441" i="10"/>
  <c r="D596" i="10"/>
  <c r="D424" i="10"/>
  <c r="G615" i="10"/>
  <c r="C548" i="10"/>
  <c r="E433" i="10"/>
  <c r="C407" i="10"/>
  <c r="C441" i="10"/>
  <c r="C424" i="10"/>
  <c r="G602" i="10"/>
  <c r="C428" i="10"/>
  <c r="E384" i="10"/>
  <c r="D383" i="10"/>
  <c r="G445" i="10"/>
  <c r="G429" i="10"/>
  <c r="E420" i="10"/>
  <c r="F632" i="10"/>
  <c r="D412" i="10"/>
  <c r="G519" i="10"/>
  <c r="F597" i="10"/>
  <c r="F385" i="10"/>
  <c r="G411" i="10"/>
  <c r="E419" i="10"/>
  <c r="C378" i="10"/>
  <c r="D380" i="10"/>
  <c r="D435" i="10"/>
  <c r="D381" i="10"/>
  <c r="C596" i="10"/>
  <c r="E610" i="10"/>
  <c r="G408" i="10"/>
  <c r="D430" i="10"/>
  <c r="C423" i="10"/>
  <c r="D420" i="10"/>
  <c r="E405" i="10"/>
  <c r="G434" i="10"/>
  <c r="E425" i="10"/>
  <c r="D616" i="10"/>
  <c r="C450" i="10"/>
  <c r="F431" i="10"/>
  <c r="C436" i="10"/>
  <c r="E542" i="10"/>
  <c r="D439" i="10"/>
  <c r="D403" i="10"/>
  <c r="D431" i="10"/>
  <c r="D436" i="10"/>
  <c r="C443" i="10"/>
  <c r="E451" i="10"/>
  <c r="G431" i="10"/>
  <c r="E438" i="10"/>
  <c r="G385" i="10"/>
  <c r="C449" i="10"/>
  <c r="C385" i="10"/>
  <c r="D448" i="10"/>
  <c r="C427" i="10"/>
  <c r="F407" i="10"/>
  <c r="G383" i="10"/>
  <c r="E525" i="10"/>
  <c r="E631" i="10"/>
  <c r="D425" i="10"/>
  <c r="D593" i="10"/>
  <c r="C511" i="10"/>
  <c r="D469" i="10"/>
  <c r="C456" i="10"/>
  <c r="G381" i="10"/>
  <c r="E422" i="10"/>
  <c r="F418" i="10"/>
  <c r="D378" i="10"/>
  <c r="F447" i="10"/>
  <c r="E381" i="10"/>
  <c r="D447" i="10"/>
  <c r="C425" i="10"/>
  <c r="C379" i="10"/>
  <c r="F403" i="10"/>
  <c r="F424" i="10"/>
  <c r="F449" i="10"/>
  <c r="C410" i="10"/>
  <c r="E432" i="10"/>
  <c r="C411" i="10"/>
  <c r="G378" i="10"/>
  <c r="E439" i="10"/>
  <c r="C381" i="10"/>
  <c r="G423" i="10"/>
  <c r="E388" i="10"/>
  <c r="E387" i="10"/>
  <c r="G386" i="10"/>
  <c r="D386" i="10"/>
  <c r="F386" i="10"/>
  <c r="C386" i="10"/>
  <c r="E386" i="10"/>
  <c r="G388" i="10"/>
  <c r="G387" i="10"/>
  <c r="C387" i="10"/>
  <c r="C388" i="10"/>
  <c r="D387" i="10"/>
  <c r="F387" i="10"/>
  <c r="E842" i="10" l="1"/>
  <c r="Y450" i="10"/>
  <c r="Y492" i="10"/>
  <c r="Y517" i="10"/>
  <c r="Y514" i="10"/>
  <c r="Y689" i="10"/>
  <c r="Y496" i="10"/>
  <c r="F869" i="10"/>
  <c r="Y603" i="10"/>
  <c r="Y622" i="10"/>
  <c r="Y469" i="10"/>
  <c r="Y600" i="10"/>
  <c r="Y611" i="10"/>
  <c r="Y595" i="10"/>
  <c r="Y480" i="10"/>
  <c r="Y549" i="10"/>
  <c r="Y579" i="10"/>
  <c r="Y500" i="10"/>
  <c r="Y483" i="10"/>
  <c r="Y583" i="10"/>
  <c r="Y594" i="10"/>
  <c r="Y637" i="10"/>
  <c r="Y484" i="10"/>
  <c r="Y482" i="10"/>
  <c r="Y477" i="10"/>
  <c r="Y470" i="10"/>
  <c r="Y513" i="10"/>
  <c r="Y559" i="10"/>
  <c r="Y596" i="10"/>
  <c r="Y515" i="10"/>
  <c r="Y722" i="10"/>
  <c r="Y452" i="10"/>
  <c r="Y588" i="10"/>
  <c r="Y705" i="10"/>
  <c r="Y723" i="10"/>
  <c r="Y471" i="10"/>
  <c r="Y610" i="10"/>
  <c r="E889" i="10"/>
  <c r="E895" i="10"/>
  <c r="C838" i="10"/>
  <c r="G892" i="10"/>
  <c r="E845" i="10"/>
  <c r="D851" i="10"/>
  <c r="X445" i="10"/>
  <c r="Y445" i="10"/>
  <c r="Y606" i="10"/>
  <c r="X433" i="10"/>
  <c r="Y433" i="10"/>
  <c r="X436" i="10"/>
  <c r="Y436" i="10"/>
  <c r="X410" i="10"/>
  <c r="Y410" i="10"/>
  <c r="Y479" i="10"/>
  <c r="Y638" i="10"/>
  <c r="Y706" i="10"/>
  <c r="Y490" i="10"/>
  <c r="Y516" i="10"/>
  <c r="Y577" i="10"/>
  <c r="Y455" i="10"/>
  <c r="X415" i="10"/>
  <c r="Y415" i="10"/>
  <c r="Y481" i="10"/>
  <c r="Y497" i="10"/>
  <c r="X447" i="10"/>
  <c r="Y447" i="10"/>
  <c r="Y616" i="10"/>
  <c r="Y534" i="10"/>
  <c r="X377" i="10"/>
  <c r="Y377" i="10"/>
  <c r="Y493" i="10"/>
  <c r="Y598" i="10"/>
  <c r="Y472" i="10"/>
  <c r="X416" i="10"/>
  <c r="Y416" i="10"/>
  <c r="X762" i="10"/>
  <c r="Y762" i="10"/>
  <c r="Y488" i="10"/>
  <c r="Y604" i="10"/>
  <c r="X449" i="10"/>
  <c r="Y449" i="10"/>
  <c r="X417" i="10"/>
  <c r="Y417" i="10"/>
  <c r="X758" i="10"/>
  <c r="Y758" i="10"/>
  <c r="G833" i="10"/>
  <c r="X448" i="10"/>
  <c r="Y448" i="10"/>
  <c r="X384" i="10"/>
  <c r="Y384" i="10"/>
  <c r="X440" i="10"/>
  <c r="Y440" i="10"/>
  <c r="Y593" i="10"/>
  <c r="X437" i="10"/>
  <c r="Y437" i="10"/>
  <c r="X382" i="10"/>
  <c r="Y382" i="10"/>
  <c r="X421" i="10"/>
  <c r="Y421" i="10"/>
  <c r="X419" i="10"/>
  <c r="Y419" i="10"/>
  <c r="X427" i="10"/>
  <c r="Y427" i="10"/>
  <c r="Y476" i="10"/>
  <c r="Y562" i="10"/>
  <c r="Y454" i="10"/>
  <c r="X403" i="10"/>
  <c r="Y403" i="10"/>
  <c r="Y599" i="10"/>
  <c r="X424" i="10"/>
  <c r="Y424" i="10"/>
  <c r="Y501" i="10"/>
  <c r="Y473" i="10"/>
  <c r="X444" i="10"/>
  <c r="Y444" i="10"/>
  <c r="F887" i="10"/>
  <c r="E858" i="10"/>
  <c r="C891" i="10"/>
  <c r="F871" i="10"/>
  <c r="D837" i="10"/>
  <c r="C852" i="10"/>
  <c r="F835" i="10"/>
  <c r="X760" i="10"/>
  <c r="Y760" i="10"/>
  <c r="X404" i="10"/>
  <c r="Y404" i="10"/>
  <c r="X379" i="10"/>
  <c r="Y379" i="10"/>
  <c r="X383" i="10"/>
  <c r="Y383" i="10"/>
  <c r="X420" i="10"/>
  <c r="Y420" i="10"/>
  <c r="Y605" i="10"/>
  <c r="Y601" i="10"/>
  <c r="Y548" i="10"/>
  <c r="Y535" i="10"/>
  <c r="Y741" i="10"/>
  <c r="Y590" i="10"/>
  <c r="X92" i="10"/>
  <c r="Y92" i="10"/>
  <c r="X443" i="10"/>
  <c r="Y443" i="10"/>
  <c r="X407" i="10"/>
  <c r="Y407" i="10"/>
  <c r="F865" i="10"/>
  <c r="D891" i="10"/>
  <c r="G877" i="10"/>
  <c r="F841" i="10"/>
  <c r="X439" i="10"/>
  <c r="Y439" i="10"/>
  <c r="Y591" i="10"/>
  <c r="X426" i="10"/>
  <c r="Y426" i="10"/>
  <c r="Y608" i="10"/>
  <c r="X418" i="10"/>
  <c r="Y418" i="10"/>
  <c r="X406" i="10"/>
  <c r="Y406" i="10"/>
  <c r="Y623" i="10"/>
  <c r="X428" i="10"/>
  <c r="Y428" i="10"/>
  <c r="Y655" i="10"/>
  <c r="X434" i="10"/>
  <c r="Y434" i="10"/>
  <c r="Y491" i="10"/>
  <c r="X759" i="10"/>
  <c r="Y759" i="10"/>
  <c r="Y558" i="10"/>
  <c r="C888" i="10"/>
  <c r="D881" i="10"/>
  <c r="G890" i="10"/>
  <c r="F888" i="10"/>
  <c r="G875" i="10"/>
  <c r="E830" i="10"/>
  <c r="D873" i="10"/>
  <c r="E869" i="10"/>
  <c r="E873" i="10"/>
  <c r="Y495" i="10"/>
  <c r="X761" i="10"/>
  <c r="Y761" i="10"/>
  <c r="Y584" i="10"/>
  <c r="X387" i="10"/>
  <c r="Y387" i="10"/>
  <c r="X425" i="10"/>
  <c r="Y425" i="10"/>
  <c r="Y475" i="10"/>
  <c r="Y602" i="10"/>
  <c r="X402" i="10"/>
  <c r="Y402" i="10"/>
  <c r="Y582" i="10"/>
  <c r="X442" i="10"/>
  <c r="Y442" i="10"/>
  <c r="Y656" i="10"/>
  <c r="X446" i="10"/>
  <c r="Y446" i="10"/>
  <c r="X405" i="10"/>
  <c r="Y405" i="10"/>
  <c r="Y578" i="10"/>
  <c r="X385" i="10"/>
  <c r="Y385" i="10"/>
  <c r="G857" i="10"/>
  <c r="C856" i="10"/>
  <c r="D856" i="10"/>
  <c r="C835" i="10"/>
  <c r="X413" i="10"/>
  <c r="Y413" i="10"/>
  <c r="X408" i="10"/>
  <c r="Y408" i="10"/>
  <c r="X386" i="10"/>
  <c r="Y386" i="10"/>
  <c r="Y518" i="10"/>
  <c r="X423" i="10"/>
  <c r="Y423" i="10"/>
  <c r="Y451" i="10"/>
  <c r="Y581" i="10"/>
  <c r="X409" i="10"/>
  <c r="Y409" i="10"/>
  <c r="Y489" i="10"/>
  <c r="X381" i="10"/>
  <c r="Y381" i="10"/>
  <c r="X414" i="10"/>
  <c r="Y414" i="10"/>
  <c r="Y585" i="10"/>
  <c r="Y498" i="10"/>
  <c r="F859" i="10"/>
  <c r="C840" i="10"/>
  <c r="F893" i="10"/>
  <c r="C880" i="10"/>
  <c r="G856" i="10"/>
  <c r="G869" i="10"/>
  <c r="X438" i="10"/>
  <c r="Y438" i="10"/>
  <c r="X422" i="10"/>
  <c r="Y422" i="10"/>
  <c r="Y512" i="10"/>
  <c r="Y563" i="10"/>
  <c r="X412" i="10"/>
  <c r="Y412" i="10"/>
  <c r="Y597" i="10"/>
  <c r="X441" i="10"/>
  <c r="Y441" i="10"/>
  <c r="Y586" i="10"/>
  <c r="Y456" i="10"/>
  <c r="Y740" i="10"/>
  <c r="Y615" i="10"/>
  <c r="Y607" i="10"/>
  <c r="Y609" i="10"/>
  <c r="Y587" i="10"/>
  <c r="Y474" i="10"/>
  <c r="X435" i="10"/>
  <c r="Y435" i="10"/>
  <c r="Y494" i="10"/>
  <c r="X380" i="10"/>
  <c r="Y380" i="10"/>
  <c r="X411" i="10"/>
  <c r="Y411" i="10"/>
  <c r="V93" i="10"/>
  <c r="T93" i="10"/>
  <c r="S93" i="10"/>
  <c r="V639" i="10"/>
  <c r="S639" i="10"/>
  <c r="V560" i="10"/>
  <c r="S560" i="10"/>
  <c r="Z637" i="10"/>
  <c r="G879" i="10"/>
  <c r="M861" i="10"/>
  <c r="V854" i="10"/>
  <c r="K894" i="10"/>
  <c r="I763" i="10"/>
  <c r="C859" i="10"/>
  <c r="C871" i="10"/>
  <c r="D886" i="10"/>
  <c r="C860" i="10"/>
  <c r="D840" i="10"/>
  <c r="D870" i="10"/>
  <c r="E860" i="10"/>
  <c r="D885" i="10"/>
  <c r="G860" i="10"/>
  <c r="C857" i="10"/>
  <c r="F863" i="10"/>
  <c r="F873" i="10"/>
  <c r="G865" i="10"/>
  <c r="G858" i="10"/>
  <c r="F878" i="10"/>
  <c r="E831" i="10"/>
  <c r="D839" i="10"/>
  <c r="E881" i="10"/>
  <c r="C842" i="10"/>
  <c r="E835" i="10"/>
  <c r="C894" i="10"/>
  <c r="D889" i="10"/>
  <c r="G853" i="10"/>
  <c r="D850" i="10"/>
  <c r="F850" i="10"/>
  <c r="D845" i="10"/>
  <c r="C833" i="10"/>
  <c r="C849" i="10"/>
  <c r="F856" i="10"/>
  <c r="G882" i="10"/>
  <c r="D857" i="10"/>
  <c r="F832" i="10"/>
  <c r="C863" i="10"/>
  <c r="E872" i="10"/>
  <c r="E856" i="10"/>
  <c r="D895" i="10"/>
  <c r="C858" i="10"/>
  <c r="F879" i="10"/>
  <c r="C865" i="10"/>
  <c r="C832" i="10"/>
  <c r="F844" i="10"/>
  <c r="G864" i="10"/>
  <c r="F875" i="10"/>
  <c r="D830" i="10"/>
  <c r="D890" i="10"/>
  <c r="L879" i="10"/>
  <c r="H834" i="10"/>
  <c r="S890" i="10"/>
  <c r="K851" i="10"/>
  <c r="I834" i="10"/>
  <c r="J836" i="10"/>
  <c r="T872" i="10"/>
  <c r="X872" i="10" s="1"/>
  <c r="I864" i="10"/>
  <c r="T889" i="10"/>
  <c r="X889" i="10" s="1"/>
  <c r="S883" i="10"/>
  <c r="L861" i="10"/>
  <c r="J888" i="10"/>
  <c r="X457" i="10"/>
  <c r="Y457" i="10" s="1"/>
  <c r="Z457" i="10"/>
  <c r="L852" i="10"/>
  <c r="X634" i="10"/>
  <c r="Y634" i="10" s="1"/>
  <c r="Z634" i="10"/>
  <c r="H830" i="10"/>
  <c r="K838" i="10"/>
  <c r="V885" i="10"/>
  <c r="S867" i="10"/>
  <c r="X624" i="10"/>
  <c r="Y624" i="10" s="1"/>
  <c r="Z624" i="10"/>
  <c r="I874" i="10"/>
  <c r="H844" i="10"/>
  <c r="K844" i="10"/>
  <c r="I887" i="10"/>
  <c r="J834" i="10"/>
  <c r="S831" i="10"/>
  <c r="S879" i="10"/>
  <c r="L894" i="10"/>
  <c r="V892" i="10"/>
  <c r="S832" i="10"/>
  <c r="I832" i="10"/>
  <c r="J862" i="10"/>
  <c r="X401" i="10"/>
  <c r="Z401" i="10"/>
  <c r="T861" i="10"/>
  <c r="X861" i="10" s="1"/>
  <c r="S870" i="10"/>
  <c r="T892" i="10"/>
  <c r="X892" i="10" s="1"/>
  <c r="X551" i="10"/>
  <c r="Y551" i="10" s="1"/>
  <c r="Z551" i="10"/>
  <c r="T870" i="10"/>
  <c r="X870" i="10" s="1"/>
  <c r="M837" i="10"/>
  <c r="J763" i="10"/>
  <c r="X530" i="10"/>
  <c r="Y530" i="10" s="1"/>
  <c r="Z530" i="10"/>
  <c r="X521" i="10"/>
  <c r="Y521" i="10" s="1"/>
  <c r="Z521" i="10"/>
  <c r="L895" i="10"/>
  <c r="J893" i="10"/>
  <c r="J864" i="10"/>
  <c r="T884" i="10"/>
  <c r="X884" i="10" s="1"/>
  <c r="L862" i="10"/>
  <c r="X542" i="10"/>
  <c r="Y542" i="10" s="1"/>
  <c r="Z542" i="10"/>
  <c r="T893" i="10"/>
  <c r="X893" i="10" s="1"/>
  <c r="I884" i="10"/>
  <c r="K854" i="10"/>
  <c r="T871" i="10"/>
  <c r="X871" i="10" s="1"/>
  <c r="M879" i="10"/>
  <c r="T763" i="10"/>
  <c r="X763" i="10" s="1"/>
  <c r="X389" i="10"/>
  <c r="Z389" i="10"/>
  <c r="H832" i="10"/>
  <c r="L835" i="10"/>
  <c r="X545" i="10"/>
  <c r="Y545" i="10" s="1"/>
  <c r="Z545" i="10"/>
  <c r="J887" i="10"/>
  <c r="K873" i="10"/>
  <c r="M863" i="10"/>
  <c r="M860" i="10"/>
  <c r="S892" i="10"/>
  <c r="T842" i="10"/>
  <c r="X842" i="10" s="1"/>
  <c r="S882" i="10"/>
  <c r="X550" i="10"/>
  <c r="Y550" i="10" s="1"/>
  <c r="Z550" i="10"/>
  <c r="M835" i="10"/>
  <c r="L839" i="10"/>
  <c r="L830" i="10"/>
  <c r="S839" i="10"/>
  <c r="M848" i="10"/>
  <c r="V876" i="10"/>
  <c r="H888" i="10"/>
  <c r="X398" i="10"/>
  <c r="Z398" i="10"/>
  <c r="S847" i="10"/>
  <c r="H890" i="10"/>
  <c r="M867" i="10"/>
  <c r="K842" i="10"/>
  <c r="L885" i="10"/>
  <c r="M855" i="10"/>
  <c r="X523" i="10"/>
  <c r="Y523" i="10" s="1"/>
  <c r="Z523" i="10"/>
  <c r="K858" i="10"/>
  <c r="K868" i="10"/>
  <c r="X394" i="10"/>
  <c r="Z394" i="10"/>
  <c r="I881" i="10"/>
  <c r="H846" i="10"/>
  <c r="L854" i="10"/>
  <c r="I838" i="10"/>
  <c r="K841" i="10"/>
  <c r="K871" i="10"/>
  <c r="X629" i="10"/>
  <c r="Y629" i="10" s="1"/>
  <c r="Z629" i="10"/>
  <c r="M866" i="10"/>
  <c r="C885" i="10"/>
  <c r="F883" i="10"/>
  <c r="G895" i="10"/>
  <c r="G873" i="10"/>
  <c r="D893" i="10"/>
  <c r="C834" i="10"/>
  <c r="E894" i="10"/>
  <c r="F884" i="10"/>
  <c r="C861" i="10"/>
  <c r="G866" i="10"/>
  <c r="C846" i="10"/>
  <c r="D882" i="10"/>
  <c r="I853" i="10"/>
  <c r="V874" i="10"/>
  <c r="X636" i="10"/>
  <c r="Y636" i="10" s="1"/>
  <c r="Z636" i="10"/>
  <c r="V882" i="10"/>
  <c r="X388" i="10"/>
  <c r="Z388" i="10"/>
  <c r="H877" i="10"/>
  <c r="X526" i="10"/>
  <c r="Y526" i="10" s="1"/>
  <c r="Z526" i="10"/>
  <c r="L850" i="10"/>
  <c r="M844" i="10"/>
  <c r="J866" i="10"/>
  <c r="K848" i="10"/>
  <c r="I895" i="10"/>
  <c r="V889" i="10"/>
  <c r="S853" i="10"/>
  <c r="I878" i="10"/>
  <c r="I856" i="10"/>
  <c r="X625" i="10"/>
  <c r="Y625" i="10" s="1"/>
  <c r="Z625" i="10"/>
  <c r="M851" i="10"/>
  <c r="V764" i="10"/>
  <c r="K860" i="10"/>
  <c r="X546" i="10"/>
  <c r="Y546" i="10" s="1"/>
  <c r="Z546" i="10"/>
  <c r="X519" i="10"/>
  <c r="Y519" i="10" s="1"/>
  <c r="Z519" i="10"/>
  <c r="K872" i="10"/>
  <c r="S878" i="10"/>
  <c r="L841" i="10"/>
  <c r="H873" i="10"/>
  <c r="H862" i="10"/>
  <c r="X627" i="10"/>
  <c r="Y627" i="10" s="1"/>
  <c r="Z627" i="10"/>
  <c r="J849" i="10"/>
  <c r="T867" i="10"/>
  <c r="X867" i="10" s="1"/>
  <c r="S838" i="10"/>
  <c r="V890" i="10"/>
  <c r="S866" i="10"/>
  <c r="K840" i="10"/>
  <c r="V886" i="10"/>
  <c r="T863" i="10"/>
  <c r="X863" i="10" s="1"/>
  <c r="M871" i="10"/>
  <c r="I764" i="10"/>
  <c r="J872" i="10"/>
  <c r="M893" i="10"/>
  <c r="L842" i="10"/>
  <c r="X552" i="10"/>
  <c r="Y552" i="10" s="1"/>
  <c r="Z552" i="10"/>
  <c r="S855" i="10"/>
  <c r="L867" i="10"/>
  <c r="J876" i="10"/>
  <c r="V831" i="10"/>
  <c r="I877" i="10"/>
  <c r="M840" i="10"/>
  <c r="T868" i="10"/>
  <c r="X868" i="10" s="1"/>
  <c r="T831" i="10"/>
  <c r="X831" i="10" s="1"/>
  <c r="K880" i="10"/>
  <c r="X540" i="10"/>
  <c r="Y540" i="10" s="1"/>
  <c r="Z540" i="10"/>
  <c r="K875" i="10"/>
  <c r="K832" i="10"/>
  <c r="J838" i="10"/>
  <c r="L888" i="10"/>
  <c r="S876" i="10"/>
  <c r="M865" i="10"/>
  <c r="K890" i="10"/>
  <c r="V841" i="10"/>
  <c r="S842" i="10"/>
  <c r="I854" i="10"/>
  <c r="L869" i="10"/>
  <c r="S888" i="10"/>
  <c r="K885" i="10"/>
  <c r="H882" i="10"/>
  <c r="H875" i="10"/>
  <c r="J842" i="10"/>
  <c r="V842" i="10"/>
  <c r="T764" i="10"/>
  <c r="X764" i="10" s="1"/>
  <c r="H865" i="10"/>
  <c r="J854" i="10"/>
  <c r="L872" i="10"/>
  <c r="I862" i="10"/>
  <c r="J868" i="10"/>
  <c r="M858" i="10"/>
  <c r="T856" i="10"/>
  <c r="X856" i="10" s="1"/>
  <c r="S857" i="10"/>
  <c r="T886" i="10"/>
  <c r="X886" i="10" s="1"/>
  <c r="I876" i="10"/>
  <c r="V879" i="10"/>
  <c r="H864" i="10"/>
  <c r="S887" i="10"/>
  <c r="S835" i="10"/>
  <c r="V877" i="10"/>
  <c r="T864" i="10"/>
  <c r="X864" i="10" s="1"/>
  <c r="G849" i="10"/>
  <c r="G850" i="10"/>
  <c r="D847" i="10"/>
  <c r="G831" i="10"/>
  <c r="F860" i="10"/>
  <c r="C873" i="10"/>
  <c r="C844" i="10"/>
  <c r="D874" i="10"/>
  <c r="G862" i="10"/>
  <c r="E870" i="10"/>
  <c r="D861" i="10"/>
  <c r="C843" i="10"/>
  <c r="C854" i="10"/>
  <c r="F838" i="10"/>
  <c r="E853" i="10"/>
  <c r="E837" i="10"/>
  <c r="D883" i="10"/>
  <c r="E844" i="10"/>
  <c r="E833" i="10"/>
  <c r="D846" i="10"/>
  <c r="G847" i="10"/>
  <c r="C877" i="10"/>
  <c r="F847" i="10"/>
  <c r="E865" i="10"/>
  <c r="G885" i="10"/>
  <c r="F885" i="10"/>
  <c r="C848" i="10"/>
  <c r="G893" i="10"/>
  <c r="D853" i="10"/>
  <c r="G868" i="10"/>
  <c r="F848" i="10"/>
  <c r="D868" i="10"/>
  <c r="C879" i="10"/>
  <c r="D872" i="10"/>
  <c r="E850" i="10"/>
  <c r="E836" i="10"/>
  <c r="F840" i="10"/>
  <c r="G839" i="10"/>
  <c r="G840" i="10"/>
  <c r="D836" i="10"/>
  <c r="C882" i="10"/>
  <c r="X613" i="10"/>
  <c r="Y613" i="10" s="1"/>
  <c r="Z613" i="10"/>
  <c r="X537" i="10"/>
  <c r="Y537" i="10" s="1"/>
  <c r="Z537" i="10"/>
  <c r="K834" i="10"/>
  <c r="L859" i="10"/>
  <c r="H839" i="10"/>
  <c r="H891" i="10"/>
  <c r="V839" i="10"/>
  <c r="H836" i="10"/>
  <c r="S843" i="10"/>
  <c r="X619" i="10"/>
  <c r="Y619" i="10" s="1"/>
  <c r="Z619" i="10"/>
  <c r="I872" i="10"/>
  <c r="K893" i="10"/>
  <c r="H874" i="10"/>
  <c r="T869" i="10"/>
  <c r="X869" i="10" s="1"/>
  <c r="I867" i="10"/>
  <c r="T875" i="10"/>
  <c r="X875" i="10" s="1"/>
  <c r="H867" i="10"/>
  <c r="V868" i="10"/>
  <c r="K876" i="10"/>
  <c r="S764" i="10"/>
  <c r="X618" i="10"/>
  <c r="Y618" i="10" s="1"/>
  <c r="Z618" i="10"/>
  <c r="X432" i="10"/>
  <c r="Z432" i="10"/>
  <c r="K895" i="10"/>
  <c r="X485" i="10"/>
  <c r="Y485" i="10" s="1"/>
  <c r="Z485" i="10"/>
  <c r="V875" i="10"/>
  <c r="T846" i="10"/>
  <c r="X846" i="10" s="1"/>
  <c r="T891" i="10"/>
  <c r="X891" i="10" s="1"/>
  <c r="S846" i="10"/>
  <c r="I848" i="10"/>
  <c r="S860" i="10"/>
  <c r="M839" i="10"/>
  <c r="M875" i="10"/>
  <c r="S851" i="10"/>
  <c r="I845" i="10"/>
  <c r="L853" i="10"/>
  <c r="M862" i="10"/>
  <c r="H854" i="10"/>
  <c r="H876" i="10"/>
  <c r="J890" i="10"/>
  <c r="T849" i="10"/>
  <c r="X849" i="10" s="1"/>
  <c r="J853" i="10"/>
  <c r="S841" i="10"/>
  <c r="V845" i="10"/>
  <c r="V864" i="10"/>
  <c r="V856" i="10"/>
  <c r="J830" i="10"/>
  <c r="X554" i="10"/>
  <c r="Y554" i="10" s="1"/>
  <c r="Z554" i="10"/>
  <c r="M864" i="10"/>
  <c r="M838" i="10"/>
  <c r="K850" i="10"/>
  <c r="K830" i="10"/>
  <c r="K856" i="10"/>
  <c r="M870" i="10"/>
  <c r="H856" i="10"/>
  <c r="S872" i="10"/>
  <c r="K831" i="10"/>
  <c r="V846" i="10"/>
  <c r="M857" i="10"/>
  <c r="X431" i="10"/>
  <c r="Z431" i="10"/>
  <c r="J840" i="10"/>
  <c r="L834" i="10"/>
  <c r="X459" i="10"/>
  <c r="Y459" i="10" s="1"/>
  <c r="Z459" i="10"/>
  <c r="I835" i="10"/>
  <c r="S889" i="10"/>
  <c r="X395" i="10"/>
  <c r="Z395" i="10"/>
  <c r="M853" i="10"/>
  <c r="T880" i="10"/>
  <c r="X880" i="10" s="1"/>
  <c r="J833" i="10"/>
  <c r="M779" i="10"/>
  <c r="H892" i="10"/>
  <c r="M887" i="10"/>
  <c r="X633" i="10"/>
  <c r="Y633" i="10" s="1"/>
  <c r="Z633" i="10"/>
  <c r="T779" i="10"/>
  <c r="S779" i="10"/>
  <c r="S848" i="10"/>
  <c r="S836" i="10"/>
  <c r="K877" i="10"/>
  <c r="L847" i="10"/>
  <c r="L856" i="10"/>
  <c r="H779" i="10"/>
  <c r="L884" i="10"/>
  <c r="H879" i="10"/>
  <c r="L883" i="10"/>
  <c r="J875" i="10"/>
  <c r="I882" i="10"/>
  <c r="V863" i="10"/>
  <c r="X612" i="10"/>
  <c r="Y612" i="10" s="1"/>
  <c r="Z612" i="10"/>
  <c r="V867" i="10"/>
  <c r="L833" i="10"/>
  <c r="H889" i="10"/>
  <c r="H884" i="10"/>
  <c r="I889" i="10"/>
  <c r="X391" i="10"/>
  <c r="Z391" i="10"/>
  <c r="L874" i="10"/>
  <c r="T885" i="10"/>
  <c r="X885" i="10" s="1"/>
  <c r="V858" i="10"/>
  <c r="V851" i="10"/>
  <c r="G867" i="10"/>
  <c r="F853" i="10"/>
  <c r="D866" i="10"/>
  <c r="G888" i="10"/>
  <c r="G855" i="10"/>
  <c r="G881" i="10"/>
  <c r="C847" i="10"/>
  <c r="E887" i="10"/>
  <c r="F839" i="10"/>
  <c r="D831" i="10"/>
  <c r="C836" i="10"/>
  <c r="D849" i="10"/>
  <c r="F867" i="10"/>
  <c r="D844" i="10"/>
  <c r="E882" i="10"/>
  <c r="D835" i="10"/>
  <c r="C837" i="10"/>
  <c r="G852" i="10"/>
  <c r="D864" i="10"/>
  <c r="G841" i="10"/>
  <c r="C831" i="10"/>
  <c r="F858" i="10"/>
  <c r="G874" i="10"/>
  <c r="D871" i="10"/>
  <c r="C864" i="10"/>
  <c r="E849" i="10"/>
  <c r="D863" i="10"/>
  <c r="G836" i="10"/>
  <c r="D838" i="10"/>
  <c r="D892" i="10"/>
  <c r="C876" i="10"/>
  <c r="E852" i="10"/>
  <c r="E880" i="10"/>
  <c r="C841" i="10"/>
  <c r="G846" i="10"/>
  <c r="C853" i="10"/>
  <c r="C895" i="10"/>
  <c r="G880" i="10"/>
  <c r="E857" i="10"/>
  <c r="C867" i="10"/>
  <c r="E871" i="10"/>
  <c r="F866" i="10"/>
  <c r="G835" i="10"/>
  <c r="F877" i="10"/>
  <c r="G876" i="10"/>
  <c r="E886" i="10"/>
  <c r="C874" i="10"/>
  <c r="D852" i="10"/>
  <c r="H881" i="10"/>
  <c r="H849" i="10"/>
  <c r="S865" i="10"/>
  <c r="I837" i="10"/>
  <c r="I869" i="10"/>
  <c r="M856" i="10"/>
  <c r="H870" i="10"/>
  <c r="S849" i="10"/>
  <c r="S830" i="10"/>
  <c r="M832" i="10"/>
  <c r="M847" i="10"/>
  <c r="X632" i="10"/>
  <c r="Y632" i="10" s="1"/>
  <c r="Z632" i="10"/>
  <c r="S885" i="10"/>
  <c r="T881" i="10"/>
  <c r="X881" i="10" s="1"/>
  <c r="T855" i="10"/>
  <c r="X855" i="10" s="1"/>
  <c r="S877" i="10"/>
  <c r="S837" i="10"/>
  <c r="I842" i="10"/>
  <c r="M882" i="10"/>
  <c r="M859" i="10"/>
  <c r="V843" i="10"/>
  <c r="J839" i="10"/>
  <c r="K888" i="10"/>
  <c r="H895" i="10"/>
  <c r="J891" i="10"/>
  <c r="K861" i="10"/>
  <c r="J856" i="10"/>
  <c r="X527" i="10"/>
  <c r="Y527" i="10" s="1"/>
  <c r="Z527" i="10"/>
  <c r="S871" i="10"/>
  <c r="X621" i="10"/>
  <c r="Y621" i="10" s="1"/>
  <c r="Z621" i="10"/>
  <c r="X509" i="10"/>
  <c r="Y509" i="10" s="1"/>
  <c r="Z509" i="10"/>
  <c r="H858" i="10"/>
  <c r="J846" i="10"/>
  <c r="J894" i="10"/>
  <c r="T836" i="10"/>
  <c r="X836" i="10" s="1"/>
  <c r="K843" i="10"/>
  <c r="M852" i="10"/>
  <c r="X628" i="10"/>
  <c r="Y628" i="10" s="1"/>
  <c r="Z628" i="10"/>
  <c r="V894" i="10"/>
  <c r="M843" i="10"/>
  <c r="K889" i="10"/>
  <c r="M885" i="10"/>
  <c r="L832" i="10"/>
  <c r="X507" i="10"/>
  <c r="Y507" i="10" s="1"/>
  <c r="Z507" i="10"/>
  <c r="V870" i="10"/>
  <c r="K869" i="10"/>
  <c r="V763" i="10"/>
  <c r="T860" i="10"/>
  <c r="X860" i="10" s="1"/>
  <c r="L878" i="10"/>
  <c r="K881" i="10"/>
  <c r="M869" i="10"/>
  <c r="V779" i="10"/>
  <c r="J879" i="10"/>
  <c r="L882" i="10"/>
  <c r="T834" i="10"/>
  <c r="X834" i="10" s="1"/>
  <c r="I879" i="10"/>
  <c r="I852" i="10"/>
  <c r="L840" i="10"/>
  <c r="V848" i="10"/>
  <c r="K884" i="10"/>
  <c r="S795" i="10"/>
  <c r="X397" i="10"/>
  <c r="Z397" i="10"/>
  <c r="M834" i="10"/>
  <c r="X520" i="10"/>
  <c r="Y520" i="10" s="1"/>
  <c r="Z520" i="10"/>
  <c r="X553" i="10"/>
  <c r="Y553" i="10" s="1"/>
  <c r="Z553" i="10"/>
  <c r="X467" i="10"/>
  <c r="Y467" i="10" s="1"/>
  <c r="Z467" i="10"/>
  <c r="I836" i="10"/>
  <c r="T854" i="10"/>
  <c r="X854" i="10" s="1"/>
  <c r="X617" i="10"/>
  <c r="Y617" i="10" s="1"/>
  <c r="Z617" i="10"/>
  <c r="K839" i="10"/>
  <c r="J847" i="10"/>
  <c r="M877" i="10"/>
  <c r="V836" i="10"/>
  <c r="S863" i="10"/>
  <c r="H872" i="10"/>
  <c r="V861" i="10"/>
  <c r="M872" i="10"/>
  <c r="I851" i="10"/>
  <c r="X531" i="10"/>
  <c r="Y531" i="10" s="1"/>
  <c r="Z531" i="10"/>
  <c r="X525" i="10"/>
  <c r="Y525" i="10" s="1"/>
  <c r="Z525" i="10"/>
  <c r="H886" i="10"/>
  <c r="S833" i="10"/>
  <c r="X614" i="10"/>
  <c r="Y614" i="10" s="1"/>
  <c r="Z614" i="10"/>
  <c r="M881" i="10"/>
  <c r="K878" i="10"/>
  <c r="L887" i="10"/>
  <c r="J859" i="10"/>
  <c r="S859" i="10"/>
  <c r="H845" i="10"/>
  <c r="H763" i="10"/>
  <c r="T857" i="10"/>
  <c r="X857" i="10" s="1"/>
  <c r="I892" i="10"/>
  <c r="X508" i="10"/>
  <c r="Y508" i="10" s="1"/>
  <c r="Z508" i="10"/>
  <c r="D862" i="10"/>
  <c r="F892" i="10"/>
  <c r="D834" i="10"/>
  <c r="F833" i="10"/>
  <c r="F868" i="10"/>
  <c r="F864" i="10"/>
  <c r="C890" i="10"/>
  <c r="D879" i="10"/>
  <c r="C866" i="10"/>
  <c r="C884" i="10"/>
  <c r="E883" i="10"/>
  <c r="G870" i="10"/>
  <c r="E848" i="10"/>
  <c r="E838" i="10"/>
  <c r="E892" i="10"/>
  <c r="F852" i="10"/>
  <c r="D887" i="10"/>
  <c r="F837" i="10"/>
  <c r="G830" i="10"/>
  <c r="G889" i="10"/>
  <c r="E874" i="10"/>
  <c r="D875" i="10"/>
  <c r="F845" i="10"/>
  <c r="C845" i="10"/>
  <c r="F889" i="10"/>
  <c r="E876" i="10"/>
  <c r="E885" i="10"/>
  <c r="E877" i="10"/>
  <c r="G884" i="10"/>
  <c r="D878" i="10"/>
  <c r="C892" i="10"/>
  <c r="E884" i="10"/>
  <c r="D841" i="10"/>
  <c r="G851" i="10"/>
  <c r="F846" i="10"/>
  <c r="E866" i="10"/>
  <c r="F880" i="10"/>
  <c r="D859" i="10"/>
  <c r="G872" i="10"/>
  <c r="C850" i="10"/>
  <c r="E893" i="10"/>
  <c r="G859" i="10"/>
  <c r="F882" i="10"/>
  <c r="F891" i="10"/>
  <c r="C886" i="10"/>
  <c r="D855" i="10"/>
  <c r="E843" i="10"/>
  <c r="K764" i="10"/>
  <c r="T835" i="10"/>
  <c r="X835" i="10" s="1"/>
  <c r="V893" i="10"/>
  <c r="L880" i="10"/>
  <c r="L845" i="10"/>
  <c r="L863" i="10"/>
  <c r="I894" i="10"/>
  <c r="M888" i="10"/>
  <c r="K887" i="10"/>
  <c r="K870" i="10"/>
  <c r="M873" i="10"/>
  <c r="V872" i="10"/>
  <c r="L855" i="10"/>
  <c r="J857" i="10"/>
  <c r="K883" i="10"/>
  <c r="V887" i="10"/>
  <c r="K763" i="10"/>
  <c r="T832" i="10"/>
  <c r="X832" i="10" s="1"/>
  <c r="L844" i="10"/>
  <c r="I875" i="10"/>
  <c r="T859" i="10"/>
  <c r="X859" i="10" s="1"/>
  <c r="V880" i="10"/>
  <c r="X392" i="10"/>
  <c r="Z392" i="10"/>
  <c r="X460" i="10"/>
  <c r="Y460" i="10" s="1"/>
  <c r="Z460" i="10"/>
  <c r="X465" i="10"/>
  <c r="Y465" i="10" s="1"/>
  <c r="Z465" i="10"/>
  <c r="H868" i="10"/>
  <c r="J885" i="10"/>
  <c r="H863" i="10"/>
  <c r="L865" i="10"/>
  <c r="I868" i="10"/>
  <c r="V871" i="10"/>
  <c r="V832" i="10"/>
  <c r="T839" i="10"/>
  <c r="X839" i="10" s="1"/>
  <c r="T833" i="10"/>
  <c r="X833" i="10" s="1"/>
  <c r="X557" i="10"/>
  <c r="Y557" i="10" s="1"/>
  <c r="Z557" i="10"/>
  <c r="I843" i="10"/>
  <c r="M763" i="10"/>
  <c r="M874" i="10"/>
  <c r="S873" i="10"/>
  <c r="J881" i="10"/>
  <c r="I890" i="10"/>
  <c r="I858" i="10"/>
  <c r="J843" i="10"/>
  <c r="V891" i="10"/>
  <c r="S869" i="10"/>
  <c r="V869" i="10"/>
  <c r="J835" i="10"/>
  <c r="M836" i="10"/>
  <c r="K874" i="10"/>
  <c r="S868" i="10"/>
  <c r="S864" i="10"/>
  <c r="T830" i="10"/>
  <c r="X830" i="10" s="1"/>
  <c r="M891" i="10"/>
  <c r="H795" i="10"/>
  <c r="T850" i="10"/>
  <c r="X850" i="10" s="1"/>
  <c r="X536" i="10"/>
  <c r="Y536" i="10" s="1"/>
  <c r="Z536" i="10"/>
  <c r="X430" i="10"/>
  <c r="Z430" i="10"/>
  <c r="X556" i="10"/>
  <c r="Y556" i="10" s="1"/>
  <c r="Z556" i="10"/>
  <c r="M884" i="10"/>
  <c r="S856" i="10"/>
  <c r="V795" i="10"/>
  <c r="L875" i="10"/>
  <c r="T852" i="10"/>
  <c r="X852" i="10" s="1"/>
  <c r="M883" i="10"/>
  <c r="S894" i="10"/>
  <c r="I846" i="10"/>
  <c r="I779" i="10"/>
  <c r="I885" i="10"/>
  <c r="L870" i="10"/>
  <c r="I795" i="10"/>
  <c r="S862" i="10"/>
  <c r="K852" i="10"/>
  <c r="I844" i="10"/>
  <c r="V862" i="10"/>
  <c r="H833" i="10"/>
  <c r="T845" i="10"/>
  <c r="X845" i="10" s="1"/>
  <c r="L848" i="10"/>
  <c r="T882" i="10"/>
  <c r="X882" i="10" s="1"/>
  <c r="Y882" i="10" s="1"/>
  <c r="T866" i="10"/>
  <c r="X866" i="10" s="1"/>
  <c r="X626" i="10"/>
  <c r="Y626" i="10" s="1"/>
  <c r="Z626" i="10"/>
  <c r="K886" i="10"/>
  <c r="J848" i="10"/>
  <c r="J832" i="10"/>
  <c r="L891" i="10"/>
  <c r="K892" i="10"/>
  <c r="K853" i="10"/>
  <c r="S834" i="10"/>
  <c r="S850" i="10"/>
  <c r="X543" i="10"/>
  <c r="Y543" i="10" s="1"/>
  <c r="Z543" i="10"/>
  <c r="J831" i="10"/>
  <c r="L857" i="10"/>
  <c r="H883" i="10"/>
  <c r="T858" i="10"/>
  <c r="X858" i="10" s="1"/>
  <c r="J883" i="10"/>
  <c r="I861" i="10"/>
  <c r="M892" i="10"/>
  <c r="M878" i="10"/>
  <c r="X547" i="10"/>
  <c r="Y547" i="10" s="1"/>
  <c r="Z547" i="10"/>
  <c r="S886" i="10"/>
  <c r="S763" i="10"/>
  <c r="X620" i="10"/>
  <c r="Y620" i="10" s="1"/>
  <c r="Z620" i="10"/>
  <c r="H850" i="10"/>
  <c r="J870" i="10"/>
  <c r="I840" i="10"/>
  <c r="J865" i="10"/>
  <c r="V888" i="10"/>
  <c r="J855" i="10"/>
  <c r="H847" i="10"/>
  <c r="M880" i="10"/>
  <c r="H880" i="10"/>
  <c r="K857" i="10"/>
  <c r="J869" i="10"/>
  <c r="J886" i="10"/>
  <c r="X400" i="10"/>
  <c r="Z400" i="10"/>
  <c r="M795" i="10"/>
  <c r="T878" i="10"/>
  <c r="X878" i="10" s="1"/>
  <c r="K865" i="10"/>
  <c r="I866" i="10"/>
  <c r="X506" i="10"/>
  <c r="Y506" i="10" s="1"/>
  <c r="Z506" i="10"/>
  <c r="M845" i="10"/>
  <c r="T877" i="10"/>
  <c r="X877" i="10" s="1"/>
  <c r="X396" i="10"/>
  <c r="Z396" i="10"/>
  <c r="L843" i="10"/>
  <c r="T865" i="10"/>
  <c r="X865" i="10" s="1"/>
  <c r="T873" i="10"/>
  <c r="X873" i="10" s="1"/>
  <c r="L846" i="10"/>
  <c r="J882" i="10"/>
  <c r="V830" i="10"/>
  <c r="V833" i="10"/>
  <c r="V853" i="10"/>
  <c r="J878" i="10"/>
  <c r="S861" i="10"/>
  <c r="X487" i="10"/>
  <c r="Y487" i="10" s="1"/>
  <c r="Z487" i="10"/>
  <c r="I863" i="10"/>
  <c r="V884" i="10"/>
  <c r="J874" i="10"/>
  <c r="T795" i="10"/>
  <c r="X795" i="10" s="1"/>
  <c r="H855" i="10"/>
  <c r="H857" i="10"/>
  <c r="I891" i="10"/>
  <c r="J861" i="10"/>
  <c r="H764" i="10"/>
  <c r="J845" i="10"/>
  <c r="L871" i="10"/>
  <c r="T837" i="10"/>
  <c r="X837" i="10" s="1"/>
  <c r="H860" i="10"/>
  <c r="L873" i="10"/>
  <c r="X458" i="10"/>
  <c r="Y458" i="10" s="1"/>
  <c r="Z458" i="10"/>
  <c r="J884" i="10"/>
  <c r="T844" i="10"/>
  <c r="X844" i="10" s="1"/>
  <c r="V878" i="10"/>
  <c r="I855" i="10"/>
  <c r="H831" i="10"/>
  <c r="X393" i="10"/>
  <c r="Z393" i="10"/>
  <c r="H894" i="10"/>
  <c r="V859" i="10"/>
  <c r="H840" i="10"/>
  <c r="H893" i="10"/>
  <c r="L866" i="10"/>
  <c r="S854" i="10"/>
  <c r="X399" i="10"/>
  <c r="Z399" i="10"/>
  <c r="J873" i="10"/>
  <c r="L851" i="10"/>
  <c r="J867" i="10"/>
  <c r="X378" i="10"/>
  <c r="Z378" i="10"/>
  <c r="K863" i="10"/>
  <c r="M868" i="10"/>
  <c r="X631" i="10"/>
  <c r="Y631" i="10" s="1"/>
  <c r="Z631" i="10"/>
  <c r="V852" i="10"/>
  <c r="H853" i="10"/>
  <c r="K855" i="10"/>
  <c r="X533" i="10"/>
  <c r="Y533" i="10" s="1"/>
  <c r="Z533" i="10"/>
  <c r="V857" i="10"/>
  <c r="K879" i="10"/>
  <c r="X532" i="10"/>
  <c r="Y532" i="10" s="1"/>
  <c r="Z532" i="10"/>
  <c r="J851" i="10"/>
  <c r="K837" i="10"/>
  <c r="X462" i="10"/>
  <c r="Y462" i="10" s="1"/>
  <c r="Z462" i="10"/>
  <c r="M841" i="10"/>
  <c r="C870" i="10"/>
  <c r="E890" i="10"/>
  <c r="D854" i="10"/>
  <c r="F834" i="10"/>
  <c r="E862" i="10"/>
  <c r="F855" i="10"/>
  <c r="D894" i="10"/>
  <c r="F876" i="10"/>
  <c r="E851" i="10"/>
  <c r="E875" i="10"/>
  <c r="E863" i="10"/>
  <c r="C889" i="10"/>
  <c r="F830" i="10"/>
  <c r="C855" i="10"/>
  <c r="E832" i="10"/>
  <c r="G848" i="10"/>
  <c r="C883" i="10"/>
  <c r="E861" i="10"/>
  <c r="C881" i="10"/>
  <c r="C872" i="10"/>
  <c r="D842" i="10"/>
  <c r="C887" i="10"/>
  <c r="F890" i="10"/>
  <c r="G878" i="10"/>
  <c r="F842" i="10"/>
  <c r="E840" i="10"/>
  <c r="E847" i="10"/>
  <c r="G894" i="10"/>
  <c r="F861" i="10"/>
  <c r="G838" i="10"/>
  <c r="D867" i="10"/>
  <c r="G832" i="10"/>
  <c r="E834" i="10"/>
  <c r="E855" i="10"/>
  <c r="D860" i="10"/>
  <c r="E867" i="10"/>
  <c r="V837" i="10"/>
  <c r="K795" i="10"/>
  <c r="T841" i="10"/>
  <c r="X841" i="10" s="1"/>
  <c r="H848" i="10"/>
  <c r="X539" i="10"/>
  <c r="Y539" i="10" s="1"/>
  <c r="Z539" i="10"/>
  <c r="L860" i="10"/>
  <c r="L764" i="10"/>
  <c r="X505" i="10"/>
  <c r="Y505" i="10" s="1"/>
  <c r="Z505" i="10"/>
  <c r="M850" i="10"/>
  <c r="M764" i="10"/>
  <c r="M876" i="10"/>
  <c r="T874" i="10"/>
  <c r="X874" i="10" s="1"/>
  <c r="H838" i="10"/>
  <c r="J764" i="10"/>
  <c r="L858" i="10"/>
  <c r="L881" i="10"/>
  <c r="T843" i="10"/>
  <c r="X843" i="10" s="1"/>
  <c r="I841" i="10"/>
  <c r="X635" i="10"/>
  <c r="Y635" i="10" s="1"/>
  <c r="Z635" i="10"/>
  <c r="M890" i="10"/>
  <c r="I849" i="10"/>
  <c r="J895" i="10"/>
  <c r="S893" i="10"/>
  <c r="I886" i="10"/>
  <c r="I850" i="10"/>
  <c r="I830" i="10"/>
  <c r="T848" i="10"/>
  <c r="X848" i="10" s="1"/>
  <c r="X464" i="10"/>
  <c r="Y464" i="10" s="1"/>
  <c r="Z464" i="10"/>
  <c r="X522" i="10"/>
  <c r="Y522" i="10" s="1"/>
  <c r="Z522" i="10"/>
  <c r="X503" i="10"/>
  <c r="Y503" i="10" s="1"/>
  <c r="Z503" i="10"/>
  <c r="L795" i="10"/>
  <c r="M894" i="10"/>
  <c r="H841" i="10"/>
  <c r="K849" i="10"/>
  <c r="T887" i="10"/>
  <c r="X887" i="10" s="1"/>
  <c r="X504" i="10"/>
  <c r="Y504" i="10" s="1"/>
  <c r="Z504" i="10"/>
  <c r="S844" i="10"/>
  <c r="S845" i="10"/>
  <c r="H842" i="10"/>
  <c r="J844" i="10"/>
  <c r="K859" i="10"/>
  <c r="I839" i="10"/>
  <c r="V847" i="10"/>
  <c r="J877" i="10"/>
  <c r="X541" i="10"/>
  <c r="Y541" i="10" s="1"/>
  <c r="Z541" i="10"/>
  <c r="J779" i="10"/>
  <c r="X630" i="10"/>
  <c r="Y630" i="10" s="1"/>
  <c r="Z630" i="10"/>
  <c r="K891" i="10"/>
  <c r="L892" i="10"/>
  <c r="T862" i="10"/>
  <c r="X862" i="10" s="1"/>
  <c r="L868" i="10"/>
  <c r="I847" i="10"/>
  <c r="H859" i="10"/>
  <c r="J892" i="10"/>
  <c r="S852" i="10"/>
  <c r="K836" i="10"/>
  <c r="K846" i="10"/>
  <c r="I865" i="10"/>
  <c r="K833" i="10"/>
  <c r="L779" i="10"/>
  <c r="T894" i="10"/>
  <c r="X894" i="10" s="1"/>
  <c r="X544" i="10"/>
  <c r="Y544" i="10" s="1"/>
  <c r="Z544" i="10"/>
  <c r="H852" i="10"/>
  <c r="J841" i="10"/>
  <c r="I857" i="10"/>
  <c r="X486" i="10"/>
  <c r="Y486" i="10" s="1"/>
  <c r="Z486" i="10"/>
  <c r="H861" i="10"/>
  <c r="X538" i="10"/>
  <c r="Y538" i="10" s="1"/>
  <c r="Z538" i="10"/>
  <c r="T840" i="10"/>
  <c r="X840" i="10" s="1"/>
  <c r="K835" i="10"/>
  <c r="X468" i="10"/>
  <c r="Y468" i="10" s="1"/>
  <c r="Z468" i="10"/>
  <c r="L763" i="10"/>
  <c r="T851" i="10"/>
  <c r="X851" i="10" s="1"/>
  <c r="M886" i="10"/>
  <c r="H871" i="10"/>
  <c r="M833" i="10"/>
  <c r="L836" i="10"/>
  <c r="H869" i="10"/>
  <c r="K862" i="10"/>
  <c r="M842" i="10"/>
  <c r="S875" i="10"/>
  <c r="V865" i="10"/>
  <c r="H878" i="10"/>
  <c r="L864" i="10"/>
  <c r="J837" i="10"/>
  <c r="X466" i="10"/>
  <c r="Y466" i="10" s="1"/>
  <c r="Z466" i="10"/>
  <c r="S874" i="10"/>
  <c r="I880" i="10"/>
  <c r="X510" i="10"/>
  <c r="Y510" i="10" s="1"/>
  <c r="Z510" i="10"/>
  <c r="L831" i="10"/>
  <c r="X461" i="10"/>
  <c r="Y461" i="10" s="1"/>
  <c r="Z461" i="10"/>
  <c r="H835" i="10"/>
  <c r="M830" i="10"/>
  <c r="S891" i="10"/>
  <c r="V844" i="10"/>
  <c r="F851" i="10"/>
  <c r="G863" i="10"/>
  <c r="D869" i="10"/>
  <c r="D880" i="10"/>
  <c r="E839" i="10"/>
  <c r="F862" i="10"/>
  <c r="F895" i="10"/>
  <c r="D865" i="10"/>
  <c r="F886" i="10"/>
  <c r="G891" i="10"/>
  <c r="E879" i="10"/>
  <c r="G844" i="10"/>
  <c r="F831" i="10"/>
  <c r="F857" i="10"/>
  <c r="F894" i="10"/>
  <c r="E868" i="10"/>
  <c r="G837" i="10"/>
  <c r="F836" i="10"/>
  <c r="G871" i="10"/>
  <c r="G883" i="10"/>
  <c r="C893" i="10"/>
  <c r="C839" i="10"/>
  <c r="D877" i="10"/>
  <c r="G842" i="10"/>
  <c r="D848" i="10"/>
  <c r="D858" i="10"/>
  <c r="G843" i="10"/>
  <c r="D884" i="10"/>
  <c r="D888" i="10"/>
  <c r="E846" i="10"/>
  <c r="F854" i="10"/>
  <c r="D843" i="10"/>
  <c r="G854" i="10"/>
  <c r="C878" i="10"/>
  <c r="G845" i="10"/>
  <c r="G861" i="10"/>
  <c r="F849" i="10"/>
  <c r="D876" i="10"/>
  <c r="F881" i="10"/>
  <c r="F874" i="10"/>
  <c r="C830" i="10"/>
  <c r="E888" i="10"/>
  <c r="F870" i="10"/>
  <c r="C869" i="10"/>
  <c r="C868" i="10"/>
  <c r="D833" i="10"/>
  <c r="E859" i="10"/>
  <c r="G887" i="10"/>
  <c r="E878" i="10"/>
  <c r="V873" i="10"/>
  <c r="I888" i="10"/>
  <c r="T876" i="10"/>
  <c r="X876" i="10" s="1"/>
  <c r="L886" i="10"/>
  <c r="X524" i="10"/>
  <c r="Y524" i="10" s="1"/>
  <c r="Z524" i="10"/>
  <c r="V855" i="10"/>
  <c r="M895" i="10"/>
  <c r="X529" i="10"/>
  <c r="Y529" i="10" s="1"/>
  <c r="Z529" i="10"/>
  <c r="M889" i="10"/>
  <c r="J889" i="10"/>
  <c r="V850" i="10"/>
  <c r="I870" i="10"/>
  <c r="L877" i="10"/>
  <c r="K882" i="10"/>
  <c r="H843" i="10"/>
  <c r="V895" i="10"/>
  <c r="J871" i="10"/>
  <c r="L876" i="10"/>
  <c r="S880" i="10"/>
  <c r="M854" i="10"/>
  <c r="J858" i="10"/>
  <c r="S858" i="10"/>
  <c r="H837" i="10"/>
  <c r="M831" i="10"/>
  <c r="K847" i="10"/>
  <c r="L893" i="10"/>
  <c r="H851" i="10"/>
  <c r="L838" i="10"/>
  <c r="K867" i="10"/>
  <c r="X463" i="10"/>
  <c r="Y463" i="10" s="1"/>
  <c r="Z463" i="10"/>
  <c r="I883" i="10"/>
  <c r="V866" i="10"/>
  <c r="T888" i="10"/>
  <c r="X888" i="10" s="1"/>
  <c r="V834" i="10"/>
  <c r="J852" i="10"/>
  <c r="L889" i="10"/>
  <c r="X528" i="10"/>
  <c r="Y528" i="10" s="1"/>
  <c r="Z528" i="10"/>
  <c r="J860" i="10"/>
  <c r="K864" i="10"/>
  <c r="T853" i="10"/>
  <c r="X853" i="10" s="1"/>
  <c r="V838" i="10"/>
  <c r="I831" i="10"/>
  <c r="J863" i="10"/>
  <c r="H885" i="10"/>
  <c r="T847" i="10"/>
  <c r="X847" i="10" s="1"/>
  <c r="X555" i="10"/>
  <c r="Y555" i="10" s="1"/>
  <c r="Z555" i="10"/>
  <c r="X502" i="10"/>
  <c r="Y502" i="10" s="1"/>
  <c r="Z502" i="10"/>
  <c r="I860" i="10"/>
  <c r="S840" i="10"/>
  <c r="V883" i="10"/>
  <c r="K845" i="10"/>
  <c r="V835" i="10"/>
  <c r="S884" i="10"/>
  <c r="I871" i="10"/>
  <c r="J795" i="10"/>
  <c r="I873" i="10"/>
  <c r="I893" i="10"/>
  <c r="X429" i="10"/>
  <c r="Z429" i="10"/>
  <c r="V881" i="10"/>
  <c r="J880" i="10"/>
  <c r="S895" i="10"/>
  <c r="L837" i="10"/>
  <c r="I859" i="10"/>
  <c r="M846" i="10"/>
  <c r="H887" i="10"/>
  <c r="L890" i="10"/>
  <c r="K779" i="10"/>
  <c r="V849" i="10"/>
  <c r="L849" i="10"/>
  <c r="J850" i="10"/>
  <c r="T890" i="10"/>
  <c r="X890" i="10" s="1"/>
  <c r="X390" i="10"/>
  <c r="Z390" i="10"/>
  <c r="I833" i="10"/>
  <c r="H866" i="10"/>
  <c r="T879" i="10"/>
  <c r="X879" i="10" s="1"/>
  <c r="S881" i="10"/>
  <c r="T838" i="10"/>
  <c r="X838" i="10" s="1"/>
  <c r="T895" i="10"/>
  <c r="X895" i="10" s="1"/>
  <c r="V860" i="10"/>
  <c r="V840" i="10"/>
  <c r="T883" i="10"/>
  <c r="X883" i="10" s="1"/>
  <c r="K866" i="10"/>
  <c r="M849" i="10"/>
  <c r="M93" i="10"/>
  <c r="L93" i="10"/>
  <c r="K93" i="10"/>
  <c r="J93" i="10"/>
  <c r="I93" i="10"/>
  <c r="H93" i="10"/>
  <c r="M560" i="10"/>
  <c r="L560" i="10"/>
  <c r="K560" i="10"/>
  <c r="J560" i="10"/>
  <c r="I560" i="10"/>
  <c r="H560" i="10"/>
  <c r="D639" i="10"/>
  <c r="M639" i="10"/>
  <c r="L639" i="10"/>
  <c r="K639" i="10"/>
  <c r="J639" i="10"/>
  <c r="I639" i="10"/>
  <c r="H639" i="10"/>
  <c r="C875" i="10"/>
  <c r="E841" i="10"/>
  <c r="G834" i="10"/>
  <c r="E864" i="10"/>
  <c r="G886" i="10"/>
  <c r="C639" i="10"/>
  <c r="E639" i="10"/>
  <c r="C862" i="10"/>
  <c r="Z605" i="10"/>
  <c r="Z597" i="10"/>
  <c r="Z499" i="10"/>
  <c r="Z591" i="10"/>
  <c r="Z480" i="10"/>
  <c r="Z493" i="10"/>
  <c r="Z477" i="10"/>
  <c r="Z446" i="10"/>
  <c r="Z423" i="10"/>
  <c r="Z421" i="10"/>
  <c r="Z438" i="10"/>
  <c r="Z387" i="10"/>
  <c r="Z593" i="10"/>
  <c r="Z469" i="10"/>
  <c r="Z402" i="10"/>
  <c r="Z415" i="10"/>
  <c r="Z534" i="10"/>
  <c r="Z511" i="10"/>
  <c r="Z616" i="10"/>
  <c r="Z601" i="10"/>
  <c r="Z604" i="10"/>
  <c r="Z518" i="10"/>
  <c r="Z500" i="10"/>
  <c r="Z496" i="10"/>
  <c r="Z453" i="10"/>
  <c r="Z428" i="10"/>
  <c r="Z492" i="10"/>
  <c r="Z425" i="10"/>
  <c r="Z473" i="10"/>
  <c r="Z471" i="10"/>
  <c r="Z418" i="10"/>
  <c r="Z705" i="10"/>
  <c r="Z689" i="10"/>
  <c r="Z451" i="10"/>
  <c r="Z405" i="10"/>
  <c r="Z377" i="10"/>
  <c r="Z436" i="10"/>
  <c r="Z622" i="10"/>
  <c r="Z623" i="10"/>
  <c r="Z489" i="10"/>
  <c r="Z638" i="10"/>
  <c r="Z606" i="10"/>
  <c r="Z516" i="10"/>
  <c r="Z498" i="10"/>
  <c r="Z455" i="10"/>
  <c r="Z589" i="10"/>
  <c r="Z494" i="10"/>
  <c r="Z448" i="10"/>
  <c r="Z584" i="10"/>
  <c r="Z444" i="10"/>
  <c r="Z422" i="10"/>
  <c r="Z441" i="10"/>
  <c r="Z435" i="10"/>
  <c r="Z382" i="10"/>
  <c r="Z512" i="10"/>
  <c r="Z608" i="10"/>
  <c r="Z413" i="10"/>
  <c r="Z437" i="10"/>
  <c r="Z577" i="10"/>
  <c r="Z488" i="10"/>
  <c r="Z549" i="10"/>
  <c r="Z559" i="10"/>
  <c r="Z603" i="10"/>
  <c r="Z595" i="10"/>
  <c r="Z513" i="10"/>
  <c r="Z482" i="10"/>
  <c r="Z479" i="10"/>
  <c r="Z452" i="10"/>
  <c r="Z585" i="10"/>
  <c r="Z491" i="10"/>
  <c r="Z581" i="10"/>
  <c r="Z442" i="10"/>
  <c r="Z600" i="10"/>
  <c r="Z384" i="10"/>
  <c r="Z380" i="10"/>
  <c r="Z706" i="10"/>
  <c r="Z408" i="10"/>
  <c r="Z416" i="10"/>
  <c r="Z655" i="10"/>
  <c r="Z758" i="10"/>
  <c r="Z412" i="10"/>
  <c r="Z741" i="10"/>
  <c r="Z92" i="10"/>
  <c r="Z602" i="10"/>
  <c r="Z596" i="10"/>
  <c r="Z514" i="10"/>
  <c r="Z456" i="10"/>
  <c r="Z449" i="10"/>
  <c r="Z586" i="10"/>
  <c r="Z447" i="10"/>
  <c r="Z475" i="10"/>
  <c r="Z474" i="10"/>
  <c r="Z579" i="10"/>
  <c r="Z434" i="10"/>
  <c r="Z379" i="10"/>
  <c r="Z562" i="10"/>
  <c r="Z592" i="10"/>
  <c r="Z578" i="10"/>
  <c r="Z383" i="10"/>
  <c r="Z411" i="10"/>
  <c r="Z403" i="10"/>
  <c r="Z470" i="10"/>
  <c r="Z611" i="10"/>
  <c r="Z599" i="10"/>
  <c r="Z501" i="10"/>
  <c r="Z515" i="10"/>
  <c r="Z497" i="10"/>
  <c r="Z587" i="10"/>
  <c r="Z476" i="10"/>
  <c r="Z427" i="10"/>
  <c r="Z445" i="10"/>
  <c r="Z472" i="10"/>
  <c r="Z419" i="10"/>
  <c r="Z386" i="10"/>
  <c r="Z417" i="10"/>
  <c r="Z740" i="10"/>
  <c r="Z723" i="10"/>
  <c r="Z414" i="10"/>
  <c r="Z760" i="10"/>
  <c r="Z615" i="10"/>
  <c r="Z450" i="10"/>
  <c r="Z548" i="10"/>
  <c r="Z610" i="10"/>
  <c r="Z598" i="10"/>
  <c r="Z594" i="10"/>
  <c r="Z483" i="10"/>
  <c r="Z481" i="10"/>
  <c r="Z454" i="10"/>
  <c r="Z490" i="10"/>
  <c r="Z583" i="10"/>
  <c r="Z424" i="10"/>
  <c r="Z580" i="10"/>
  <c r="Z420" i="10"/>
  <c r="Z722" i="10"/>
  <c r="Z535" i="10"/>
  <c r="Z381" i="10"/>
  <c r="Z759" i="10"/>
  <c r="Z409" i="10"/>
  <c r="Z385" i="10"/>
  <c r="Z762" i="10"/>
  <c r="Z404" i="10"/>
  <c r="Z563" i="10"/>
  <c r="Z607" i="10"/>
  <c r="Z517" i="10"/>
  <c r="Z484" i="10"/>
  <c r="Z590" i="10"/>
  <c r="Z495" i="10"/>
  <c r="Z588" i="10"/>
  <c r="Z478" i="10"/>
  <c r="Z426" i="10"/>
  <c r="Z582" i="10"/>
  <c r="Z443" i="10"/>
  <c r="Z440" i="10"/>
  <c r="Z439" i="10"/>
  <c r="Z406" i="10"/>
  <c r="Z410" i="10"/>
  <c r="Z433" i="10"/>
  <c r="Z407" i="10"/>
  <c r="Z609" i="10"/>
  <c r="Z688" i="10"/>
  <c r="Z656" i="10"/>
  <c r="Z761" i="10"/>
  <c r="C560" i="10"/>
  <c r="E560" i="10"/>
  <c r="F560" i="10"/>
  <c r="D560" i="10"/>
  <c r="G560" i="10"/>
  <c r="D832" i="10"/>
  <c r="F872" i="10"/>
  <c r="E854" i="10"/>
  <c r="B93" i="10"/>
  <c r="O94" i="10"/>
  <c r="R93" i="10"/>
  <c r="G93" i="10"/>
  <c r="C93" i="10"/>
  <c r="F93" i="10"/>
  <c r="D93" i="10"/>
  <c r="E93" i="10"/>
  <c r="R639" i="10"/>
  <c r="O640" i="10"/>
  <c r="F843" i="10"/>
  <c r="E891" i="10"/>
  <c r="D597" i="10"/>
  <c r="R560" i="10"/>
  <c r="O561" i="10"/>
  <c r="B560" i="10"/>
  <c r="Y837" i="10" l="1"/>
  <c r="Y839" i="10"/>
  <c r="Y879" i="10"/>
  <c r="Y830" i="10"/>
  <c r="Y883" i="10"/>
  <c r="Y877" i="10"/>
  <c r="Y851" i="10"/>
  <c r="Y894" i="10"/>
  <c r="Y848" i="10"/>
  <c r="Y895" i="10"/>
  <c r="Y838" i="10"/>
  <c r="Y862" i="10"/>
  <c r="Y878" i="10"/>
  <c r="Y560" i="10"/>
  <c r="Y873" i="10"/>
  <c r="Y854" i="10"/>
  <c r="Y870" i="10"/>
  <c r="Y639" i="10"/>
  <c r="Y853" i="10"/>
  <c r="Y841" i="10"/>
  <c r="Y795" i="10"/>
  <c r="Y850" i="10"/>
  <c r="Y860" i="10"/>
  <c r="Y885" i="10"/>
  <c r="Y865" i="10"/>
  <c r="Y832" i="10"/>
  <c r="Y835" i="10"/>
  <c r="Y834" i="10"/>
  <c r="Y875" i="10"/>
  <c r="Y863" i="10"/>
  <c r="Y842" i="10"/>
  <c r="Y888" i="10"/>
  <c r="Y876" i="10"/>
  <c r="Y843" i="10"/>
  <c r="Y831" i="10"/>
  <c r="Y893" i="10"/>
  <c r="Y889" i="10"/>
  <c r="Y845" i="10"/>
  <c r="Y891" i="10"/>
  <c r="Y869" i="10"/>
  <c r="Y868" i="10"/>
  <c r="Y892" i="10"/>
  <c r="X93" i="10"/>
  <c r="Y93" i="10"/>
  <c r="X779" i="10"/>
  <c r="Y779" i="10"/>
  <c r="Y846" i="10"/>
  <c r="Y886" i="10"/>
  <c r="Y872" i="10"/>
  <c r="Y847" i="10"/>
  <c r="Y840" i="10"/>
  <c r="Y887" i="10"/>
  <c r="Y844" i="10"/>
  <c r="Y858" i="10"/>
  <c r="Y866" i="10"/>
  <c r="Y852" i="10"/>
  <c r="Y857" i="10"/>
  <c r="Y864" i="10"/>
  <c r="Y764" i="10"/>
  <c r="Y763" i="10"/>
  <c r="Y861" i="10"/>
  <c r="Y833" i="10"/>
  <c r="Y859" i="10"/>
  <c r="Y855" i="10"/>
  <c r="Y849" i="10"/>
  <c r="Y856" i="10"/>
  <c r="Y884" i="10"/>
  <c r="Y890" i="10"/>
  <c r="Y874" i="10"/>
  <c r="Y836" i="10"/>
  <c r="Y881" i="10"/>
  <c r="Y880" i="10"/>
  <c r="Y867" i="10"/>
  <c r="Y871" i="10"/>
  <c r="V640" i="10"/>
  <c r="S640" i="10"/>
  <c r="T640" i="10"/>
  <c r="X640" i="10" s="1"/>
  <c r="V94" i="10"/>
  <c r="S94" i="10"/>
  <c r="T94" i="10"/>
  <c r="T561" i="10"/>
  <c r="X561" i="10" s="1"/>
  <c r="S561" i="10"/>
  <c r="V561" i="10"/>
  <c r="M561" i="10"/>
  <c r="L561" i="10"/>
  <c r="K561" i="10"/>
  <c r="J561" i="10"/>
  <c r="I561" i="10"/>
  <c r="H561" i="10"/>
  <c r="M640" i="10"/>
  <c r="L640" i="10"/>
  <c r="K640" i="10"/>
  <c r="J640" i="10"/>
  <c r="I640" i="10"/>
  <c r="H640" i="10"/>
  <c r="M94" i="10"/>
  <c r="L94" i="10"/>
  <c r="K94" i="10"/>
  <c r="J94" i="10"/>
  <c r="H94" i="10"/>
  <c r="I94" i="10"/>
  <c r="Z639" i="10"/>
  <c r="Z839" i="10"/>
  <c r="Z889" i="10"/>
  <c r="Z841" i="10"/>
  <c r="Z864" i="10"/>
  <c r="Z859" i="10"/>
  <c r="Z560" i="10"/>
  <c r="Z853" i="10"/>
  <c r="Z879" i="10"/>
  <c r="Z890" i="10"/>
  <c r="Z832" i="10"/>
  <c r="Z846" i="10"/>
  <c r="Z848" i="10"/>
  <c r="Z856" i="10"/>
  <c r="Z870" i="10"/>
  <c r="Z863" i="10"/>
  <c r="Z871" i="10"/>
  <c r="Z845" i="10"/>
  <c r="Z851" i="10"/>
  <c r="Z867" i="10"/>
  <c r="Z844" i="10"/>
  <c r="Z894" i="10"/>
  <c r="Z835" i="10"/>
  <c r="Z875" i="10"/>
  <c r="Z873" i="10"/>
  <c r="Z865" i="10"/>
  <c r="Z866" i="10"/>
  <c r="Z891" i="10"/>
  <c r="Z849" i="10"/>
  <c r="Z861" i="10"/>
  <c r="Z830" i="10"/>
  <c r="Z843" i="10"/>
  <c r="Z893" i="10"/>
  <c r="Z876" i="10"/>
  <c r="Z858" i="10"/>
  <c r="Z887" i="10"/>
  <c r="Z886" i="10"/>
  <c r="Z881" i="10"/>
  <c r="Z877" i="10"/>
  <c r="Z855" i="10"/>
  <c r="Z852" i="10"/>
  <c r="Z763" i="10"/>
  <c r="Z860" i="10"/>
  <c r="Z857" i="10"/>
  <c r="Z892" i="10"/>
  <c r="Z840" i="10"/>
  <c r="Z872" i="10"/>
  <c r="Z831" i="10"/>
  <c r="Z895" i="10"/>
  <c r="Z847" i="10"/>
  <c r="Z834" i="10"/>
  <c r="Z880" i="10"/>
  <c r="Z842" i="10"/>
  <c r="Z869" i="10"/>
  <c r="Z833" i="10"/>
  <c r="Z874" i="10"/>
  <c r="Z888" i="10"/>
  <c r="Z884" i="10"/>
  <c r="Z883" i="10"/>
  <c r="Z882" i="10"/>
  <c r="Z837" i="10"/>
  <c r="Z93" i="10"/>
  <c r="Z862" i="10"/>
  <c r="Z854" i="10"/>
  <c r="Z850" i="10"/>
  <c r="Z878" i="10"/>
  <c r="Z885" i="10"/>
  <c r="Z868" i="10"/>
  <c r="Z838" i="10"/>
  <c r="Z836" i="10"/>
  <c r="Z764" i="10"/>
  <c r="B561" i="10"/>
  <c r="O95" i="10"/>
  <c r="R94" i="10"/>
  <c r="G94" i="10"/>
  <c r="F94" i="10"/>
  <c r="C94" i="10"/>
  <c r="E94" i="10"/>
  <c r="D94" i="10"/>
  <c r="B94" i="10"/>
  <c r="O641" i="10"/>
  <c r="R640" i="10"/>
  <c r="D640" i="10"/>
  <c r="F640" i="10"/>
  <c r="G640" i="10"/>
  <c r="C640" i="10"/>
  <c r="E640" i="10"/>
  <c r="R561" i="10"/>
  <c r="C561" i="10"/>
  <c r="F561" i="10"/>
  <c r="D561" i="10"/>
  <c r="G561" i="10"/>
  <c r="E561" i="10"/>
  <c r="Y640" i="10" l="1"/>
  <c r="Y561" i="10"/>
  <c r="X94" i="10"/>
  <c r="Y94" i="10"/>
  <c r="V641" i="10"/>
  <c r="T641" i="10"/>
  <c r="X641" i="10" s="1"/>
  <c r="S641" i="10"/>
  <c r="S95" i="10"/>
  <c r="V95" i="10"/>
  <c r="T95" i="10"/>
  <c r="M95" i="10"/>
  <c r="L95" i="10"/>
  <c r="K95" i="10"/>
  <c r="J95" i="10"/>
  <c r="I95" i="10"/>
  <c r="H95" i="10"/>
  <c r="M641" i="10"/>
  <c r="L641" i="10"/>
  <c r="K641" i="10"/>
  <c r="J641" i="10"/>
  <c r="I641" i="10"/>
  <c r="H641" i="10"/>
  <c r="Z94" i="10"/>
  <c r="Z561" i="10"/>
  <c r="Z640" i="10"/>
  <c r="O96" i="10"/>
  <c r="R95" i="10"/>
  <c r="F95" i="10"/>
  <c r="E95" i="10"/>
  <c r="G95" i="10"/>
  <c r="D95" i="10"/>
  <c r="C95" i="10"/>
  <c r="B95" i="10"/>
  <c r="R641" i="10"/>
  <c r="O642" i="10"/>
  <c r="G641" i="10"/>
  <c r="C641" i="10"/>
  <c r="E641" i="10"/>
  <c r="D641" i="10"/>
  <c r="F641" i="10"/>
  <c r="R562" i="10"/>
  <c r="F562" i="10"/>
  <c r="G562" i="10"/>
  <c r="D562" i="10"/>
  <c r="E562" i="10"/>
  <c r="C562" i="10"/>
  <c r="B562" i="10"/>
  <c r="B563" i="10" s="1"/>
  <c r="Y641" i="10" l="1"/>
  <c r="X95" i="10"/>
  <c r="Y95" i="10"/>
  <c r="S642" i="10"/>
  <c r="T642" i="10"/>
  <c r="X642" i="10" s="1"/>
  <c r="V642" i="10"/>
  <c r="T96" i="10"/>
  <c r="V96" i="10"/>
  <c r="S96" i="10"/>
  <c r="M642" i="10"/>
  <c r="L642" i="10"/>
  <c r="K642" i="10"/>
  <c r="J642" i="10"/>
  <c r="I642" i="10"/>
  <c r="H642" i="10"/>
  <c r="M96" i="10"/>
  <c r="L96" i="10"/>
  <c r="K96" i="10"/>
  <c r="J96" i="10"/>
  <c r="H96" i="10"/>
  <c r="I96" i="10"/>
  <c r="Z95" i="10"/>
  <c r="Z641" i="10"/>
  <c r="O97" i="10"/>
  <c r="R96" i="10"/>
  <c r="D96" i="10"/>
  <c r="C96" i="10"/>
  <c r="E96" i="10"/>
  <c r="G96" i="10"/>
  <c r="F96" i="10"/>
  <c r="B96" i="10"/>
  <c r="R642" i="10"/>
  <c r="O643" i="10"/>
  <c r="G642" i="10"/>
  <c r="E642" i="10"/>
  <c r="C642" i="10"/>
  <c r="F642" i="10"/>
  <c r="D642" i="10"/>
  <c r="O564" i="10"/>
  <c r="R563" i="10"/>
  <c r="F563" i="10"/>
  <c r="E563" i="10"/>
  <c r="C563" i="10"/>
  <c r="G563" i="10"/>
  <c r="D563" i="10"/>
  <c r="Y642" i="10" l="1"/>
  <c r="X96" i="10"/>
  <c r="Y96" i="10"/>
  <c r="S643" i="10"/>
  <c r="T643" i="10"/>
  <c r="X643" i="10" s="1"/>
  <c r="V643" i="10"/>
  <c r="V97" i="10"/>
  <c r="S97" i="10"/>
  <c r="T97" i="10"/>
  <c r="S564" i="10"/>
  <c r="V564" i="10"/>
  <c r="T564" i="10"/>
  <c r="X564" i="10" s="1"/>
  <c r="M97" i="10"/>
  <c r="L97" i="10"/>
  <c r="K97" i="10"/>
  <c r="J97" i="10"/>
  <c r="I97" i="10"/>
  <c r="H97" i="10"/>
  <c r="M643" i="10"/>
  <c r="L643" i="10"/>
  <c r="K643" i="10"/>
  <c r="J643" i="10"/>
  <c r="I643" i="10"/>
  <c r="H643" i="10"/>
  <c r="M564" i="10"/>
  <c r="L564" i="10"/>
  <c r="K564" i="10"/>
  <c r="J564" i="10"/>
  <c r="I564" i="10"/>
  <c r="H564" i="10"/>
  <c r="Z642" i="10"/>
  <c r="Z96" i="10"/>
  <c r="O98" i="10"/>
  <c r="R97" i="10"/>
  <c r="C97" i="10"/>
  <c r="D97" i="10"/>
  <c r="F97" i="10"/>
  <c r="G97" i="10"/>
  <c r="E97" i="10"/>
  <c r="B97" i="10"/>
  <c r="R643" i="10"/>
  <c r="O644" i="10"/>
  <c r="G643" i="10"/>
  <c r="D643" i="10"/>
  <c r="E643" i="10"/>
  <c r="F643" i="10"/>
  <c r="C643" i="10"/>
  <c r="O565" i="10"/>
  <c r="R564" i="10"/>
  <c r="E564" i="10"/>
  <c r="G564" i="10"/>
  <c r="F564" i="10"/>
  <c r="D564" i="10"/>
  <c r="C564" i="10"/>
  <c r="B564" i="10"/>
  <c r="X97" i="10" l="1"/>
  <c r="Y97" i="10"/>
  <c r="Y643" i="10"/>
  <c r="Y564" i="10"/>
  <c r="T98" i="10"/>
  <c r="V98" i="10"/>
  <c r="S98" i="10"/>
  <c r="S565" i="10"/>
  <c r="T565" i="10"/>
  <c r="X565" i="10" s="1"/>
  <c r="V565" i="10"/>
  <c r="S644" i="10"/>
  <c r="V644" i="10"/>
  <c r="T644" i="10"/>
  <c r="X644" i="10" s="1"/>
  <c r="M98" i="10"/>
  <c r="L98" i="10"/>
  <c r="K98" i="10"/>
  <c r="J98" i="10"/>
  <c r="I98" i="10"/>
  <c r="H98" i="10"/>
  <c r="M565" i="10"/>
  <c r="L565" i="10"/>
  <c r="J565" i="10"/>
  <c r="K565" i="10"/>
  <c r="I565" i="10"/>
  <c r="H565" i="10"/>
  <c r="M644" i="10"/>
  <c r="L644" i="10"/>
  <c r="K644" i="10"/>
  <c r="J644" i="10"/>
  <c r="I644" i="10"/>
  <c r="H644" i="10"/>
  <c r="Z564" i="10"/>
  <c r="Z643" i="10"/>
  <c r="Z97" i="10"/>
  <c r="B98" i="10"/>
  <c r="O99" i="10"/>
  <c r="R98" i="10"/>
  <c r="D98" i="10"/>
  <c r="E98" i="10"/>
  <c r="G98" i="10"/>
  <c r="F98" i="10"/>
  <c r="C98" i="10"/>
  <c r="R644" i="10"/>
  <c r="O645" i="10"/>
  <c r="F644" i="10"/>
  <c r="D644" i="10"/>
  <c r="E644" i="10"/>
  <c r="G644" i="10"/>
  <c r="C644" i="10"/>
  <c r="B565" i="10"/>
  <c r="O566" i="10"/>
  <c r="R565" i="10"/>
  <c r="C565" i="10"/>
  <c r="E565" i="10"/>
  <c r="G565" i="10"/>
  <c r="F565" i="10"/>
  <c r="D565" i="10"/>
  <c r="Y644" i="10" l="1"/>
  <c r="Y565" i="10"/>
  <c r="X98" i="10"/>
  <c r="Y98" i="10"/>
  <c r="T645" i="10"/>
  <c r="X645" i="10" s="1"/>
  <c r="S645" i="10"/>
  <c r="V645" i="10"/>
  <c r="V99" i="10"/>
  <c r="T99" i="10"/>
  <c r="S99" i="10"/>
  <c r="S566" i="10"/>
  <c r="V566" i="10"/>
  <c r="T566" i="10"/>
  <c r="X566" i="10" s="1"/>
  <c r="M99" i="10"/>
  <c r="L99" i="10"/>
  <c r="K99" i="10"/>
  <c r="J99" i="10"/>
  <c r="I99" i="10"/>
  <c r="H99" i="10"/>
  <c r="M645" i="10"/>
  <c r="L645" i="10"/>
  <c r="J645" i="10"/>
  <c r="K645" i="10"/>
  <c r="I645" i="10"/>
  <c r="H645" i="10"/>
  <c r="M566" i="10"/>
  <c r="L566" i="10"/>
  <c r="K566" i="10"/>
  <c r="J566" i="10"/>
  <c r="I566" i="10"/>
  <c r="H566" i="10"/>
  <c r="Z565" i="10"/>
  <c r="Z644" i="10"/>
  <c r="Z98" i="10"/>
  <c r="O100" i="10"/>
  <c r="R99" i="10"/>
  <c r="E99" i="10"/>
  <c r="F99" i="10"/>
  <c r="D99" i="10"/>
  <c r="G99" i="10"/>
  <c r="C99" i="10"/>
  <c r="B99" i="10"/>
  <c r="O646" i="10"/>
  <c r="R645" i="10"/>
  <c r="G645" i="10"/>
  <c r="C645" i="10"/>
  <c r="E645" i="10"/>
  <c r="D645" i="10"/>
  <c r="F645" i="10"/>
  <c r="R566" i="10"/>
  <c r="O567" i="10"/>
  <c r="E566" i="10"/>
  <c r="G566" i="10"/>
  <c r="F566" i="10"/>
  <c r="C566" i="10"/>
  <c r="D566" i="10"/>
  <c r="B566" i="10"/>
  <c r="Y645" i="10" l="1"/>
  <c r="X99" i="10"/>
  <c r="Y99" i="10"/>
  <c r="Y566" i="10"/>
  <c r="S567" i="10"/>
  <c r="T567" i="10"/>
  <c r="X567" i="10" s="1"/>
  <c r="V567" i="10"/>
  <c r="V646" i="10"/>
  <c r="T646" i="10"/>
  <c r="X646" i="10" s="1"/>
  <c r="S646" i="10"/>
  <c r="V100" i="10"/>
  <c r="S100" i="10"/>
  <c r="T100" i="10"/>
  <c r="M567" i="10"/>
  <c r="L567" i="10"/>
  <c r="K567" i="10"/>
  <c r="I567" i="10"/>
  <c r="J567" i="10"/>
  <c r="H567" i="10"/>
  <c r="M646" i="10"/>
  <c r="L646" i="10"/>
  <c r="K646" i="10"/>
  <c r="J646" i="10"/>
  <c r="I646" i="10"/>
  <c r="H646" i="10"/>
  <c r="M100" i="10"/>
  <c r="L100" i="10"/>
  <c r="K100" i="10"/>
  <c r="J100" i="10"/>
  <c r="I100" i="10"/>
  <c r="H100" i="10"/>
  <c r="Z645" i="10"/>
  <c r="Z566" i="10"/>
  <c r="Z99" i="10"/>
  <c r="B100" i="10"/>
  <c r="O101" i="10"/>
  <c r="R100" i="10"/>
  <c r="F100" i="10"/>
  <c r="C100" i="10"/>
  <c r="G100" i="10"/>
  <c r="D100" i="10"/>
  <c r="E100" i="10"/>
  <c r="B567" i="10"/>
  <c r="O647" i="10"/>
  <c r="R646" i="10"/>
  <c r="G646" i="10"/>
  <c r="D646" i="10"/>
  <c r="C646" i="10"/>
  <c r="E646" i="10"/>
  <c r="F646" i="10"/>
  <c r="R567" i="10"/>
  <c r="O568" i="10"/>
  <c r="G567" i="10"/>
  <c r="F567" i="10"/>
  <c r="C567" i="10"/>
  <c r="E567" i="10"/>
  <c r="D567" i="10"/>
  <c r="Y646" i="10" l="1"/>
  <c r="Y567" i="10"/>
  <c r="X100" i="10"/>
  <c r="Y100" i="10"/>
  <c r="S568" i="10"/>
  <c r="T568" i="10"/>
  <c r="X568" i="10" s="1"/>
  <c r="V568" i="10"/>
  <c r="S647" i="10"/>
  <c r="V647" i="10"/>
  <c r="T647" i="10"/>
  <c r="X647" i="10" s="1"/>
  <c r="T101" i="10"/>
  <c r="V101" i="10"/>
  <c r="S101" i="10"/>
  <c r="M647" i="10"/>
  <c r="L647" i="10"/>
  <c r="K647" i="10"/>
  <c r="J647" i="10"/>
  <c r="I647" i="10"/>
  <c r="H647" i="10"/>
  <c r="M568" i="10"/>
  <c r="L568" i="10"/>
  <c r="K568" i="10"/>
  <c r="J568" i="10"/>
  <c r="I568" i="10"/>
  <c r="H568" i="10"/>
  <c r="M101" i="10"/>
  <c r="L101" i="10"/>
  <c r="K101" i="10"/>
  <c r="J101" i="10"/>
  <c r="I101" i="10"/>
  <c r="H101" i="10"/>
  <c r="Z100" i="10"/>
  <c r="Z646" i="10"/>
  <c r="Z567" i="10"/>
  <c r="B568" i="10"/>
  <c r="B101" i="10"/>
  <c r="O102" i="10"/>
  <c r="R101" i="10"/>
  <c r="F101" i="10"/>
  <c r="D101" i="10"/>
  <c r="C101" i="10"/>
  <c r="G101" i="10"/>
  <c r="E101" i="10"/>
  <c r="R647" i="10"/>
  <c r="O648" i="10"/>
  <c r="G647" i="10"/>
  <c r="F647" i="10"/>
  <c r="E647" i="10"/>
  <c r="D647" i="10"/>
  <c r="C647" i="10"/>
  <c r="R568" i="10"/>
  <c r="O569" i="10"/>
  <c r="F568" i="10"/>
  <c r="E568" i="10"/>
  <c r="D568" i="10"/>
  <c r="G568" i="10"/>
  <c r="C568" i="10"/>
  <c r="Y647" i="10" l="1"/>
  <c r="X101" i="10"/>
  <c r="Y101" i="10"/>
  <c r="Y568" i="10"/>
  <c r="T648" i="10"/>
  <c r="X648" i="10" s="1"/>
  <c r="S648" i="10"/>
  <c r="V648" i="10"/>
  <c r="V102" i="10"/>
  <c r="T102" i="10"/>
  <c r="S102" i="10"/>
  <c r="T569" i="10"/>
  <c r="X569" i="10" s="1"/>
  <c r="V569" i="10"/>
  <c r="S569" i="10"/>
  <c r="M648" i="10"/>
  <c r="L648" i="10"/>
  <c r="K648" i="10"/>
  <c r="J648" i="10"/>
  <c r="I648" i="10"/>
  <c r="H648" i="10"/>
  <c r="M102" i="10"/>
  <c r="L102" i="10"/>
  <c r="K102" i="10"/>
  <c r="J102" i="10"/>
  <c r="I102" i="10"/>
  <c r="H102" i="10"/>
  <c r="M569" i="10"/>
  <c r="L569" i="10"/>
  <c r="K569" i="10"/>
  <c r="J569" i="10"/>
  <c r="I569" i="10"/>
  <c r="H569" i="10"/>
  <c r="Z101" i="10"/>
  <c r="Z568" i="10"/>
  <c r="Z647" i="10"/>
  <c r="B569" i="10"/>
  <c r="O103" i="10"/>
  <c r="R102" i="10"/>
  <c r="F102" i="10"/>
  <c r="E102" i="10"/>
  <c r="G102" i="10"/>
  <c r="C102" i="10"/>
  <c r="D102" i="10"/>
  <c r="B102" i="10"/>
  <c r="O649" i="10"/>
  <c r="R648" i="10"/>
  <c r="E648" i="10"/>
  <c r="G648" i="10"/>
  <c r="F648" i="10"/>
  <c r="D648" i="10"/>
  <c r="C648" i="10"/>
  <c r="R569" i="10"/>
  <c r="O570" i="10"/>
  <c r="D569" i="10"/>
  <c r="G569" i="10"/>
  <c r="C569" i="10"/>
  <c r="E569" i="10"/>
  <c r="F569" i="10"/>
  <c r="Y569" i="10" l="1"/>
  <c r="X102" i="10"/>
  <c r="Y102" i="10"/>
  <c r="Y648" i="10"/>
  <c r="V649" i="10"/>
  <c r="S649" i="10"/>
  <c r="T649" i="10"/>
  <c r="X649" i="10" s="1"/>
  <c r="V570" i="10"/>
  <c r="T570" i="10"/>
  <c r="X570" i="10" s="1"/>
  <c r="S570" i="10"/>
  <c r="V103" i="10"/>
  <c r="T103" i="10"/>
  <c r="S103" i="10"/>
  <c r="M570" i="10"/>
  <c r="L570" i="10"/>
  <c r="K570" i="10"/>
  <c r="J570" i="10"/>
  <c r="I570" i="10"/>
  <c r="H570" i="10"/>
  <c r="M649" i="10"/>
  <c r="L649" i="10"/>
  <c r="K649" i="10"/>
  <c r="J649" i="10"/>
  <c r="I649" i="10"/>
  <c r="H649" i="10"/>
  <c r="M103" i="10"/>
  <c r="L103" i="10"/>
  <c r="K103" i="10"/>
  <c r="J103" i="10"/>
  <c r="H103" i="10"/>
  <c r="I103" i="10"/>
  <c r="Z648" i="10"/>
  <c r="Z569" i="10"/>
  <c r="Z102" i="10"/>
  <c r="B103" i="10"/>
  <c r="O104" i="10"/>
  <c r="R103" i="10"/>
  <c r="E103" i="10"/>
  <c r="G103" i="10"/>
  <c r="C103" i="10"/>
  <c r="D103" i="10"/>
  <c r="F103" i="10"/>
  <c r="O650" i="10"/>
  <c r="R649" i="10"/>
  <c r="E649" i="10"/>
  <c r="C649" i="10"/>
  <c r="F649" i="10"/>
  <c r="G649" i="10"/>
  <c r="D649" i="10"/>
  <c r="O571" i="10"/>
  <c r="R570" i="10"/>
  <c r="G570" i="10"/>
  <c r="C570" i="10"/>
  <c r="D570" i="10"/>
  <c r="E570" i="10"/>
  <c r="F570" i="10"/>
  <c r="B570" i="10"/>
  <c r="Y649" i="10" l="1"/>
  <c r="Y570" i="10"/>
  <c r="X103" i="10"/>
  <c r="Y103" i="10"/>
  <c r="S104" i="10"/>
  <c r="V104" i="10"/>
  <c r="T104" i="10"/>
  <c r="V650" i="10"/>
  <c r="S650" i="10"/>
  <c r="T650" i="10"/>
  <c r="X650" i="10" s="1"/>
  <c r="S571" i="10"/>
  <c r="V571" i="10"/>
  <c r="T571" i="10"/>
  <c r="X571" i="10" s="1"/>
  <c r="M104" i="10"/>
  <c r="L104" i="10"/>
  <c r="K104" i="10"/>
  <c r="J104" i="10"/>
  <c r="H104" i="10"/>
  <c r="I104" i="10"/>
  <c r="M650" i="10"/>
  <c r="L650" i="10"/>
  <c r="K650" i="10"/>
  <c r="J650" i="10"/>
  <c r="I650" i="10"/>
  <c r="H650" i="10"/>
  <c r="M571" i="10"/>
  <c r="L571" i="10"/>
  <c r="K571" i="10"/>
  <c r="J571" i="10"/>
  <c r="I571" i="10"/>
  <c r="H571" i="10"/>
  <c r="Z103" i="10"/>
  <c r="Z649" i="10"/>
  <c r="Z570" i="10"/>
  <c r="O572" i="10"/>
  <c r="B104" i="10"/>
  <c r="B571" i="10"/>
  <c r="O105" i="10"/>
  <c r="R104" i="10"/>
  <c r="G104" i="10"/>
  <c r="E104" i="10"/>
  <c r="F104" i="10"/>
  <c r="D104" i="10"/>
  <c r="C104" i="10"/>
  <c r="O651" i="10"/>
  <c r="R650" i="10"/>
  <c r="G650" i="10"/>
  <c r="D650" i="10"/>
  <c r="C650" i="10"/>
  <c r="E650" i="10"/>
  <c r="F650" i="10"/>
  <c r="R571" i="10"/>
  <c r="F571" i="10"/>
  <c r="E571" i="10"/>
  <c r="D571" i="10"/>
  <c r="G571" i="10"/>
  <c r="C571" i="10"/>
  <c r="Y571" i="10" l="1"/>
  <c r="Y650" i="10"/>
  <c r="X104" i="10"/>
  <c r="Y104" i="10"/>
  <c r="T105" i="10"/>
  <c r="V105" i="10"/>
  <c r="S105" i="10"/>
  <c r="V651" i="10"/>
  <c r="S651" i="10"/>
  <c r="T651" i="10"/>
  <c r="X651" i="10" s="1"/>
  <c r="S572" i="10"/>
  <c r="T572" i="10"/>
  <c r="X572" i="10" s="1"/>
  <c r="V572" i="10"/>
  <c r="M572" i="10"/>
  <c r="L572" i="10"/>
  <c r="K572" i="10"/>
  <c r="J572" i="10"/>
  <c r="I572" i="10"/>
  <c r="H572" i="10"/>
  <c r="M105" i="10"/>
  <c r="L105" i="10"/>
  <c r="K105" i="10"/>
  <c r="J105" i="10"/>
  <c r="I105" i="10"/>
  <c r="H105" i="10"/>
  <c r="M651" i="10"/>
  <c r="L651" i="10"/>
  <c r="K651" i="10"/>
  <c r="J651" i="10"/>
  <c r="I651" i="10"/>
  <c r="H651" i="10"/>
  <c r="F572" i="10"/>
  <c r="R572" i="10"/>
  <c r="C572" i="10"/>
  <c r="Z650" i="10"/>
  <c r="Z104" i="10"/>
  <c r="Z571" i="10"/>
  <c r="G572" i="10"/>
  <c r="O573" i="10"/>
  <c r="B572" i="10"/>
  <c r="E572" i="10"/>
  <c r="D572" i="10"/>
  <c r="B105" i="10"/>
  <c r="O106" i="10"/>
  <c r="R105" i="10"/>
  <c r="F105" i="10"/>
  <c r="E105" i="10"/>
  <c r="C105" i="10"/>
  <c r="D105" i="10"/>
  <c r="G105" i="10"/>
  <c r="R651" i="10"/>
  <c r="O652" i="10"/>
  <c r="C651" i="10"/>
  <c r="E651" i="10"/>
  <c r="D651" i="10"/>
  <c r="F651" i="10"/>
  <c r="G651" i="10"/>
  <c r="Y651" i="10" l="1"/>
  <c r="X105" i="10"/>
  <c r="Y105" i="10"/>
  <c r="Y572" i="10"/>
  <c r="V573" i="10"/>
  <c r="T573" i="10"/>
  <c r="X573" i="10" s="1"/>
  <c r="S573" i="10"/>
  <c r="S652" i="10"/>
  <c r="T652" i="10"/>
  <c r="X652" i="10" s="1"/>
  <c r="V652" i="10"/>
  <c r="V106" i="10"/>
  <c r="S106" i="10"/>
  <c r="T106" i="10"/>
  <c r="M652" i="10"/>
  <c r="L652" i="10"/>
  <c r="K652" i="10"/>
  <c r="J652" i="10"/>
  <c r="I652" i="10"/>
  <c r="H652" i="10"/>
  <c r="M106" i="10"/>
  <c r="L106" i="10"/>
  <c r="K106" i="10"/>
  <c r="J106" i="10"/>
  <c r="I106" i="10"/>
  <c r="H106" i="10"/>
  <c r="M573" i="10"/>
  <c r="L573" i="10"/>
  <c r="K573" i="10"/>
  <c r="J573" i="10"/>
  <c r="I573" i="10"/>
  <c r="H573" i="10"/>
  <c r="G573" i="10"/>
  <c r="R573" i="10"/>
  <c r="D573" i="10"/>
  <c r="Z572" i="10"/>
  <c r="Z105" i="10"/>
  <c r="Z651" i="10"/>
  <c r="F573" i="10"/>
  <c r="O574" i="10"/>
  <c r="C574" i="10" s="1"/>
  <c r="E573" i="10"/>
  <c r="B573" i="10"/>
  <c r="C573" i="10"/>
  <c r="O107" i="10"/>
  <c r="R106" i="10"/>
  <c r="C106" i="10"/>
  <c r="G106" i="10"/>
  <c r="F106" i="10"/>
  <c r="D106" i="10"/>
  <c r="E106" i="10"/>
  <c r="B106" i="10"/>
  <c r="R652" i="10"/>
  <c r="O653" i="10"/>
  <c r="E652" i="10"/>
  <c r="D652" i="10"/>
  <c r="G652" i="10"/>
  <c r="C652" i="10"/>
  <c r="F652" i="10"/>
  <c r="Y652" i="10" l="1"/>
  <c r="Y573" i="10"/>
  <c r="X106" i="10"/>
  <c r="Y106" i="10"/>
  <c r="S574" i="10"/>
  <c r="T574" i="10"/>
  <c r="X574" i="10" s="1"/>
  <c r="V574" i="10"/>
  <c r="V653" i="10"/>
  <c r="T653" i="10"/>
  <c r="X653" i="10" s="1"/>
  <c r="S653" i="10"/>
  <c r="V107" i="10"/>
  <c r="T107" i="10"/>
  <c r="S107" i="10"/>
  <c r="O575" i="10"/>
  <c r="E575" i="10" s="1"/>
  <c r="M574" i="10"/>
  <c r="L574" i="10"/>
  <c r="K574" i="10"/>
  <c r="J574" i="10"/>
  <c r="I574" i="10"/>
  <c r="H574" i="10"/>
  <c r="M653" i="10"/>
  <c r="L653" i="10"/>
  <c r="K653" i="10"/>
  <c r="J653" i="10"/>
  <c r="I653" i="10"/>
  <c r="H653" i="10"/>
  <c r="M107" i="10"/>
  <c r="L107" i="10"/>
  <c r="K107" i="10"/>
  <c r="J107" i="10"/>
  <c r="I107" i="10"/>
  <c r="H107" i="10"/>
  <c r="F574" i="10"/>
  <c r="B574" i="10"/>
  <c r="E574" i="10"/>
  <c r="D574" i="10"/>
  <c r="R574" i="10"/>
  <c r="G574" i="10"/>
  <c r="Z652" i="10"/>
  <c r="Z573" i="10"/>
  <c r="Z106" i="10"/>
  <c r="B107" i="10"/>
  <c r="O108" i="10"/>
  <c r="R107" i="10"/>
  <c r="F107" i="10"/>
  <c r="G107" i="10"/>
  <c r="E107" i="10"/>
  <c r="D107" i="10"/>
  <c r="C107" i="10"/>
  <c r="O654" i="10"/>
  <c r="R653" i="10"/>
  <c r="G653" i="10"/>
  <c r="D653" i="10"/>
  <c r="E653" i="10"/>
  <c r="C653" i="10"/>
  <c r="F653" i="10"/>
  <c r="R575" i="10" l="1"/>
  <c r="B575" i="10"/>
  <c r="Y574" i="10"/>
  <c r="G575" i="10"/>
  <c r="F575" i="10"/>
  <c r="D575" i="10"/>
  <c r="C575" i="10"/>
  <c r="X107" i="10"/>
  <c r="Y107" i="10"/>
  <c r="Z574" i="10"/>
  <c r="Y653" i="10"/>
  <c r="V654" i="10"/>
  <c r="S654" i="10"/>
  <c r="T654" i="10"/>
  <c r="X654" i="10" s="1"/>
  <c r="T108" i="10"/>
  <c r="V108" i="10"/>
  <c r="S108" i="10"/>
  <c r="S575" i="10"/>
  <c r="V575" i="10"/>
  <c r="T575" i="10"/>
  <c r="X575" i="10" s="1"/>
  <c r="O576" i="10"/>
  <c r="K576" i="10" s="1"/>
  <c r="M108" i="10"/>
  <c r="L108" i="10"/>
  <c r="K108" i="10"/>
  <c r="J108" i="10"/>
  <c r="I108" i="10"/>
  <c r="H108" i="10"/>
  <c r="M654" i="10"/>
  <c r="L654" i="10"/>
  <c r="K654" i="10"/>
  <c r="J654" i="10"/>
  <c r="H654" i="10"/>
  <c r="I654" i="10"/>
  <c r="M575" i="10"/>
  <c r="L575" i="10"/>
  <c r="K575" i="10"/>
  <c r="J575" i="10"/>
  <c r="I575" i="10"/>
  <c r="H575" i="10"/>
  <c r="Z107" i="10"/>
  <c r="Z653" i="10"/>
  <c r="B108" i="10"/>
  <c r="O109" i="10"/>
  <c r="R108" i="10"/>
  <c r="D108" i="10"/>
  <c r="C108" i="10"/>
  <c r="G108" i="10"/>
  <c r="F108" i="10"/>
  <c r="E108" i="10"/>
  <c r="R654" i="10"/>
  <c r="D654" i="10"/>
  <c r="F654" i="10"/>
  <c r="C654" i="10"/>
  <c r="E654" i="10"/>
  <c r="G654" i="10"/>
  <c r="Y575" i="10" l="1"/>
  <c r="Z575" i="10"/>
  <c r="E576" i="10"/>
  <c r="F576" i="10"/>
  <c r="Y654" i="10"/>
  <c r="X108" i="10"/>
  <c r="Y108" i="10"/>
  <c r="C576" i="10"/>
  <c r="I576" i="10"/>
  <c r="T576" i="10"/>
  <c r="X576" i="10" s="1"/>
  <c r="S576" i="10"/>
  <c r="V576" i="10"/>
  <c r="B576" i="10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D576" i="10"/>
  <c r="G576" i="10"/>
  <c r="H576" i="10"/>
  <c r="J576" i="10"/>
  <c r="V109" i="10"/>
  <c r="T109" i="10"/>
  <c r="S109" i="10"/>
  <c r="R576" i="10"/>
  <c r="L576" i="10"/>
  <c r="M576" i="10"/>
  <c r="M109" i="10"/>
  <c r="L109" i="10"/>
  <c r="K109" i="10"/>
  <c r="J109" i="10"/>
  <c r="I109" i="10"/>
  <c r="H109" i="10"/>
  <c r="Z654" i="10"/>
  <c r="Z108" i="10"/>
  <c r="R109" i="10"/>
  <c r="B109" i="10"/>
  <c r="O110" i="10"/>
  <c r="E109" i="10"/>
  <c r="G109" i="10"/>
  <c r="C109" i="10"/>
  <c r="F109" i="10"/>
  <c r="D109" i="10"/>
  <c r="R655" i="10"/>
  <c r="F655" i="10"/>
  <c r="E655" i="10"/>
  <c r="D655" i="10"/>
  <c r="G655" i="10"/>
  <c r="C655" i="10"/>
  <c r="B655" i="10"/>
  <c r="B656" i="10" s="1"/>
  <c r="Y576" i="10" l="1"/>
  <c r="X109" i="10"/>
  <c r="Y109" i="10"/>
  <c r="Z576" i="10"/>
  <c r="V110" i="10"/>
  <c r="S110" i="10"/>
  <c r="T110" i="10"/>
  <c r="M110" i="10"/>
  <c r="L110" i="10"/>
  <c r="K110" i="10"/>
  <c r="J110" i="10"/>
  <c r="I110" i="10"/>
  <c r="H110" i="10"/>
  <c r="Z109" i="10"/>
  <c r="R110" i="10"/>
  <c r="O111" i="10"/>
  <c r="B110" i="10"/>
  <c r="C110" i="10"/>
  <c r="G110" i="10"/>
  <c r="F110" i="10"/>
  <c r="E110" i="10"/>
  <c r="D110" i="10"/>
  <c r="O657" i="10"/>
  <c r="R656" i="10"/>
  <c r="F656" i="10"/>
  <c r="C656" i="10"/>
  <c r="G656" i="10"/>
  <c r="D656" i="10"/>
  <c r="E656" i="10"/>
  <c r="X110" i="10" l="1"/>
  <c r="Y110" i="10"/>
  <c r="V111" i="10"/>
  <c r="T111" i="10"/>
  <c r="S111" i="10"/>
  <c r="S657" i="10"/>
  <c r="T657" i="10"/>
  <c r="X657" i="10" s="1"/>
  <c r="V657" i="10"/>
  <c r="M111" i="10"/>
  <c r="L111" i="10"/>
  <c r="K111" i="10"/>
  <c r="J111" i="10"/>
  <c r="I111" i="10"/>
  <c r="H111" i="10"/>
  <c r="M657" i="10"/>
  <c r="L657" i="10"/>
  <c r="K657" i="10"/>
  <c r="J657" i="10"/>
  <c r="I657" i="10"/>
  <c r="H657" i="10"/>
  <c r="Z110" i="10"/>
  <c r="B657" i="10"/>
  <c r="R111" i="10"/>
  <c r="B111" i="10"/>
  <c r="O112" i="10"/>
  <c r="E111" i="10"/>
  <c r="C111" i="10"/>
  <c r="D111" i="10"/>
  <c r="F111" i="10"/>
  <c r="G111" i="10"/>
  <c r="O658" i="10"/>
  <c r="R657" i="10"/>
  <c r="F657" i="10"/>
  <c r="E657" i="10"/>
  <c r="G657" i="10"/>
  <c r="D657" i="10"/>
  <c r="C657" i="10"/>
  <c r="Y657" i="10" l="1"/>
  <c r="X111" i="10"/>
  <c r="Y111" i="10"/>
  <c r="V112" i="10"/>
  <c r="S112" i="10"/>
  <c r="T112" i="10"/>
  <c r="T658" i="10"/>
  <c r="X658" i="10" s="1"/>
  <c r="V658" i="10"/>
  <c r="S658" i="10"/>
  <c r="M112" i="10"/>
  <c r="L112" i="10"/>
  <c r="K112" i="10"/>
  <c r="J112" i="10"/>
  <c r="H112" i="10"/>
  <c r="I112" i="10"/>
  <c r="M658" i="10"/>
  <c r="L658" i="10"/>
  <c r="K658" i="10"/>
  <c r="J658" i="10"/>
  <c r="I658" i="10"/>
  <c r="H658" i="10"/>
  <c r="Z657" i="10"/>
  <c r="Z111" i="10"/>
  <c r="R112" i="10"/>
  <c r="B112" i="10"/>
  <c r="O113" i="10"/>
  <c r="C112" i="10"/>
  <c r="E112" i="10"/>
  <c r="F112" i="10"/>
  <c r="G112" i="10"/>
  <c r="D112" i="10"/>
  <c r="O659" i="10"/>
  <c r="R658" i="10"/>
  <c r="G658" i="10"/>
  <c r="D658" i="10"/>
  <c r="C658" i="10"/>
  <c r="E658" i="10"/>
  <c r="F658" i="10"/>
  <c r="B658" i="10"/>
  <c r="Y658" i="10" l="1"/>
  <c r="X112" i="10"/>
  <c r="Y112" i="10"/>
  <c r="S659" i="10"/>
  <c r="V659" i="10"/>
  <c r="T659" i="10"/>
  <c r="X659" i="10" s="1"/>
  <c r="T113" i="10"/>
  <c r="S113" i="10"/>
  <c r="V113" i="10"/>
  <c r="M659" i="10"/>
  <c r="L659" i="10"/>
  <c r="K659" i="10"/>
  <c r="J659" i="10"/>
  <c r="I659" i="10"/>
  <c r="H659" i="10"/>
  <c r="L113" i="10"/>
  <c r="M113" i="10"/>
  <c r="K113" i="10"/>
  <c r="J113" i="10"/>
  <c r="I113" i="10"/>
  <c r="H113" i="10"/>
  <c r="Z658" i="10"/>
  <c r="Z112" i="10"/>
  <c r="B659" i="10"/>
  <c r="R113" i="10"/>
  <c r="O114" i="10"/>
  <c r="B113" i="10"/>
  <c r="G113" i="10"/>
  <c r="F113" i="10"/>
  <c r="D113" i="10"/>
  <c r="C113" i="10"/>
  <c r="E113" i="10"/>
  <c r="R659" i="10"/>
  <c r="O660" i="10"/>
  <c r="F659" i="10"/>
  <c r="E659" i="10"/>
  <c r="C659" i="10"/>
  <c r="D659" i="10"/>
  <c r="G659" i="10"/>
  <c r="Y659" i="10" l="1"/>
  <c r="X113" i="10"/>
  <c r="Y113" i="10"/>
  <c r="T660" i="10"/>
  <c r="X660" i="10" s="1"/>
  <c r="S660" i="10"/>
  <c r="V660" i="10"/>
  <c r="V114" i="10"/>
  <c r="T114" i="10"/>
  <c r="S114" i="10"/>
  <c r="M660" i="10"/>
  <c r="L660" i="10"/>
  <c r="K660" i="10"/>
  <c r="J660" i="10"/>
  <c r="I660" i="10"/>
  <c r="H660" i="10"/>
  <c r="L114" i="10"/>
  <c r="M114" i="10"/>
  <c r="K114" i="10"/>
  <c r="J114" i="10"/>
  <c r="I114" i="10"/>
  <c r="H114" i="10"/>
  <c r="Z659" i="10"/>
  <c r="Z113" i="10"/>
  <c r="B660" i="10"/>
  <c r="R114" i="10"/>
  <c r="C114" i="10"/>
  <c r="D114" i="10"/>
  <c r="E114" i="10"/>
  <c r="F114" i="10"/>
  <c r="B114" i="10"/>
  <c r="G114" i="10"/>
  <c r="O115" i="10"/>
  <c r="R660" i="10"/>
  <c r="O661" i="10"/>
  <c r="D660" i="10"/>
  <c r="C660" i="10"/>
  <c r="E660" i="10"/>
  <c r="F660" i="10"/>
  <c r="G660" i="10"/>
  <c r="Y660" i="10" l="1"/>
  <c r="X114" i="10"/>
  <c r="Y114" i="10"/>
  <c r="T115" i="10"/>
  <c r="V115" i="10"/>
  <c r="S115" i="10"/>
  <c r="S661" i="10"/>
  <c r="V661" i="10"/>
  <c r="T661" i="10"/>
  <c r="X661" i="10" s="1"/>
  <c r="M115" i="10"/>
  <c r="L115" i="10"/>
  <c r="K115" i="10"/>
  <c r="J115" i="10"/>
  <c r="I115" i="10"/>
  <c r="H115" i="10"/>
  <c r="M661" i="10"/>
  <c r="L661" i="10"/>
  <c r="K661" i="10"/>
  <c r="J661" i="10"/>
  <c r="I661" i="10"/>
  <c r="H661" i="10"/>
  <c r="Z660" i="10"/>
  <c r="Z114" i="10"/>
  <c r="B661" i="10"/>
  <c r="R115" i="10"/>
  <c r="F115" i="10"/>
  <c r="D115" i="10"/>
  <c r="E115" i="10"/>
  <c r="G115" i="10"/>
  <c r="C115" i="10"/>
  <c r="O116" i="10"/>
  <c r="B115" i="10"/>
  <c r="O662" i="10"/>
  <c r="R661" i="10"/>
  <c r="G661" i="10"/>
  <c r="F661" i="10"/>
  <c r="D661" i="10"/>
  <c r="E661" i="10"/>
  <c r="C661" i="10"/>
  <c r="Y661" i="10" l="1"/>
  <c r="X115" i="10"/>
  <c r="Y115" i="10"/>
  <c r="T662" i="10"/>
  <c r="X662" i="10" s="1"/>
  <c r="S662" i="10"/>
  <c r="V662" i="10"/>
  <c r="V116" i="10"/>
  <c r="T116" i="10"/>
  <c r="S116" i="10"/>
  <c r="M662" i="10"/>
  <c r="L662" i="10"/>
  <c r="K662" i="10"/>
  <c r="J662" i="10"/>
  <c r="I662" i="10"/>
  <c r="H662" i="10"/>
  <c r="M116" i="10"/>
  <c r="L116" i="10"/>
  <c r="K116" i="10"/>
  <c r="J116" i="10"/>
  <c r="I116" i="10"/>
  <c r="H116" i="10"/>
  <c r="Z115" i="10"/>
  <c r="Z661" i="10"/>
  <c r="R116" i="10"/>
  <c r="D116" i="10"/>
  <c r="E116" i="10"/>
  <c r="F116" i="10"/>
  <c r="O117" i="10"/>
  <c r="C116" i="10"/>
  <c r="G116" i="10"/>
  <c r="B116" i="10"/>
  <c r="O663" i="10"/>
  <c r="R662" i="10"/>
  <c r="G662" i="10"/>
  <c r="F662" i="10"/>
  <c r="C662" i="10"/>
  <c r="D662" i="10"/>
  <c r="E662" i="10"/>
  <c r="B662" i="10"/>
  <c r="Y662" i="10" l="1"/>
  <c r="X116" i="10"/>
  <c r="Y116" i="10"/>
  <c r="V663" i="10"/>
  <c r="T663" i="10"/>
  <c r="X663" i="10" s="1"/>
  <c r="S663" i="10"/>
  <c r="T117" i="10"/>
  <c r="V117" i="10"/>
  <c r="S117" i="10"/>
  <c r="M663" i="10"/>
  <c r="L663" i="10"/>
  <c r="K663" i="10"/>
  <c r="J663" i="10"/>
  <c r="I663" i="10"/>
  <c r="H663" i="10"/>
  <c r="M117" i="10"/>
  <c r="L117" i="10"/>
  <c r="K117" i="10"/>
  <c r="J117" i="10"/>
  <c r="I117" i="10"/>
  <c r="H117" i="10"/>
  <c r="B663" i="10"/>
  <c r="Z662" i="10"/>
  <c r="Z116" i="10"/>
  <c r="R117" i="10"/>
  <c r="E117" i="10"/>
  <c r="F117" i="10"/>
  <c r="C117" i="10"/>
  <c r="G117" i="10"/>
  <c r="D117" i="10"/>
  <c r="B117" i="10"/>
  <c r="O118" i="10"/>
  <c r="O664" i="10"/>
  <c r="R663" i="10"/>
  <c r="E663" i="10"/>
  <c r="F663" i="10"/>
  <c r="D663" i="10"/>
  <c r="C663" i="10"/>
  <c r="G663" i="10"/>
  <c r="Y663" i="10" l="1"/>
  <c r="X117" i="10"/>
  <c r="Y117" i="10"/>
  <c r="S664" i="10"/>
  <c r="T664" i="10"/>
  <c r="X664" i="10" s="1"/>
  <c r="V664" i="10"/>
  <c r="V118" i="10"/>
  <c r="T118" i="10"/>
  <c r="S118" i="10"/>
  <c r="M664" i="10"/>
  <c r="L664" i="10"/>
  <c r="K664" i="10"/>
  <c r="J664" i="10"/>
  <c r="I664" i="10"/>
  <c r="H664" i="10"/>
  <c r="M118" i="10"/>
  <c r="L118" i="10"/>
  <c r="K118" i="10"/>
  <c r="J118" i="10"/>
  <c r="I118" i="10"/>
  <c r="H118" i="10"/>
  <c r="Z117" i="10"/>
  <c r="Z663" i="10"/>
  <c r="R118" i="10"/>
  <c r="E118" i="10"/>
  <c r="B118" i="10"/>
  <c r="F118" i="10"/>
  <c r="O119" i="10"/>
  <c r="G118" i="10"/>
  <c r="C118" i="10"/>
  <c r="D118" i="10"/>
  <c r="O665" i="10"/>
  <c r="R664" i="10"/>
  <c r="C664" i="10"/>
  <c r="F664" i="10"/>
  <c r="E664" i="10"/>
  <c r="G664" i="10"/>
  <c r="D664" i="10"/>
  <c r="B664" i="10"/>
  <c r="X118" i="10" l="1"/>
  <c r="Y118" i="10"/>
  <c r="Y664" i="10"/>
  <c r="V665" i="10"/>
  <c r="S665" i="10"/>
  <c r="T665" i="10"/>
  <c r="X665" i="10" s="1"/>
  <c r="V119" i="10"/>
  <c r="T119" i="10"/>
  <c r="S119" i="10"/>
  <c r="M665" i="10"/>
  <c r="L665" i="10"/>
  <c r="K665" i="10"/>
  <c r="J665" i="10"/>
  <c r="I665" i="10"/>
  <c r="H665" i="10"/>
  <c r="M119" i="10"/>
  <c r="L119" i="10"/>
  <c r="K119" i="10"/>
  <c r="J119" i="10"/>
  <c r="I119" i="10"/>
  <c r="H119" i="10"/>
  <c r="B665" i="10"/>
  <c r="Z664" i="10"/>
  <c r="Z118" i="10"/>
  <c r="R119" i="10"/>
  <c r="B119" i="10"/>
  <c r="E119" i="10"/>
  <c r="F119" i="10"/>
  <c r="C119" i="10"/>
  <c r="G119" i="10"/>
  <c r="D119" i="10"/>
  <c r="O120" i="10"/>
  <c r="O666" i="10"/>
  <c r="R665" i="10"/>
  <c r="F665" i="10"/>
  <c r="C665" i="10"/>
  <c r="E665" i="10"/>
  <c r="D665" i="10"/>
  <c r="G665" i="10"/>
  <c r="Y665" i="10" l="1"/>
  <c r="X119" i="10"/>
  <c r="Y119" i="10"/>
  <c r="V666" i="10"/>
  <c r="T666" i="10"/>
  <c r="X666" i="10" s="1"/>
  <c r="S666" i="10"/>
  <c r="V120" i="10"/>
  <c r="T120" i="10"/>
  <c r="S120" i="10"/>
  <c r="M666" i="10"/>
  <c r="L666" i="10"/>
  <c r="K666" i="10"/>
  <c r="J666" i="10"/>
  <c r="I666" i="10"/>
  <c r="H666" i="10"/>
  <c r="M120" i="10"/>
  <c r="L120" i="10"/>
  <c r="K120" i="10"/>
  <c r="J120" i="10"/>
  <c r="I120" i="10"/>
  <c r="H120" i="10"/>
  <c r="Z665" i="10"/>
  <c r="Z119" i="10"/>
  <c r="R120" i="10"/>
  <c r="D120" i="10"/>
  <c r="F120" i="10"/>
  <c r="O121" i="10"/>
  <c r="E120" i="10"/>
  <c r="B120" i="10"/>
  <c r="C120" i="10"/>
  <c r="G120" i="10"/>
  <c r="O667" i="10"/>
  <c r="R666" i="10"/>
  <c r="E666" i="10"/>
  <c r="F666" i="10"/>
  <c r="C666" i="10"/>
  <c r="G666" i="10"/>
  <c r="D666" i="10"/>
  <c r="B666" i="10"/>
  <c r="Y666" i="10" l="1"/>
  <c r="X120" i="10"/>
  <c r="Y120" i="10"/>
  <c r="T667" i="10"/>
  <c r="X667" i="10" s="1"/>
  <c r="S667" i="10"/>
  <c r="V667" i="10"/>
  <c r="V121" i="10"/>
  <c r="T121" i="10"/>
  <c r="S121" i="10"/>
  <c r="M667" i="10"/>
  <c r="L667" i="10"/>
  <c r="K667" i="10"/>
  <c r="J667" i="10"/>
  <c r="I667" i="10"/>
  <c r="H667" i="10"/>
  <c r="L121" i="10"/>
  <c r="M121" i="10"/>
  <c r="K121" i="10"/>
  <c r="J121" i="10"/>
  <c r="H121" i="10"/>
  <c r="I121" i="10"/>
  <c r="Z666" i="10"/>
  <c r="Z120" i="10"/>
  <c r="R121" i="10"/>
  <c r="E121" i="10"/>
  <c r="F121" i="10"/>
  <c r="C121" i="10"/>
  <c r="G121" i="10"/>
  <c r="O122" i="10"/>
  <c r="B121" i="10"/>
  <c r="D121" i="10"/>
  <c r="B667" i="10"/>
  <c r="R667" i="10"/>
  <c r="O668" i="10"/>
  <c r="D667" i="10"/>
  <c r="C667" i="10"/>
  <c r="E667" i="10"/>
  <c r="G667" i="10"/>
  <c r="F667" i="10"/>
  <c r="Y667" i="10" l="1"/>
  <c r="X121" i="10"/>
  <c r="Y121" i="10"/>
  <c r="T122" i="10"/>
  <c r="V122" i="10"/>
  <c r="S122" i="10"/>
  <c r="V668" i="10"/>
  <c r="S668" i="10"/>
  <c r="T668" i="10"/>
  <c r="X668" i="10" s="1"/>
  <c r="L122" i="10"/>
  <c r="M122" i="10"/>
  <c r="K122" i="10"/>
  <c r="J122" i="10"/>
  <c r="I122" i="10"/>
  <c r="H122" i="10"/>
  <c r="M668" i="10"/>
  <c r="L668" i="10"/>
  <c r="K668" i="10"/>
  <c r="J668" i="10"/>
  <c r="I668" i="10"/>
  <c r="H668" i="10"/>
  <c r="Z667" i="10"/>
  <c r="Z121" i="10"/>
  <c r="R122" i="10"/>
  <c r="D122" i="10"/>
  <c r="E122" i="10"/>
  <c r="F122" i="10"/>
  <c r="B122" i="10"/>
  <c r="O123" i="10"/>
  <c r="C122" i="10"/>
  <c r="G122" i="10"/>
  <c r="R668" i="10"/>
  <c r="O669" i="10"/>
  <c r="G668" i="10"/>
  <c r="C668" i="10"/>
  <c r="F668" i="10"/>
  <c r="E668" i="10"/>
  <c r="D668" i="10"/>
  <c r="B668" i="10"/>
  <c r="Y668" i="10" l="1"/>
  <c r="X122" i="10"/>
  <c r="Y122" i="10"/>
  <c r="T669" i="10"/>
  <c r="X669" i="10" s="1"/>
  <c r="S669" i="10"/>
  <c r="V669" i="10"/>
  <c r="T123" i="10"/>
  <c r="V123" i="10"/>
  <c r="S123" i="10"/>
  <c r="M123" i="10"/>
  <c r="L123" i="10"/>
  <c r="K123" i="10"/>
  <c r="J123" i="10"/>
  <c r="I123" i="10"/>
  <c r="H123" i="10"/>
  <c r="M669" i="10"/>
  <c r="L669" i="10"/>
  <c r="K669" i="10"/>
  <c r="J669" i="10"/>
  <c r="I669" i="10"/>
  <c r="H669" i="10"/>
  <c r="Z668" i="10"/>
  <c r="Z122" i="10"/>
  <c r="B669" i="10"/>
  <c r="R123" i="10"/>
  <c r="O124" i="10"/>
  <c r="B123" i="10"/>
  <c r="E123" i="10"/>
  <c r="F123" i="10"/>
  <c r="D123" i="10"/>
  <c r="C123" i="10"/>
  <c r="G123" i="10"/>
  <c r="O670" i="10"/>
  <c r="R669" i="10"/>
  <c r="F669" i="10"/>
  <c r="E669" i="10"/>
  <c r="G669" i="10"/>
  <c r="D669" i="10"/>
  <c r="C669" i="10"/>
  <c r="Y669" i="10" l="1"/>
  <c r="X123" i="10"/>
  <c r="Y123" i="10"/>
  <c r="V670" i="10"/>
  <c r="S670" i="10"/>
  <c r="T670" i="10"/>
  <c r="X670" i="10" s="1"/>
  <c r="V124" i="10"/>
  <c r="T124" i="10"/>
  <c r="S124" i="10"/>
  <c r="M670" i="10"/>
  <c r="L670" i="10"/>
  <c r="K670" i="10"/>
  <c r="J670" i="10"/>
  <c r="I670" i="10"/>
  <c r="H670" i="10"/>
  <c r="M124" i="10"/>
  <c r="L124" i="10"/>
  <c r="K124" i="10"/>
  <c r="J124" i="10"/>
  <c r="I124" i="10"/>
  <c r="H124" i="10"/>
  <c r="Z669" i="10"/>
  <c r="Z123" i="10"/>
  <c r="B670" i="10"/>
  <c r="R124" i="10"/>
  <c r="D124" i="10"/>
  <c r="E124" i="10"/>
  <c r="F124" i="10"/>
  <c r="B124" i="10"/>
  <c r="O125" i="10"/>
  <c r="G124" i="10"/>
  <c r="C124" i="10"/>
  <c r="O671" i="10"/>
  <c r="R670" i="10"/>
  <c r="C670" i="10"/>
  <c r="E670" i="10"/>
  <c r="D670" i="10"/>
  <c r="G670" i="10"/>
  <c r="F670" i="10"/>
  <c r="Y670" i="10" l="1"/>
  <c r="X124" i="10"/>
  <c r="Y124" i="10"/>
  <c r="T125" i="10"/>
  <c r="V125" i="10"/>
  <c r="S125" i="10"/>
  <c r="S671" i="10"/>
  <c r="T671" i="10"/>
  <c r="X671" i="10" s="1"/>
  <c r="V671" i="10"/>
  <c r="M671" i="10"/>
  <c r="L671" i="10"/>
  <c r="K671" i="10"/>
  <c r="J671" i="10"/>
  <c r="I671" i="10"/>
  <c r="H671" i="10"/>
  <c r="M125" i="10"/>
  <c r="L125" i="10"/>
  <c r="K125" i="10"/>
  <c r="J125" i="10"/>
  <c r="I125" i="10"/>
  <c r="H125" i="10"/>
  <c r="Z670" i="10"/>
  <c r="Z124" i="10"/>
  <c r="B671" i="10"/>
  <c r="R125" i="10"/>
  <c r="B125" i="10"/>
  <c r="E125" i="10"/>
  <c r="F125" i="10"/>
  <c r="C125" i="10"/>
  <c r="O126" i="10"/>
  <c r="G125" i="10"/>
  <c r="D125" i="10"/>
  <c r="O672" i="10"/>
  <c r="R671" i="10"/>
  <c r="F671" i="10"/>
  <c r="G671" i="10"/>
  <c r="D671" i="10"/>
  <c r="E671" i="10"/>
  <c r="C671" i="10"/>
  <c r="Y671" i="10" l="1"/>
  <c r="X125" i="10"/>
  <c r="Y125" i="10"/>
  <c r="T672" i="10"/>
  <c r="X672" i="10" s="1"/>
  <c r="V672" i="10"/>
  <c r="S672" i="10"/>
  <c r="V126" i="10"/>
  <c r="S126" i="10"/>
  <c r="T126" i="10"/>
  <c r="M672" i="10"/>
  <c r="L672" i="10"/>
  <c r="K672" i="10"/>
  <c r="J672" i="10"/>
  <c r="I672" i="10"/>
  <c r="H672" i="10"/>
  <c r="M126" i="10"/>
  <c r="L126" i="10"/>
  <c r="K126" i="10"/>
  <c r="J126" i="10"/>
  <c r="I126" i="10"/>
  <c r="H126" i="10"/>
  <c r="Z671" i="10"/>
  <c r="Z125" i="10"/>
  <c r="R126" i="10"/>
  <c r="D126" i="10"/>
  <c r="E126" i="10"/>
  <c r="O127" i="10"/>
  <c r="F126" i="10"/>
  <c r="B126" i="10"/>
  <c r="C126" i="10"/>
  <c r="G126" i="10"/>
  <c r="O673" i="10"/>
  <c r="R672" i="10"/>
  <c r="F672" i="10"/>
  <c r="E672" i="10"/>
  <c r="C672" i="10"/>
  <c r="G672" i="10"/>
  <c r="D672" i="10"/>
  <c r="B672" i="10"/>
  <c r="Y672" i="10" l="1"/>
  <c r="X126" i="10"/>
  <c r="Y126" i="10"/>
  <c r="T673" i="10"/>
  <c r="X673" i="10" s="1"/>
  <c r="S673" i="10"/>
  <c r="V673" i="10"/>
  <c r="V127" i="10"/>
  <c r="S127" i="10"/>
  <c r="T127" i="10"/>
  <c r="M127" i="10"/>
  <c r="L127" i="10"/>
  <c r="K127" i="10"/>
  <c r="J127" i="10"/>
  <c r="I127" i="10"/>
  <c r="H127" i="10"/>
  <c r="M673" i="10"/>
  <c r="L673" i="10"/>
  <c r="K673" i="10"/>
  <c r="J673" i="10"/>
  <c r="I673" i="10"/>
  <c r="H673" i="10"/>
  <c r="Z672" i="10"/>
  <c r="Z126" i="10"/>
  <c r="R127" i="10"/>
  <c r="F127" i="10"/>
  <c r="C127" i="10"/>
  <c r="G127" i="10"/>
  <c r="D127" i="10"/>
  <c r="O128" i="10"/>
  <c r="E127" i="10"/>
  <c r="B127" i="10"/>
  <c r="B673" i="10"/>
  <c r="O674" i="10"/>
  <c r="R673" i="10"/>
  <c r="G673" i="10"/>
  <c r="F673" i="10"/>
  <c r="E673" i="10"/>
  <c r="D673" i="10"/>
  <c r="C673" i="10"/>
  <c r="Y673" i="10" l="1"/>
  <c r="X127" i="10"/>
  <c r="Y127" i="10"/>
  <c r="S674" i="10"/>
  <c r="V674" i="10"/>
  <c r="T674" i="10"/>
  <c r="X674" i="10" s="1"/>
  <c r="V128" i="10"/>
  <c r="T128" i="10"/>
  <c r="S128" i="10"/>
  <c r="M674" i="10"/>
  <c r="L674" i="10"/>
  <c r="K674" i="10"/>
  <c r="J674" i="10"/>
  <c r="I674" i="10"/>
  <c r="H674" i="10"/>
  <c r="M128" i="10"/>
  <c r="L128" i="10"/>
  <c r="K128" i="10"/>
  <c r="J128" i="10"/>
  <c r="I128" i="10"/>
  <c r="H128" i="10"/>
  <c r="Z127" i="10"/>
  <c r="Z673" i="10"/>
  <c r="R128" i="10"/>
  <c r="E128" i="10"/>
  <c r="B128" i="10"/>
  <c r="O129" i="10"/>
  <c r="F128" i="10"/>
  <c r="C128" i="10"/>
  <c r="G128" i="10"/>
  <c r="D128" i="10"/>
  <c r="O675" i="10"/>
  <c r="R674" i="10"/>
  <c r="E674" i="10"/>
  <c r="C674" i="10"/>
  <c r="D674" i="10"/>
  <c r="F674" i="10"/>
  <c r="G674" i="10"/>
  <c r="B674" i="10"/>
  <c r="Y674" i="10" l="1"/>
  <c r="X128" i="10"/>
  <c r="Y128" i="10"/>
  <c r="T129" i="10"/>
  <c r="V129" i="10"/>
  <c r="S129" i="10"/>
  <c r="S675" i="10"/>
  <c r="T675" i="10"/>
  <c r="X675" i="10" s="1"/>
  <c r="V675" i="10"/>
  <c r="M129" i="10"/>
  <c r="L129" i="10"/>
  <c r="K129" i="10"/>
  <c r="J129" i="10"/>
  <c r="I129" i="10"/>
  <c r="H129" i="10"/>
  <c r="M675" i="10"/>
  <c r="L675" i="10"/>
  <c r="K675" i="10"/>
  <c r="J675" i="10"/>
  <c r="I675" i="10"/>
  <c r="H675" i="10"/>
  <c r="Z674" i="10"/>
  <c r="Z128" i="10"/>
  <c r="B675" i="10"/>
  <c r="R129" i="10"/>
  <c r="O130" i="10"/>
  <c r="B129" i="10"/>
  <c r="E129" i="10"/>
  <c r="F129" i="10"/>
  <c r="D129" i="10"/>
  <c r="G129" i="10"/>
  <c r="C129" i="10"/>
  <c r="R675" i="10"/>
  <c r="O676" i="10"/>
  <c r="E675" i="10"/>
  <c r="C675" i="10"/>
  <c r="G675" i="10"/>
  <c r="D675" i="10"/>
  <c r="F675" i="10"/>
  <c r="Y675" i="10" l="1"/>
  <c r="X129" i="10"/>
  <c r="Y129" i="10"/>
  <c r="V676" i="10"/>
  <c r="T676" i="10"/>
  <c r="X676" i="10" s="1"/>
  <c r="S676" i="10"/>
  <c r="V130" i="10"/>
  <c r="S130" i="10"/>
  <c r="T130" i="10"/>
  <c r="M676" i="10"/>
  <c r="L676" i="10"/>
  <c r="K676" i="10"/>
  <c r="J676" i="10"/>
  <c r="I676" i="10"/>
  <c r="H676" i="10"/>
  <c r="M130" i="10"/>
  <c r="L130" i="10"/>
  <c r="K130" i="10"/>
  <c r="J130" i="10"/>
  <c r="H130" i="10"/>
  <c r="I130" i="10"/>
  <c r="Z675" i="10"/>
  <c r="Z129" i="10"/>
  <c r="B676" i="10"/>
  <c r="R130" i="10"/>
  <c r="D130" i="10"/>
  <c r="F130" i="10"/>
  <c r="G130" i="10"/>
  <c r="C130" i="10"/>
  <c r="O131" i="10"/>
  <c r="B130" i="10"/>
  <c r="E130" i="10"/>
  <c r="R676" i="10"/>
  <c r="O677" i="10"/>
  <c r="C676" i="10"/>
  <c r="D676" i="10"/>
  <c r="G676" i="10"/>
  <c r="F676" i="10"/>
  <c r="E676" i="10"/>
  <c r="Y676" i="10" l="1"/>
  <c r="X130" i="10"/>
  <c r="Y130" i="10"/>
  <c r="V131" i="10"/>
  <c r="T131" i="10"/>
  <c r="S131" i="10"/>
  <c r="T677" i="10"/>
  <c r="X677" i="10" s="1"/>
  <c r="S677" i="10"/>
  <c r="V677" i="10"/>
  <c r="M131" i="10"/>
  <c r="L131" i="10"/>
  <c r="K131" i="10"/>
  <c r="J131" i="10"/>
  <c r="I131" i="10"/>
  <c r="H131" i="10"/>
  <c r="M677" i="10"/>
  <c r="L677" i="10"/>
  <c r="J677" i="10"/>
  <c r="K677" i="10"/>
  <c r="I677" i="10"/>
  <c r="H677" i="10"/>
  <c r="Z130" i="10"/>
  <c r="Z676" i="10"/>
  <c r="B677" i="10"/>
  <c r="R131" i="10"/>
  <c r="O132" i="10"/>
  <c r="G131" i="10"/>
  <c r="C131" i="10"/>
  <c r="E131" i="10"/>
  <c r="D131" i="10"/>
  <c r="F131" i="10"/>
  <c r="B131" i="10"/>
  <c r="O678" i="10"/>
  <c r="R677" i="10"/>
  <c r="G677" i="10"/>
  <c r="F677" i="10"/>
  <c r="D677" i="10"/>
  <c r="E677" i="10"/>
  <c r="C677" i="10"/>
  <c r="Y677" i="10" l="1"/>
  <c r="X131" i="10"/>
  <c r="Y131" i="10"/>
  <c r="T678" i="10"/>
  <c r="X678" i="10" s="1"/>
  <c r="S678" i="10"/>
  <c r="V678" i="10"/>
  <c r="V132" i="10"/>
  <c r="T132" i="10"/>
  <c r="S132" i="10"/>
  <c r="M678" i="10"/>
  <c r="L678" i="10"/>
  <c r="K678" i="10"/>
  <c r="J678" i="10"/>
  <c r="I678" i="10"/>
  <c r="H678" i="10"/>
  <c r="M132" i="10"/>
  <c r="L132" i="10"/>
  <c r="K132" i="10"/>
  <c r="J132" i="10"/>
  <c r="I132" i="10"/>
  <c r="H132" i="10"/>
  <c r="Z677" i="10"/>
  <c r="Z131" i="10"/>
  <c r="B678" i="10"/>
  <c r="R132" i="10"/>
  <c r="E132" i="10"/>
  <c r="F132" i="10"/>
  <c r="B132" i="10"/>
  <c r="O133" i="10"/>
  <c r="G132" i="10"/>
  <c r="C132" i="10"/>
  <c r="D132" i="10"/>
  <c r="O679" i="10"/>
  <c r="R678" i="10"/>
  <c r="F678" i="10"/>
  <c r="G678" i="10"/>
  <c r="C678" i="10"/>
  <c r="E678" i="10"/>
  <c r="D678" i="10"/>
  <c r="Y678" i="10" l="1"/>
  <c r="X132" i="10"/>
  <c r="Y132" i="10"/>
  <c r="T679" i="10"/>
  <c r="X679" i="10" s="1"/>
  <c r="S679" i="10"/>
  <c r="V679" i="10"/>
  <c r="V133" i="10"/>
  <c r="T133" i="10"/>
  <c r="S133" i="10"/>
  <c r="M679" i="10"/>
  <c r="L679" i="10"/>
  <c r="K679" i="10"/>
  <c r="J679" i="10"/>
  <c r="I679" i="10"/>
  <c r="H679" i="10"/>
  <c r="M133" i="10"/>
  <c r="L133" i="10"/>
  <c r="K133" i="10"/>
  <c r="J133" i="10"/>
  <c r="I133" i="10"/>
  <c r="H133" i="10"/>
  <c r="Z132" i="10"/>
  <c r="Z678" i="10"/>
  <c r="R133" i="10"/>
  <c r="O134" i="10"/>
  <c r="F133" i="10"/>
  <c r="D133" i="10"/>
  <c r="B133" i="10"/>
  <c r="E133" i="10"/>
  <c r="C133" i="10"/>
  <c r="G133" i="10"/>
  <c r="O680" i="10"/>
  <c r="R679" i="10"/>
  <c r="G679" i="10"/>
  <c r="E679" i="10"/>
  <c r="C679" i="10"/>
  <c r="D679" i="10"/>
  <c r="F679" i="10"/>
  <c r="B679" i="10"/>
  <c r="Y679" i="10" l="1"/>
  <c r="X133" i="10"/>
  <c r="Y133" i="10"/>
  <c r="V134" i="10"/>
  <c r="T134" i="10"/>
  <c r="S134" i="10"/>
  <c r="V680" i="10"/>
  <c r="T680" i="10"/>
  <c r="X680" i="10" s="1"/>
  <c r="S680" i="10"/>
  <c r="M134" i="10"/>
  <c r="L134" i="10"/>
  <c r="K134" i="10"/>
  <c r="I134" i="10"/>
  <c r="J134" i="10"/>
  <c r="H134" i="10"/>
  <c r="M680" i="10"/>
  <c r="L680" i="10"/>
  <c r="K680" i="10"/>
  <c r="J680" i="10"/>
  <c r="I680" i="10"/>
  <c r="H680" i="10"/>
  <c r="Z133" i="10"/>
  <c r="Z679" i="10"/>
  <c r="B680" i="10"/>
  <c r="R134" i="10"/>
  <c r="C134" i="10"/>
  <c r="G134" i="10"/>
  <c r="B134" i="10"/>
  <c r="D134" i="10"/>
  <c r="F134" i="10"/>
  <c r="E134" i="10"/>
  <c r="O135" i="10"/>
  <c r="O681" i="10"/>
  <c r="R680" i="10"/>
  <c r="G680" i="10"/>
  <c r="F680" i="10"/>
  <c r="C680" i="10"/>
  <c r="E680" i="10"/>
  <c r="D680" i="10"/>
  <c r="Y680" i="10" l="1"/>
  <c r="X134" i="10"/>
  <c r="Y134" i="10"/>
  <c r="S681" i="10"/>
  <c r="V681" i="10"/>
  <c r="T681" i="10"/>
  <c r="X681" i="10" s="1"/>
  <c r="V135" i="10"/>
  <c r="S135" i="10"/>
  <c r="T135" i="10"/>
  <c r="M681" i="10"/>
  <c r="L681" i="10"/>
  <c r="K681" i="10"/>
  <c r="J681" i="10"/>
  <c r="I681" i="10"/>
  <c r="H681" i="10"/>
  <c r="M135" i="10"/>
  <c r="L135" i="10"/>
  <c r="K135" i="10"/>
  <c r="J135" i="10"/>
  <c r="I135" i="10"/>
  <c r="H135" i="10"/>
  <c r="Z680" i="10"/>
  <c r="Z134" i="10"/>
  <c r="B681" i="10"/>
  <c r="R135" i="10"/>
  <c r="O136" i="10"/>
  <c r="B135" i="10"/>
  <c r="D135" i="10"/>
  <c r="E135" i="10"/>
  <c r="F135" i="10"/>
  <c r="C135" i="10"/>
  <c r="G135" i="10"/>
  <c r="O682" i="10"/>
  <c r="R681" i="10"/>
  <c r="E681" i="10"/>
  <c r="F681" i="10"/>
  <c r="G681" i="10"/>
  <c r="C681" i="10"/>
  <c r="D681" i="10"/>
  <c r="Y681" i="10" l="1"/>
  <c r="X135" i="10"/>
  <c r="Y135" i="10"/>
  <c r="V682" i="10"/>
  <c r="S682" i="10"/>
  <c r="T682" i="10"/>
  <c r="X682" i="10" s="1"/>
  <c r="V136" i="10"/>
  <c r="T136" i="10"/>
  <c r="S136" i="10"/>
  <c r="M682" i="10"/>
  <c r="L682" i="10"/>
  <c r="K682" i="10"/>
  <c r="J682" i="10"/>
  <c r="I682" i="10"/>
  <c r="H682" i="10"/>
  <c r="M136" i="10"/>
  <c r="L136" i="10"/>
  <c r="K136" i="10"/>
  <c r="J136" i="10"/>
  <c r="I136" i="10"/>
  <c r="H136" i="10"/>
  <c r="Z135" i="10"/>
  <c r="Z681" i="10"/>
  <c r="R136" i="10"/>
  <c r="D136" i="10"/>
  <c r="F136" i="10"/>
  <c r="G136" i="10"/>
  <c r="O137" i="10"/>
  <c r="E136" i="10"/>
  <c r="B136" i="10"/>
  <c r="C136" i="10"/>
  <c r="O683" i="10"/>
  <c r="R682" i="10"/>
  <c r="C682" i="10"/>
  <c r="G682" i="10"/>
  <c r="E682" i="10"/>
  <c r="D682" i="10"/>
  <c r="F682" i="10"/>
  <c r="B682" i="10"/>
  <c r="Y682" i="10" l="1"/>
  <c r="X136" i="10"/>
  <c r="Y136" i="10"/>
  <c r="V683" i="10"/>
  <c r="S683" i="10"/>
  <c r="T683" i="10"/>
  <c r="X683" i="10" s="1"/>
  <c r="Y683" i="10" s="1"/>
  <c r="T137" i="10"/>
  <c r="S137" i="10"/>
  <c r="V137" i="10"/>
  <c r="M137" i="10"/>
  <c r="L137" i="10"/>
  <c r="K137" i="10"/>
  <c r="J137" i="10"/>
  <c r="I137" i="10"/>
  <c r="H137" i="10"/>
  <c r="M683" i="10"/>
  <c r="L683" i="10"/>
  <c r="K683" i="10"/>
  <c r="J683" i="10"/>
  <c r="I683" i="10"/>
  <c r="H683" i="10"/>
  <c r="Z682" i="10"/>
  <c r="Z136" i="10"/>
  <c r="B683" i="10"/>
  <c r="R137" i="10"/>
  <c r="O138" i="10"/>
  <c r="B137" i="10"/>
  <c r="D137" i="10"/>
  <c r="F137" i="10"/>
  <c r="E137" i="10"/>
  <c r="G137" i="10"/>
  <c r="C137" i="10"/>
  <c r="R683" i="10"/>
  <c r="O684" i="10"/>
  <c r="F683" i="10"/>
  <c r="D683" i="10"/>
  <c r="G683" i="10"/>
  <c r="C683" i="10"/>
  <c r="E683" i="10"/>
  <c r="X137" i="10" l="1"/>
  <c r="Y137" i="10"/>
  <c r="S684" i="10"/>
  <c r="T684" i="10"/>
  <c r="X684" i="10" s="1"/>
  <c r="V684" i="10"/>
  <c r="S138" i="10"/>
  <c r="V138" i="10"/>
  <c r="T138" i="10"/>
  <c r="M684" i="10"/>
  <c r="L684" i="10"/>
  <c r="K684" i="10"/>
  <c r="J684" i="10"/>
  <c r="I684" i="10"/>
  <c r="H684" i="10"/>
  <c r="M138" i="10"/>
  <c r="L138" i="10"/>
  <c r="K138" i="10"/>
  <c r="J138" i="10"/>
  <c r="I138" i="10"/>
  <c r="H138" i="10"/>
  <c r="Z683" i="10"/>
  <c r="Z137" i="10"/>
  <c r="R138" i="10"/>
  <c r="C138" i="10"/>
  <c r="D138" i="10"/>
  <c r="O139" i="10"/>
  <c r="E138" i="10"/>
  <c r="F138" i="10"/>
  <c r="G138" i="10"/>
  <c r="B138" i="10"/>
  <c r="R684" i="10"/>
  <c r="O685" i="10"/>
  <c r="E684" i="10"/>
  <c r="G684" i="10"/>
  <c r="D684" i="10"/>
  <c r="C684" i="10"/>
  <c r="F684" i="10"/>
  <c r="B684" i="10"/>
  <c r="Y684" i="10" l="1"/>
  <c r="X138" i="10"/>
  <c r="Y138" i="10"/>
  <c r="S685" i="10"/>
  <c r="T685" i="10"/>
  <c r="X685" i="10" s="1"/>
  <c r="Y685" i="10" s="1"/>
  <c r="V685" i="10"/>
  <c r="V139" i="10"/>
  <c r="T139" i="10"/>
  <c r="S139" i="10"/>
  <c r="M685" i="10"/>
  <c r="L685" i="10"/>
  <c r="J685" i="10"/>
  <c r="K685" i="10"/>
  <c r="I685" i="10"/>
  <c r="H685" i="10"/>
  <c r="M139" i="10"/>
  <c r="L139" i="10"/>
  <c r="K139" i="10"/>
  <c r="J139" i="10"/>
  <c r="I139" i="10"/>
  <c r="H139" i="10"/>
  <c r="Z684" i="10"/>
  <c r="Z138" i="10"/>
  <c r="B685" i="10"/>
  <c r="R139" i="10"/>
  <c r="B139" i="10"/>
  <c r="E139" i="10"/>
  <c r="C139" i="10"/>
  <c r="D139" i="10"/>
  <c r="F139" i="10"/>
  <c r="G139" i="10"/>
  <c r="O140" i="10"/>
  <c r="O686" i="10"/>
  <c r="R685" i="10"/>
  <c r="G685" i="10"/>
  <c r="E685" i="10"/>
  <c r="D685" i="10"/>
  <c r="C685" i="10"/>
  <c r="F685" i="10"/>
  <c r="X139" i="10" l="1"/>
  <c r="Y139" i="10"/>
  <c r="T686" i="10"/>
  <c r="X686" i="10" s="1"/>
  <c r="S686" i="10"/>
  <c r="V686" i="10"/>
  <c r="T140" i="10"/>
  <c r="V140" i="10"/>
  <c r="S140" i="10"/>
  <c r="M686" i="10"/>
  <c r="L686" i="10"/>
  <c r="K686" i="10"/>
  <c r="J686" i="10"/>
  <c r="I686" i="10"/>
  <c r="H686" i="10"/>
  <c r="M140" i="10"/>
  <c r="L140" i="10"/>
  <c r="K140" i="10"/>
  <c r="J140" i="10"/>
  <c r="H140" i="10"/>
  <c r="I140" i="10"/>
  <c r="Z685" i="10"/>
  <c r="Z139" i="10"/>
  <c r="B686" i="10"/>
  <c r="R140" i="10"/>
  <c r="B140" i="10"/>
  <c r="C140" i="10"/>
  <c r="D140" i="10"/>
  <c r="G140" i="10"/>
  <c r="E140" i="10"/>
  <c r="O141" i="10"/>
  <c r="F140" i="10"/>
  <c r="O687" i="10"/>
  <c r="R686" i="10"/>
  <c r="C686" i="10"/>
  <c r="G686" i="10"/>
  <c r="E686" i="10"/>
  <c r="F686" i="10"/>
  <c r="D686" i="10"/>
  <c r="Y686" i="10" l="1"/>
  <c r="X140" i="10"/>
  <c r="Y140" i="10"/>
  <c r="S687" i="10"/>
  <c r="V687" i="10"/>
  <c r="T687" i="10"/>
  <c r="X687" i="10" s="1"/>
  <c r="V141" i="10"/>
  <c r="T141" i="10"/>
  <c r="S141" i="10"/>
  <c r="M687" i="10"/>
  <c r="L687" i="10"/>
  <c r="K687" i="10"/>
  <c r="J687" i="10"/>
  <c r="I687" i="10"/>
  <c r="H687" i="10"/>
  <c r="M141" i="10"/>
  <c r="L141" i="10"/>
  <c r="K141" i="10"/>
  <c r="J141" i="10"/>
  <c r="I141" i="10"/>
  <c r="H141" i="10"/>
  <c r="Z686" i="10"/>
  <c r="Z140" i="10"/>
  <c r="R141" i="10"/>
  <c r="C141" i="10"/>
  <c r="D141" i="10"/>
  <c r="E141" i="10"/>
  <c r="B141" i="10"/>
  <c r="F141" i="10"/>
  <c r="G141" i="10"/>
  <c r="O142" i="10"/>
  <c r="R687" i="10"/>
  <c r="E687" i="10"/>
  <c r="D687" i="10"/>
  <c r="F687" i="10"/>
  <c r="C687" i="10"/>
  <c r="G687" i="10"/>
  <c r="B687" i="10"/>
  <c r="B688" i="10" s="1"/>
  <c r="Y687" i="10" l="1"/>
  <c r="X141" i="10"/>
  <c r="Y141" i="10"/>
  <c r="V142" i="10"/>
  <c r="T142" i="10"/>
  <c r="S142" i="10"/>
  <c r="M142" i="10"/>
  <c r="L142" i="10"/>
  <c r="K142" i="10"/>
  <c r="J142" i="10"/>
  <c r="I142" i="10"/>
  <c r="H142" i="10"/>
  <c r="Z687" i="10"/>
  <c r="Z141" i="10"/>
  <c r="R142" i="10"/>
  <c r="B142" i="10"/>
  <c r="O143" i="10"/>
  <c r="C142" i="10"/>
  <c r="D142" i="10"/>
  <c r="F142" i="10"/>
  <c r="E142" i="10"/>
  <c r="G142" i="10"/>
  <c r="B689" i="10"/>
  <c r="R688" i="10"/>
  <c r="G688" i="10"/>
  <c r="D688" i="10"/>
  <c r="C688" i="10"/>
  <c r="F688" i="10"/>
  <c r="E688" i="10"/>
  <c r="X142" i="10" l="1"/>
  <c r="Y142" i="10"/>
  <c r="T143" i="10"/>
  <c r="V143" i="10"/>
  <c r="S143" i="10"/>
  <c r="M143" i="10"/>
  <c r="L143" i="10"/>
  <c r="K143" i="10"/>
  <c r="J143" i="10"/>
  <c r="I143" i="10"/>
  <c r="H143" i="10"/>
  <c r="Z142" i="10"/>
  <c r="R143" i="10"/>
  <c r="D143" i="10"/>
  <c r="O144" i="10"/>
  <c r="B143" i="10"/>
  <c r="C143" i="10"/>
  <c r="E143" i="10"/>
  <c r="F143" i="10"/>
  <c r="G143" i="10"/>
  <c r="O690" i="10"/>
  <c r="R689" i="10"/>
  <c r="D689" i="10"/>
  <c r="G689" i="10"/>
  <c r="F689" i="10"/>
  <c r="C689" i="10"/>
  <c r="E689" i="10"/>
  <c r="X143" i="10" l="1"/>
  <c r="Y143" i="10"/>
  <c r="V144" i="10"/>
  <c r="T144" i="10"/>
  <c r="S144" i="10"/>
  <c r="V690" i="10"/>
  <c r="T690" i="10"/>
  <c r="X690" i="10" s="1"/>
  <c r="S690" i="10"/>
  <c r="M144" i="10"/>
  <c r="L144" i="10"/>
  <c r="K144" i="10"/>
  <c r="J144" i="10"/>
  <c r="I144" i="10"/>
  <c r="H144" i="10"/>
  <c r="M690" i="10"/>
  <c r="L690" i="10"/>
  <c r="K690" i="10"/>
  <c r="J690" i="10"/>
  <c r="I690" i="10"/>
  <c r="H690" i="10"/>
  <c r="Z143" i="10"/>
  <c r="B690" i="10"/>
  <c r="R144" i="10"/>
  <c r="C144" i="10"/>
  <c r="D144" i="10"/>
  <c r="E144" i="10"/>
  <c r="F144" i="10"/>
  <c r="G144" i="10"/>
  <c r="O145" i="10"/>
  <c r="B144" i="10"/>
  <c r="O691" i="10"/>
  <c r="R690" i="10"/>
  <c r="G690" i="10"/>
  <c r="D690" i="10"/>
  <c r="F690" i="10"/>
  <c r="E690" i="10"/>
  <c r="C690" i="10"/>
  <c r="Y690" i="10" l="1"/>
  <c r="X144" i="10"/>
  <c r="Y144" i="10"/>
  <c r="T691" i="10"/>
  <c r="X691" i="10" s="1"/>
  <c r="V691" i="10"/>
  <c r="S691" i="10"/>
  <c r="V145" i="10"/>
  <c r="S145" i="10"/>
  <c r="T145" i="10"/>
  <c r="M691" i="10"/>
  <c r="L691" i="10"/>
  <c r="K691" i="10"/>
  <c r="J691" i="10"/>
  <c r="I691" i="10"/>
  <c r="H691" i="10"/>
  <c r="L145" i="10"/>
  <c r="M145" i="10"/>
  <c r="K145" i="10"/>
  <c r="J145" i="10"/>
  <c r="I145" i="10"/>
  <c r="H145" i="10"/>
  <c r="Z144" i="10"/>
  <c r="Z690" i="10"/>
  <c r="B691" i="10"/>
  <c r="R145" i="10"/>
  <c r="D145" i="10"/>
  <c r="F145" i="10"/>
  <c r="E145" i="10"/>
  <c r="B145" i="10"/>
  <c r="G145" i="10"/>
  <c r="O146" i="10"/>
  <c r="C145" i="10"/>
  <c r="O692" i="10"/>
  <c r="R691" i="10"/>
  <c r="E691" i="10"/>
  <c r="C691" i="10"/>
  <c r="F691" i="10"/>
  <c r="G691" i="10"/>
  <c r="D691" i="10"/>
  <c r="Y691" i="10" l="1"/>
  <c r="X145" i="10"/>
  <c r="Y145" i="10"/>
  <c r="V692" i="10"/>
  <c r="S692" i="10"/>
  <c r="T692" i="10"/>
  <c r="X692" i="10" s="1"/>
  <c r="V146" i="10"/>
  <c r="T146" i="10"/>
  <c r="S146" i="10"/>
  <c r="M692" i="10"/>
  <c r="L692" i="10"/>
  <c r="K692" i="10"/>
  <c r="J692" i="10"/>
  <c r="I692" i="10"/>
  <c r="H692" i="10"/>
  <c r="L146" i="10"/>
  <c r="M146" i="10"/>
  <c r="K146" i="10"/>
  <c r="J146" i="10"/>
  <c r="I146" i="10"/>
  <c r="H146" i="10"/>
  <c r="Z691" i="10"/>
  <c r="Z145" i="10"/>
  <c r="B692" i="10"/>
  <c r="R146" i="10"/>
  <c r="D146" i="10"/>
  <c r="B146" i="10"/>
  <c r="G146" i="10"/>
  <c r="E146" i="10"/>
  <c r="F146" i="10"/>
  <c r="O147" i="10"/>
  <c r="C146" i="10"/>
  <c r="O693" i="10"/>
  <c r="R692" i="10"/>
  <c r="D692" i="10"/>
  <c r="F692" i="10"/>
  <c r="G692" i="10"/>
  <c r="E692" i="10"/>
  <c r="C692" i="10"/>
  <c r="Y692" i="10" l="1"/>
  <c r="X146" i="10"/>
  <c r="Y146" i="10"/>
  <c r="V693" i="10"/>
  <c r="S693" i="10"/>
  <c r="T693" i="10"/>
  <c r="X693" i="10" s="1"/>
  <c r="V147" i="10"/>
  <c r="T147" i="10"/>
  <c r="S147" i="10"/>
  <c r="M693" i="10"/>
  <c r="L693" i="10"/>
  <c r="K693" i="10"/>
  <c r="J693" i="10"/>
  <c r="I693" i="10"/>
  <c r="H693" i="10"/>
  <c r="M147" i="10"/>
  <c r="L147" i="10"/>
  <c r="K147" i="10"/>
  <c r="J147" i="10"/>
  <c r="I147" i="10"/>
  <c r="H147" i="10"/>
  <c r="Z692" i="10"/>
  <c r="Z146" i="10"/>
  <c r="B693" i="10"/>
  <c r="R147" i="10"/>
  <c r="D147" i="10"/>
  <c r="F147" i="10"/>
  <c r="E147" i="10"/>
  <c r="G147" i="10"/>
  <c r="O148" i="10"/>
  <c r="B147" i="10"/>
  <c r="C147" i="10"/>
  <c r="O694" i="10"/>
  <c r="R693" i="10"/>
  <c r="E693" i="10"/>
  <c r="D693" i="10"/>
  <c r="C693" i="10"/>
  <c r="G693" i="10"/>
  <c r="F693" i="10"/>
  <c r="Y693" i="10" l="1"/>
  <c r="X147" i="10"/>
  <c r="Y147" i="10"/>
  <c r="T694" i="10"/>
  <c r="X694" i="10" s="1"/>
  <c r="S694" i="10"/>
  <c r="V694" i="10"/>
  <c r="V148" i="10"/>
  <c r="T148" i="10"/>
  <c r="S148" i="10"/>
  <c r="M148" i="10"/>
  <c r="L148" i="10"/>
  <c r="K148" i="10"/>
  <c r="J148" i="10"/>
  <c r="I148" i="10"/>
  <c r="H148" i="10"/>
  <c r="M694" i="10"/>
  <c r="L694" i="10"/>
  <c r="K694" i="10"/>
  <c r="J694" i="10"/>
  <c r="H694" i="10"/>
  <c r="I694" i="10"/>
  <c r="Z693" i="10"/>
  <c r="Z147" i="10"/>
  <c r="R148" i="10"/>
  <c r="B148" i="10"/>
  <c r="E148" i="10"/>
  <c r="O149" i="10"/>
  <c r="F148" i="10"/>
  <c r="D148" i="10"/>
  <c r="G148" i="10"/>
  <c r="C148" i="10"/>
  <c r="R694" i="10"/>
  <c r="O695" i="10"/>
  <c r="C694" i="10"/>
  <c r="G694" i="10"/>
  <c r="E694" i="10"/>
  <c r="D694" i="10"/>
  <c r="F694" i="10"/>
  <c r="B694" i="10"/>
  <c r="Y694" i="10" l="1"/>
  <c r="X148" i="10"/>
  <c r="Y148" i="10"/>
  <c r="S695" i="10"/>
  <c r="T695" i="10"/>
  <c r="X695" i="10" s="1"/>
  <c r="V695" i="10"/>
  <c r="V149" i="10"/>
  <c r="T149" i="10"/>
  <c r="S149" i="10"/>
  <c r="M149" i="10"/>
  <c r="L149" i="10"/>
  <c r="K149" i="10"/>
  <c r="J149" i="10"/>
  <c r="I149" i="10"/>
  <c r="H149" i="10"/>
  <c r="M695" i="10"/>
  <c r="L695" i="10"/>
  <c r="K695" i="10"/>
  <c r="J695" i="10"/>
  <c r="I695" i="10"/>
  <c r="H695" i="10"/>
  <c r="Z694" i="10"/>
  <c r="Z148" i="10"/>
  <c r="B695" i="10"/>
  <c r="R149" i="10"/>
  <c r="F149" i="10"/>
  <c r="G149" i="10"/>
  <c r="O150" i="10"/>
  <c r="C149" i="10"/>
  <c r="B149" i="10"/>
  <c r="D149" i="10"/>
  <c r="E149" i="10"/>
  <c r="O696" i="10"/>
  <c r="R695" i="10"/>
  <c r="E695" i="10"/>
  <c r="D695" i="10"/>
  <c r="G695" i="10"/>
  <c r="F695" i="10"/>
  <c r="C695" i="10"/>
  <c r="Y695" i="10" l="1"/>
  <c r="X149" i="10"/>
  <c r="Y149" i="10"/>
  <c r="V150" i="10"/>
  <c r="S150" i="10"/>
  <c r="T150" i="10"/>
  <c r="V696" i="10"/>
  <c r="T696" i="10"/>
  <c r="X696" i="10" s="1"/>
  <c r="S696" i="10"/>
  <c r="M696" i="10"/>
  <c r="L696" i="10"/>
  <c r="K696" i="10"/>
  <c r="J696" i="10"/>
  <c r="I696" i="10"/>
  <c r="H696" i="10"/>
  <c r="M150" i="10"/>
  <c r="L150" i="10"/>
  <c r="K150" i="10"/>
  <c r="J150" i="10"/>
  <c r="I150" i="10"/>
  <c r="H150" i="10"/>
  <c r="Z695" i="10"/>
  <c r="Z149" i="10"/>
  <c r="B696" i="10"/>
  <c r="R150" i="10"/>
  <c r="F150" i="10"/>
  <c r="E150" i="10"/>
  <c r="O151" i="10"/>
  <c r="G150" i="10"/>
  <c r="C150" i="10"/>
  <c r="D150" i="10"/>
  <c r="B150" i="10"/>
  <c r="F696" i="10"/>
  <c r="G696" i="10"/>
  <c r="O697" i="10"/>
  <c r="R696" i="10"/>
  <c r="E696" i="10"/>
  <c r="C696" i="10"/>
  <c r="D696" i="10"/>
  <c r="Y696" i="10" l="1"/>
  <c r="X150" i="10"/>
  <c r="Y150" i="10"/>
  <c r="V151" i="10"/>
  <c r="T151" i="10"/>
  <c r="S151" i="10"/>
  <c r="T697" i="10"/>
  <c r="X697" i="10" s="1"/>
  <c r="S697" i="10"/>
  <c r="V697" i="10"/>
  <c r="M151" i="10"/>
  <c r="L151" i="10"/>
  <c r="K151" i="10"/>
  <c r="J151" i="10"/>
  <c r="I151" i="10"/>
  <c r="H151" i="10"/>
  <c r="M697" i="10"/>
  <c r="L697" i="10"/>
  <c r="K697" i="10"/>
  <c r="J697" i="10"/>
  <c r="I697" i="10"/>
  <c r="H697" i="10"/>
  <c r="Z696" i="10"/>
  <c r="Z150" i="10"/>
  <c r="R151" i="10"/>
  <c r="O152" i="10"/>
  <c r="C151" i="10"/>
  <c r="B151" i="10"/>
  <c r="G151" i="10"/>
  <c r="E151" i="10"/>
  <c r="D151" i="10"/>
  <c r="F151" i="10"/>
  <c r="E697" i="10"/>
  <c r="C697" i="10"/>
  <c r="G697" i="10"/>
  <c r="F697" i="10"/>
  <c r="D697" i="10"/>
  <c r="R697" i="10"/>
  <c r="O698" i="10"/>
  <c r="B697" i="10"/>
  <c r="Y697" i="10" l="1"/>
  <c r="X151" i="10"/>
  <c r="Y151" i="10"/>
  <c r="V152" i="10"/>
  <c r="T152" i="10"/>
  <c r="S152" i="10"/>
  <c r="S698" i="10"/>
  <c r="V698" i="10"/>
  <c r="T698" i="10"/>
  <c r="X698" i="10" s="1"/>
  <c r="M152" i="10"/>
  <c r="L152" i="10"/>
  <c r="K152" i="10"/>
  <c r="J152" i="10"/>
  <c r="I152" i="10"/>
  <c r="H152" i="10"/>
  <c r="M698" i="10"/>
  <c r="L698" i="10"/>
  <c r="K698" i="10"/>
  <c r="J698" i="10"/>
  <c r="I698" i="10"/>
  <c r="H698" i="10"/>
  <c r="Z151" i="10"/>
  <c r="Z697" i="10"/>
  <c r="B698" i="10"/>
  <c r="R152" i="10"/>
  <c r="B152" i="10"/>
  <c r="E152" i="10"/>
  <c r="C152" i="10"/>
  <c r="O153" i="10"/>
  <c r="F152" i="10"/>
  <c r="D152" i="10"/>
  <c r="G152" i="10"/>
  <c r="G698" i="10"/>
  <c r="D698" i="10"/>
  <c r="O699" i="10"/>
  <c r="E698" i="10"/>
  <c r="C698" i="10"/>
  <c r="R698" i="10"/>
  <c r="F698" i="10"/>
  <c r="Y698" i="10" l="1"/>
  <c r="X152" i="10"/>
  <c r="Y152" i="10"/>
  <c r="V153" i="10"/>
  <c r="S153" i="10"/>
  <c r="T153" i="10"/>
  <c r="T699" i="10"/>
  <c r="X699" i="10" s="1"/>
  <c r="S699" i="10"/>
  <c r="V699" i="10"/>
  <c r="L153" i="10"/>
  <c r="M153" i="10"/>
  <c r="K153" i="10"/>
  <c r="J153" i="10"/>
  <c r="I153" i="10"/>
  <c r="H153" i="10"/>
  <c r="M699" i="10"/>
  <c r="L699" i="10"/>
  <c r="K699" i="10"/>
  <c r="J699" i="10"/>
  <c r="I699" i="10"/>
  <c r="H699" i="10"/>
  <c r="Z698" i="10"/>
  <c r="Z152" i="10"/>
  <c r="R153" i="10"/>
  <c r="D153" i="10"/>
  <c r="B153" i="10"/>
  <c r="C153" i="10"/>
  <c r="E153" i="10"/>
  <c r="O154" i="10"/>
  <c r="G153" i="10"/>
  <c r="F153" i="10"/>
  <c r="C699" i="10"/>
  <c r="D699" i="10"/>
  <c r="G699" i="10"/>
  <c r="E699" i="10"/>
  <c r="R699" i="10"/>
  <c r="F699" i="10"/>
  <c r="O700" i="10"/>
  <c r="B699" i="10"/>
  <c r="Y699" i="10" l="1"/>
  <c r="X153" i="10"/>
  <c r="Y153" i="10"/>
  <c r="T700" i="10"/>
  <c r="X700" i="10" s="1"/>
  <c r="S700" i="10"/>
  <c r="V700" i="10"/>
  <c r="V154" i="10"/>
  <c r="T154" i="10"/>
  <c r="S154" i="10"/>
  <c r="M700" i="10"/>
  <c r="L700" i="10"/>
  <c r="K700" i="10"/>
  <c r="J700" i="10"/>
  <c r="I700" i="10"/>
  <c r="H700" i="10"/>
  <c r="L154" i="10"/>
  <c r="M154" i="10"/>
  <c r="K154" i="10"/>
  <c r="J154" i="10"/>
  <c r="I154" i="10"/>
  <c r="H154" i="10"/>
  <c r="Z699" i="10"/>
  <c r="Z153" i="10"/>
  <c r="R154" i="10"/>
  <c r="B154" i="10"/>
  <c r="O155" i="10"/>
  <c r="E154" i="10"/>
  <c r="D154" i="10"/>
  <c r="F154" i="10"/>
  <c r="G154" i="10"/>
  <c r="C154" i="10"/>
  <c r="B700" i="10"/>
  <c r="C700" i="10"/>
  <c r="E700" i="10"/>
  <c r="R700" i="10"/>
  <c r="F700" i="10"/>
  <c r="O701" i="10"/>
  <c r="D700" i="10"/>
  <c r="G700" i="10"/>
  <c r="Y700" i="10" l="1"/>
  <c r="X154" i="10"/>
  <c r="Y154" i="10"/>
  <c r="S701" i="10"/>
  <c r="V701" i="10"/>
  <c r="T701" i="10"/>
  <c r="X701" i="10" s="1"/>
  <c r="V155" i="10"/>
  <c r="T155" i="10"/>
  <c r="S155" i="10"/>
  <c r="M701" i="10"/>
  <c r="L701" i="10"/>
  <c r="K701" i="10"/>
  <c r="J701" i="10"/>
  <c r="I701" i="10"/>
  <c r="H701" i="10"/>
  <c r="M155" i="10"/>
  <c r="L155" i="10"/>
  <c r="K155" i="10"/>
  <c r="J155" i="10"/>
  <c r="I155" i="10"/>
  <c r="H155" i="10"/>
  <c r="Z700" i="10"/>
  <c r="Z154" i="10"/>
  <c r="R155" i="10"/>
  <c r="F155" i="10"/>
  <c r="C155" i="10"/>
  <c r="O156" i="10"/>
  <c r="E155" i="10"/>
  <c r="D155" i="10"/>
  <c r="B155" i="10"/>
  <c r="G155" i="10"/>
  <c r="B701" i="10"/>
  <c r="O702" i="10"/>
  <c r="D701" i="10"/>
  <c r="F701" i="10"/>
  <c r="C701" i="10"/>
  <c r="R701" i="10"/>
  <c r="E701" i="10"/>
  <c r="G701" i="10"/>
  <c r="Y701" i="10" l="1"/>
  <c r="X155" i="10"/>
  <c r="Y155" i="10"/>
  <c r="S702" i="10"/>
  <c r="V702" i="10"/>
  <c r="T702" i="10"/>
  <c r="X702" i="10" s="1"/>
  <c r="V156" i="10"/>
  <c r="S156" i="10"/>
  <c r="T156" i="10"/>
  <c r="L702" i="10"/>
  <c r="M702" i="10"/>
  <c r="K702" i="10"/>
  <c r="J702" i="10"/>
  <c r="I702" i="10"/>
  <c r="H702" i="10"/>
  <c r="M156" i="10"/>
  <c r="L156" i="10"/>
  <c r="K156" i="10"/>
  <c r="J156" i="10"/>
  <c r="I156" i="10"/>
  <c r="H156" i="10"/>
  <c r="Z155" i="10"/>
  <c r="Z701" i="10"/>
  <c r="R156" i="10"/>
  <c r="B156" i="10"/>
  <c r="O157" i="10"/>
  <c r="C156" i="10"/>
  <c r="E156" i="10"/>
  <c r="G156" i="10"/>
  <c r="D156" i="10"/>
  <c r="F156" i="10"/>
  <c r="F702" i="10"/>
  <c r="G702" i="10"/>
  <c r="O703" i="10"/>
  <c r="R702" i="10"/>
  <c r="C702" i="10"/>
  <c r="E702" i="10"/>
  <c r="D702" i="10"/>
  <c r="B702" i="10"/>
  <c r="Y702" i="10" l="1"/>
  <c r="X156" i="10"/>
  <c r="Y156" i="10"/>
  <c r="T703" i="10"/>
  <c r="X703" i="10" s="1"/>
  <c r="V703" i="10"/>
  <c r="S703" i="10"/>
  <c r="V157" i="10"/>
  <c r="T157" i="10"/>
  <c r="S157" i="10"/>
  <c r="M703" i="10"/>
  <c r="L703" i="10"/>
  <c r="K703" i="10"/>
  <c r="J703" i="10"/>
  <c r="I703" i="10"/>
  <c r="H703" i="10"/>
  <c r="M157" i="10"/>
  <c r="L157" i="10"/>
  <c r="K157" i="10"/>
  <c r="J157" i="10"/>
  <c r="I157" i="10"/>
  <c r="H157" i="10"/>
  <c r="B703" i="10"/>
  <c r="Z156" i="10"/>
  <c r="Z702" i="10"/>
  <c r="R157" i="10"/>
  <c r="O158" i="10"/>
  <c r="G157" i="10"/>
  <c r="E157" i="10"/>
  <c r="C157" i="10"/>
  <c r="D157" i="10"/>
  <c r="F157" i="10"/>
  <c r="B157" i="10"/>
  <c r="E703" i="10"/>
  <c r="O704" i="10"/>
  <c r="F703" i="10"/>
  <c r="R703" i="10"/>
  <c r="C703" i="10"/>
  <c r="G703" i="10"/>
  <c r="D703" i="10"/>
  <c r="Y703" i="10" l="1"/>
  <c r="X157" i="10"/>
  <c r="Y157" i="10"/>
  <c r="V704" i="10"/>
  <c r="S704" i="10"/>
  <c r="T704" i="10"/>
  <c r="X704" i="10" s="1"/>
  <c r="V158" i="10"/>
  <c r="S158" i="10"/>
  <c r="T158" i="10"/>
  <c r="M704" i="10"/>
  <c r="L704" i="10"/>
  <c r="K704" i="10"/>
  <c r="J704" i="10"/>
  <c r="I704" i="10"/>
  <c r="H704" i="10"/>
  <c r="M158" i="10"/>
  <c r="L158" i="10"/>
  <c r="K158" i="10"/>
  <c r="J158" i="10"/>
  <c r="I158" i="10"/>
  <c r="H158" i="10"/>
  <c r="Z157" i="10"/>
  <c r="Z703" i="10"/>
  <c r="R158" i="10"/>
  <c r="B158" i="10"/>
  <c r="C158" i="10"/>
  <c r="D158" i="10"/>
  <c r="E158" i="10"/>
  <c r="F158" i="10"/>
  <c r="G158" i="10"/>
  <c r="O159" i="10"/>
  <c r="F704" i="10"/>
  <c r="G704" i="10"/>
  <c r="R704" i="10"/>
  <c r="C704" i="10"/>
  <c r="E704" i="10"/>
  <c r="D704" i="10"/>
  <c r="B704" i="10"/>
  <c r="B705" i="10" s="1"/>
  <c r="Y704" i="10" l="1"/>
  <c r="X158" i="10"/>
  <c r="Y158" i="10"/>
  <c r="V159" i="10"/>
  <c r="S159" i="10"/>
  <c r="T159" i="10"/>
  <c r="M159" i="10"/>
  <c r="L159" i="10"/>
  <c r="K159" i="10"/>
  <c r="J159" i="10"/>
  <c r="I159" i="10"/>
  <c r="H159" i="10"/>
  <c r="Z704" i="10"/>
  <c r="Z158" i="10"/>
  <c r="R159" i="10"/>
  <c r="C159" i="10"/>
  <c r="F159" i="10"/>
  <c r="D159" i="10"/>
  <c r="B159" i="10"/>
  <c r="E159" i="10"/>
  <c r="G159" i="10"/>
  <c r="O160" i="10"/>
  <c r="G705" i="10"/>
  <c r="C705" i="10"/>
  <c r="B706" i="10"/>
  <c r="F705" i="10"/>
  <c r="R705" i="10"/>
  <c r="E705" i="10"/>
  <c r="D705" i="10"/>
  <c r="X159" i="10" l="1"/>
  <c r="Y159" i="10"/>
  <c r="V160" i="10"/>
  <c r="S160" i="10"/>
  <c r="T160" i="10"/>
  <c r="M160" i="10"/>
  <c r="L160" i="10"/>
  <c r="K160" i="10"/>
  <c r="J160" i="10"/>
  <c r="I160" i="10"/>
  <c r="H160" i="10"/>
  <c r="Z159" i="10"/>
  <c r="R160" i="10"/>
  <c r="O161" i="10"/>
  <c r="D160" i="10"/>
  <c r="G160" i="10"/>
  <c r="B160" i="10"/>
  <c r="F160" i="10"/>
  <c r="E160" i="10"/>
  <c r="C160" i="10"/>
  <c r="F706" i="10"/>
  <c r="D706" i="10"/>
  <c r="G706" i="10"/>
  <c r="O707" i="10"/>
  <c r="C706" i="10"/>
  <c r="R706" i="10"/>
  <c r="E706" i="10"/>
  <c r="X160" i="10" l="1"/>
  <c r="Y160" i="10"/>
  <c r="V707" i="10"/>
  <c r="T707" i="10"/>
  <c r="X707" i="10" s="1"/>
  <c r="S707" i="10"/>
  <c r="T161" i="10"/>
  <c r="V161" i="10"/>
  <c r="S161" i="10"/>
  <c r="M161" i="10"/>
  <c r="L161" i="10"/>
  <c r="K161" i="10"/>
  <c r="J161" i="10"/>
  <c r="I161" i="10"/>
  <c r="H161" i="10"/>
  <c r="M707" i="10"/>
  <c r="L707" i="10"/>
  <c r="K707" i="10"/>
  <c r="J707" i="10"/>
  <c r="I707" i="10"/>
  <c r="H707" i="10"/>
  <c r="Z160" i="10"/>
  <c r="B707" i="10"/>
  <c r="R161" i="10"/>
  <c r="D161" i="10"/>
  <c r="O162" i="10"/>
  <c r="F161" i="10"/>
  <c r="B161" i="10"/>
  <c r="E161" i="10"/>
  <c r="G161" i="10"/>
  <c r="C161" i="10"/>
  <c r="G707" i="10"/>
  <c r="E707" i="10"/>
  <c r="C707" i="10"/>
  <c r="R707" i="10"/>
  <c r="O708" i="10"/>
  <c r="F707" i="10"/>
  <c r="D707" i="10"/>
  <c r="Y707" i="10" l="1"/>
  <c r="X161" i="10"/>
  <c r="Y161" i="10"/>
  <c r="V162" i="10"/>
  <c r="T162" i="10"/>
  <c r="S162" i="10"/>
  <c r="V708" i="10"/>
  <c r="T708" i="10"/>
  <c r="X708" i="10" s="1"/>
  <c r="S708" i="10"/>
  <c r="M162" i="10"/>
  <c r="L162" i="10"/>
  <c r="K162" i="10"/>
  <c r="J162" i="10"/>
  <c r="I162" i="10"/>
  <c r="H162" i="10"/>
  <c r="M708" i="10"/>
  <c r="L708" i="10"/>
  <c r="K708" i="10"/>
  <c r="J708" i="10"/>
  <c r="I708" i="10"/>
  <c r="H708" i="10"/>
  <c r="Z161" i="10"/>
  <c r="Z707" i="10"/>
  <c r="B708" i="10"/>
  <c r="R162" i="10"/>
  <c r="B162" i="10"/>
  <c r="D162" i="10"/>
  <c r="O163" i="10"/>
  <c r="F162" i="10"/>
  <c r="G162" i="10"/>
  <c r="E162" i="10"/>
  <c r="C162" i="10"/>
  <c r="E708" i="10"/>
  <c r="F708" i="10"/>
  <c r="R708" i="10"/>
  <c r="G708" i="10"/>
  <c r="O709" i="10"/>
  <c r="D708" i="10"/>
  <c r="C708" i="10"/>
  <c r="Y708" i="10" l="1"/>
  <c r="X162" i="10"/>
  <c r="Y162" i="10"/>
  <c r="S709" i="10"/>
  <c r="V709" i="10"/>
  <c r="T709" i="10"/>
  <c r="X709" i="10" s="1"/>
  <c r="V163" i="10"/>
  <c r="S163" i="10"/>
  <c r="T163" i="10"/>
  <c r="M709" i="10"/>
  <c r="L709" i="10"/>
  <c r="K709" i="10"/>
  <c r="J709" i="10"/>
  <c r="I709" i="10"/>
  <c r="H709" i="10"/>
  <c r="M163" i="10"/>
  <c r="L163" i="10"/>
  <c r="K163" i="10"/>
  <c r="J163" i="10"/>
  <c r="I163" i="10"/>
  <c r="H163" i="10"/>
  <c r="Z708" i="10"/>
  <c r="Z162" i="10"/>
  <c r="R163" i="10"/>
  <c r="F163" i="10"/>
  <c r="C163" i="10"/>
  <c r="E163" i="10"/>
  <c r="B163" i="10"/>
  <c r="O164" i="10"/>
  <c r="D163" i="10"/>
  <c r="G163" i="10"/>
  <c r="B709" i="10"/>
  <c r="C709" i="10"/>
  <c r="D709" i="10"/>
  <c r="O710" i="10"/>
  <c r="E709" i="10"/>
  <c r="F709" i="10"/>
  <c r="G709" i="10"/>
  <c r="R709" i="10"/>
  <c r="Y709" i="10" l="1"/>
  <c r="X163" i="10"/>
  <c r="Y163" i="10"/>
  <c r="T164" i="10"/>
  <c r="S164" i="10"/>
  <c r="V164" i="10"/>
  <c r="T710" i="10"/>
  <c r="X710" i="10" s="1"/>
  <c r="S710" i="10"/>
  <c r="V710" i="10"/>
  <c r="M710" i="10"/>
  <c r="L710" i="10"/>
  <c r="K710" i="10"/>
  <c r="J710" i="10"/>
  <c r="I710" i="10"/>
  <c r="H710" i="10"/>
  <c r="M164" i="10"/>
  <c r="L164" i="10"/>
  <c r="K164" i="10"/>
  <c r="J164" i="10"/>
  <c r="I164" i="10"/>
  <c r="H164" i="10"/>
  <c r="Z163" i="10"/>
  <c r="Z709" i="10"/>
  <c r="R164" i="10"/>
  <c r="F164" i="10"/>
  <c r="E164" i="10"/>
  <c r="O165" i="10"/>
  <c r="D164" i="10"/>
  <c r="G164" i="10"/>
  <c r="B164" i="10"/>
  <c r="C164" i="10"/>
  <c r="G710" i="10"/>
  <c r="C710" i="10"/>
  <c r="D710" i="10"/>
  <c r="F710" i="10"/>
  <c r="E710" i="10"/>
  <c r="B710" i="10"/>
  <c r="O711" i="10"/>
  <c r="R710" i="10"/>
  <c r="Y710" i="10" l="1"/>
  <c r="X164" i="10"/>
  <c r="Y164" i="10"/>
  <c r="S711" i="10"/>
  <c r="V711" i="10"/>
  <c r="T711" i="10"/>
  <c r="X711" i="10" s="1"/>
  <c r="V165" i="10"/>
  <c r="S165" i="10"/>
  <c r="T165" i="10"/>
  <c r="M711" i="10"/>
  <c r="L711" i="10"/>
  <c r="K711" i="10"/>
  <c r="J711" i="10"/>
  <c r="I711" i="10"/>
  <c r="H711" i="10"/>
  <c r="M165" i="10"/>
  <c r="L165" i="10"/>
  <c r="K165" i="10"/>
  <c r="J165" i="10"/>
  <c r="I165" i="10"/>
  <c r="H165" i="10"/>
  <c r="Z164" i="10"/>
  <c r="Z710" i="10"/>
  <c r="R165" i="10"/>
  <c r="F165" i="10"/>
  <c r="C165" i="10"/>
  <c r="G165" i="10"/>
  <c r="B165" i="10"/>
  <c r="O166" i="10"/>
  <c r="D165" i="10"/>
  <c r="E165" i="10"/>
  <c r="B711" i="10"/>
  <c r="C711" i="10"/>
  <c r="D711" i="10"/>
  <c r="E711" i="10"/>
  <c r="O712" i="10"/>
  <c r="G711" i="10"/>
  <c r="R711" i="10"/>
  <c r="F711" i="10"/>
  <c r="Y711" i="10" l="1"/>
  <c r="X165" i="10"/>
  <c r="Y165" i="10"/>
  <c r="V166" i="10"/>
  <c r="T166" i="10"/>
  <c r="S166" i="10"/>
  <c r="T712" i="10"/>
  <c r="X712" i="10" s="1"/>
  <c r="V712" i="10"/>
  <c r="S712" i="10"/>
  <c r="M166" i="10"/>
  <c r="L166" i="10"/>
  <c r="K166" i="10"/>
  <c r="I166" i="10"/>
  <c r="J166" i="10"/>
  <c r="H166" i="10"/>
  <c r="M712" i="10"/>
  <c r="L712" i="10"/>
  <c r="K712" i="10"/>
  <c r="J712" i="10"/>
  <c r="I712" i="10"/>
  <c r="H712" i="10"/>
  <c r="Z711" i="10"/>
  <c r="Z165" i="10"/>
  <c r="R166" i="10"/>
  <c r="C166" i="10"/>
  <c r="D166" i="10"/>
  <c r="G166" i="10"/>
  <c r="E166" i="10"/>
  <c r="F166" i="10"/>
  <c r="O167" i="10"/>
  <c r="B166" i="10"/>
  <c r="E712" i="10"/>
  <c r="B712" i="10"/>
  <c r="O713" i="10"/>
  <c r="R712" i="10"/>
  <c r="D712" i="10"/>
  <c r="C712" i="10"/>
  <c r="G712" i="10"/>
  <c r="F712" i="10"/>
  <c r="Y712" i="10" l="1"/>
  <c r="X166" i="10"/>
  <c r="Y166" i="10"/>
  <c r="V167" i="10"/>
  <c r="T167" i="10"/>
  <c r="S167" i="10"/>
  <c r="V713" i="10"/>
  <c r="S713" i="10"/>
  <c r="T713" i="10"/>
  <c r="X713" i="10" s="1"/>
  <c r="M167" i="10"/>
  <c r="L167" i="10"/>
  <c r="K167" i="10"/>
  <c r="J167" i="10"/>
  <c r="I167" i="10"/>
  <c r="H167" i="10"/>
  <c r="M713" i="10"/>
  <c r="L713" i="10"/>
  <c r="K713" i="10"/>
  <c r="J713" i="10"/>
  <c r="I713" i="10"/>
  <c r="H713" i="10"/>
  <c r="Z712" i="10"/>
  <c r="Z166" i="10"/>
  <c r="R167" i="10"/>
  <c r="F167" i="10"/>
  <c r="E167" i="10"/>
  <c r="G167" i="10"/>
  <c r="B167" i="10"/>
  <c r="O168" i="10"/>
  <c r="C167" i="10"/>
  <c r="D167" i="10"/>
  <c r="E713" i="10"/>
  <c r="R713" i="10"/>
  <c r="D713" i="10"/>
  <c r="F713" i="10"/>
  <c r="O714" i="10"/>
  <c r="G713" i="10"/>
  <c r="C713" i="10"/>
  <c r="B713" i="10"/>
  <c r="Y713" i="10" l="1"/>
  <c r="X167" i="10"/>
  <c r="Y167" i="10"/>
  <c r="T168" i="10"/>
  <c r="V168" i="10"/>
  <c r="S168" i="10"/>
  <c r="V714" i="10"/>
  <c r="S714" i="10"/>
  <c r="T714" i="10"/>
  <c r="X714" i="10" s="1"/>
  <c r="M168" i="10"/>
  <c r="L168" i="10"/>
  <c r="K168" i="10"/>
  <c r="J168" i="10"/>
  <c r="I168" i="10"/>
  <c r="H168" i="10"/>
  <c r="M714" i="10"/>
  <c r="L714" i="10"/>
  <c r="K714" i="10"/>
  <c r="J714" i="10"/>
  <c r="I714" i="10"/>
  <c r="H714" i="10"/>
  <c r="Z167" i="10"/>
  <c r="Z713" i="10"/>
  <c r="R168" i="10"/>
  <c r="F168" i="10"/>
  <c r="O169" i="10"/>
  <c r="G168" i="10"/>
  <c r="E168" i="10"/>
  <c r="D168" i="10"/>
  <c r="C168" i="10"/>
  <c r="B168" i="10"/>
  <c r="E714" i="10"/>
  <c r="F714" i="10"/>
  <c r="C714" i="10"/>
  <c r="B714" i="10"/>
  <c r="O715" i="10"/>
  <c r="D714" i="10"/>
  <c r="R714" i="10"/>
  <c r="G714" i="10"/>
  <c r="Y714" i="10" l="1"/>
  <c r="X168" i="10"/>
  <c r="Y168" i="10"/>
  <c r="V715" i="10"/>
  <c r="T715" i="10"/>
  <c r="X715" i="10" s="1"/>
  <c r="S715" i="10"/>
  <c r="V169" i="10"/>
  <c r="S169" i="10"/>
  <c r="T169" i="10"/>
  <c r="M715" i="10"/>
  <c r="L715" i="10"/>
  <c r="K715" i="10"/>
  <c r="J715" i="10"/>
  <c r="I715" i="10"/>
  <c r="H715" i="10"/>
  <c r="M169" i="10"/>
  <c r="L169" i="10"/>
  <c r="K169" i="10"/>
  <c r="J169" i="10"/>
  <c r="I169" i="10"/>
  <c r="H169" i="10"/>
  <c r="Z168" i="10"/>
  <c r="Z714" i="10"/>
  <c r="R169" i="10"/>
  <c r="B169" i="10"/>
  <c r="O170" i="10"/>
  <c r="D169" i="10"/>
  <c r="F169" i="10"/>
  <c r="G169" i="10"/>
  <c r="C169" i="10"/>
  <c r="E169" i="10"/>
  <c r="C715" i="10"/>
  <c r="D715" i="10"/>
  <c r="G715" i="10"/>
  <c r="R715" i="10"/>
  <c r="F715" i="10"/>
  <c r="O716" i="10"/>
  <c r="E715" i="10"/>
  <c r="B715" i="10"/>
  <c r="Y715" i="10" l="1"/>
  <c r="X169" i="10"/>
  <c r="Y169" i="10"/>
  <c r="S716" i="10"/>
  <c r="V716" i="10"/>
  <c r="T716" i="10"/>
  <c r="X716" i="10" s="1"/>
  <c r="V170" i="10"/>
  <c r="T170" i="10"/>
  <c r="S170" i="10"/>
  <c r="M716" i="10"/>
  <c r="L716" i="10"/>
  <c r="K716" i="10"/>
  <c r="J716" i="10"/>
  <c r="I716" i="10"/>
  <c r="H716" i="10"/>
  <c r="M170" i="10"/>
  <c r="L170" i="10"/>
  <c r="K170" i="10"/>
  <c r="J170" i="10"/>
  <c r="I170" i="10"/>
  <c r="H170" i="10"/>
  <c r="Z715" i="10"/>
  <c r="Z169" i="10"/>
  <c r="R170" i="10"/>
  <c r="D170" i="10"/>
  <c r="C170" i="10"/>
  <c r="G170" i="10"/>
  <c r="E170" i="10"/>
  <c r="F170" i="10"/>
  <c r="B170" i="10"/>
  <c r="O171" i="10"/>
  <c r="C716" i="10"/>
  <c r="F716" i="10"/>
  <c r="R716" i="10"/>
  <c r="E716" i="10"/>
  <c r="O717" i="10"/>
  <c r="D716" i="10"/>
  <c r="G716" i="10"/>
  <c r="B716" i="10"/>
  <c r="Y716" i="10" l="1"/>
  <c r="X170" i="10"/>
  <c r="Y170" i="10"/>
  <c r="V171" i="10"/>
  <c r="T171" i="10"/>
  <c r="S171" i="10"/>
  <c r="T717" i="10"/>
  <c r="X717" i="10" s="1"/>
  <c r="S717" i="10"/>
  <c r="V717" i="10"/>
  <c r="M717" i="10"/>
  <c r="L717" i="10"/>
  <c r="J717" i="10"/>
  <c r="K717" i="10"/>
  <c r="I717" i="10"/>
  <c r="H717" i="10"/>
  <c r="M171" i="10"/>
  <c r="L171" i="10"/>
  <c r="K171" i="10"/>
  <c r="J171" i="10"/>
  <c r="I171" i="10"/>
  <c r="H171" i="10"/>
  <c r="Z716" i="10"/>
  <c r="Z170" i="10"/>
  <c r="R171" i="10"/>
  <c r="B171" i="10"/>
  <c r="O172" i="10"/>
  <c r="D171" i="10"/>
  <c r="G171" i="10"/>
  <c r="E171" i="10"/>
  <c r="F171" i="10"/>
  <c r="C171" i="10"/>
  <c r="B717" i="10"/>
  <c r="E717" i="10"/>
  <c r="D717" i="10"/>
  <c r="C717" i="10"/>
  <c r="F717" i="10"/>
  <c r="O718" i="10"/>
  <c r="G717" i="10"/>
  <c r="R717" i="10"/>
  <c r="Y717" i="10" l="1"/>
  <c r="X171" i="10"/>
  <c r="Y171" i="10"/>
  <c r="T718" i="10"/>
  <c r="X718" i="10" s="1"/>
  <c r="V718" i="10"/>
  <c r="S718" i="10"/>
  <c r="V172" i="10"/>
  <c r="S172" i="10"/>
  <c r="T172" i="10"/>
  <c r="M718" i="10"/>
  <c r="L718" i="10"/>
  <c r="K718" i="10"/>
  <c r="J718" i="10"/>
  <c r="I718" i="10"/>
  <c r="H718" i="10"/>
  <c r="M172" i="10"/>
  <c r="L172" i="10"/>
  <c r="K172" i="10"/>
  <c r="J172" i="10"/>
  <c r="I172" i="10"/>
  <c r="H172" i="10"/>
  <c r="Z717" i="10"/>
  <c r="Z171" i="10"/>
  <c r="R172" i="10"/>
  <c r="D172" i="10"/>
  <c r="C172" i="10"/>
  <c r="F172" i="10"/>
  <c r="G172" i="10"/>
  <c r="E172" i="10"/>
  <c r="O173" i="10"/>
  <c r="B172" i="10"/>
  <c r="D718" i="10"/>
  <c r="E718" i="10"/>
  <c r="B718" i="10"/>
  <c r="F718" i="10"/>
  <c r="G718" i="10"/>
  <c r="R718" i="10"/>
  <c r="O719" i="10"/>
  <c r="C718" i="10"/>
  <c r="Y718" i="10" l="1"/>
  <c r="X172" i="10"/>
  <c r="Y172" i="10"/>
  <c r="S719" i="10"/>
  <c r="V719" i="10"/>
  <c r="T719" i="10"/>
  <c r="X719" i="10" s="1"/>
  <c r="V173" i="10"/>
  <c r="T173" i="10"/>
  <c r="S173" i="10"/>
  <c r="M173" i="10"/>
  <c r="L173" i="10"/>
  <c r="K173" i="10"/>
  <c r="J173" i="10"/>
  <c r="I173" i="10"/>
  <c r="H173" i="10"/>
  <c r="M719" i="10"/>
  <c r="L719" i="10"/>
  <c r="K719" i="10"/>
  <c r="I719" i="10"/>
  <c r="J719" i="10"/>
  <c r="H719" i="10"/>
  <c r="Z718" i="10"/>
  <c r="Z172" i="10"/>
  <c r="R173" i="10"/>
  <c r="G173" i="10"/>
  <c r="O174" i="10"/>
  <c r="B173" i="10"/>
  <c r="C173" i="10"/>
  <c r="D173" i="10"/>
  <c r="E173" i="10"/>
  <c r="F173" i="10"/>
  <c r="B719" i="10"/>
  <c r="E719" i="10"/>
  <c r="O720" i="10"/>
  <c r="G719" i="10"/>
  <c r="F719" i="10"/>
  <c r="R719" i="10"/>
  <c r="C719" i="10"/>
  <c r="D719" i="10"/>
  <c r="Y719" i="10" l="1"/>
  <c r="X173" i="10"/>
  <c r="Y173" i="10"/>
  <c r="S720" i="10"/>
  <c r="T720" i="10"/>
  <c r="X720" i="10" s="1"/>
  <c r="V720" i="10"/>
  <c r="T174" i="10"/>
  <c r="V174" i="10"/>
  <c r="S174" i="10"/>
  <c r="M720" i="10"/>
  <c r="L720" i="10"/>
  <c r="K720" i="10"/>
  <c r="J720" i="10"/>
  <c r="I720" i="10"/>
  <c r="H720" i="10"/>
  <c r="M174" i="10"/>
  <c r="L174" i="10"/>
  <c r="K174" i="10"/>
  <c r="J174" i="10"/>
  <c r="I174" i="10"/>
  <c r="H174" i="10"/>
  <c r="Z719" i="10"/>
  <c r="Z173" i="10"/>
  <c r="R174" i="10"/>
  <c r="O175" i="10"/>
  <c r="B174" i="10"/>
  <c r="E174" i="10"/>
  <c r="C174" i="10"/>
  <c r="D174" i="10"/>
  <c r="G174" i="10"/>
  <c r="F174" i="10"/>
  <c r="C720" i="10"/>
  <c r="D720" i="10"/>
  <c r="E720" i="10"/>
  <c r="G720" i="10"/>
  <c r="R720" i="10"/>
  <c r="O721" i="10"/>
  <c r="F720" i="10"/>
  <c r="B720" i="10"/>
  <c r="Y720" i="10" l="1"/>
  <c r="X174" i="10"/>
  <c r="Y174" i="10"/>
  <c r="V175" i="10"/>
  <c r="T175" i="10"/>
  <c r="S175" i="10"/>
  <c r="V721" i="10"/>
  <c r="S721" i="10"/>
  <c r="T721" i="10"/>
  <c r="X721" i="10" s="1"/>
  <c r="M175" i="10"/>
  <c r="L175" i="10"/>
  <c r="K175" i="10"/>
  <c r="J175" i="10"/>
  <c r="I175" i="10"/>
  <c r="H175" i="10"/>
  <c r="M721" i="10"/>
  <c r="L721" i="10"/>
  <c r="K721" i="10"/>
  <c r="J721" i="10"/>
  <c r="I721" i="10"/>
  <c r="H721" i="10"/>
  <c r="Z720" i="10"/>
  <c r="Z174" i="10"/>
  <c r="R175" i="10"/>
  <c r="E175" i="10"/>
  <c r="F175" i="10"/>
  <c r="G175" i="10"/>
  <c r="D175" i="10"/>
  <c r="C175" i="10"/>
  <c r="O176" i="10"/>
  <c r="B175" i="10"/>
  <c r="B721" i="10"/>
  <c r="C721" i="10"/>
  <c r="G721" i="10"/>
  <c r="D721" i="10"/>
  <c r="E721" i="10"/>
  <c r="F721" i="10"/>
  <c r="R721" i="10"/>
  <c r="Y721" i="10" l="1"/>
  <c r="X175" i="10"/>
  <c r="Y175" i="10"/>
  <c r="V176" i="10"/>
  <c r="S176" i="10"/>
  <c r="T176" i="10"/>
  <c r="M176" i="10"/>
  <c r="L176" i="10"/>
  <c r="K176" i="10"/>
  <c r="J176" i="10"/>
  <c r="I176" i="10"/>
  <c r="H176" i="10"/>
  <c r="Z721" i="10"/>
  <c r="Z175" i="10"/>
  <c r="R176" i="10"/>
  <c r="G176" i="10"/>
  <c r="E176" i="10"/>
  <c r="O177" i="10"/>
  <c r="F176" i="10"/>
  <c r="B176" i="10"/>
  <c r="D176" i="10"/>
  <c r="C176" i="10"/>
  <c r="G722" i="10"/>
  <c r="C722" i="10"/>
  <c r="E722" i="10"/>
  <c r="F722" i="10"/>
  <c r="B722" i="10"/>
  <c r="R722" i="10"/>
  <c r="D722" i="10"/>
  <c r="X176" i="10" l="1"/>
  <c r="Y176" i="10"/>
  <c r="T177" i="10"/>
  <c r="V177" i="10"/>
  <c r="S177" i="10"/>
  <c r="L177" i="10"/>
  <c r="M177" i="10"/>
  <c r="K177" i="10"/>
  <c r="J177" i="10"/>
  <c r="I177" i="10"/>
  <c r="H177" i="10"/>
  <c r="Z176" i="10"/>
  <c r="R177" i="10"/>
  <c r="O178" i="10"/>
  <c r="C177" i="10"/>
  <c r="B177" i="10"/>
  <c r="D177" i="10"/>
  <c r="E177" i="10"/>
  <c r="F177" i="10"/>
  <c r="G177" i="10"/>
  <c r="B723" i="10"/>
  <c r="R723" i="10"/>
  <c r="O724" i="10"/>
  <c r="C723" i="10"/>
  <c r="E723" i="10"/>
  <c r="F723" i="10"/>
  <c r="D723" i="10"/>
  <c r="G723" i="10"/>
  <c r="X177" i="10" l="1"/>
  <c r="Y177" i="10"/>
  <c r="T724" i="10"/>
  <c r="X724" i="10" s="1"/>
  <c r="S724" i="10"/>
  <c r="V724" i="10"/>
  <c r="V178" i="10"/>
  <c r="T178" i="10"/>
  <c r="S178" i="10"/>
  <c r="M724" i="10"/>
  <c r="L724" i="10"/>
  <c r="K724" i="10"/>
  <c r="J724" i="10"/>
  <c r="I724" i="10"/>
  <c r="H724" i="10"/>
  <c r="L178" i="10"/>
  <c r="M178" i="10"/>
  <c r="K178" i="10"/>
  <c r="J178" i="10"/>
  <c r="I178" i="10"/>
  <c r="H178" i="10"/>
  <c r="Z177" i="10"/>
  <c r="R178" i="10"/>
  <c r="C178" i="10"/>
  <c r="D178" i="10"/>
  <c r="G178" i="10"/>
  <c r="E178" i="10"/>
  <c r="F178" i="10"/>
  <c r="O179" i="10"/>
  <c r="B178" i="10"/>
  <c r="E724" i="10"/>
  <c r="R724" i="10"/>
  <c r="F724" i="10"/>
  <c r="C724" i="10"/>
  <c r="D724" i="10"/>
  <c r="O725" i="10"/>
  <c r="G724" i="10"/>
  <c r="B724" i="10"/>
  <c r="Y724" i="10" l="1"/>
  <c r="X178" i="10"/>
  <c r="Y178" i="10"/>
  <c r="T179" i="10"/>
  <c r="V179" i="10"/>
  <c r="S179" i="10"/>
  <c r="V725" i="10"/>
  <c r="T725" i="10"/>
  <c r="X725" i="10" s="1"/>
  <c r="S725" i="10"/>
  <c r="M179" i="10"/>
  <c r="L179" i="10"/>
  <c r="K179" i="10"/>
  <c r="J179" i="10"/>
  <c r="I179" i="10"/>
  <c r="H179" i="10"/>
  <c r="M725" i="10"/>
  <c r="L725" i="10"/>
  <c r="J725" i="10"/>
  <c r="K725" i="10"/>
  <c r="I725" i="10"/>
  <c r="H725" i="10"/>
  <c r="Z724" i="10"/>
  <c r="Z178" i="10"/>
  <c r="R179" i="10"/>
  <c r="F179" i="10"/>
  <c r="G179" i="10"/>
  <c r="B179" i="10"/>
  <c r="C179" i="10"/>
  <c r="O180" i="10"/>
  <c r="D179" i="10"/>
  <c r="E179" i="10"/>
  <c r="B725" i="10"/>
  <c r="D725" i="10"/>
  <c r="C725" i="10"/>
  <c r="E725" i="10"/>
  <c r="R725" i="10"/>
  <c r="F725" i="10"/>
  <c r="O726" i="10"/>
  <c r="G725" i="10"/>
  <c r="Y725" i="10" l="1"/>
  <c r="X179" i="10"/>
  <c r="Y179" i="10"/>
  <c r="V726" i="10"/>
  <c r="S726" i="10"/>
  <c r="T726" i="10"/>
  <c r="X726" i="10" s="1"/>
  <c r="V180" i="10"/>
  <c r="S180" i="10"/>
  <c r="T180" i="10"/>
  <c r="M180" i="10"/>
  <c r="K180" i="10"/>
  <c r="L180" i="10"/>
  <c r="J180" i="10"/>
  <c r="I180" i="10"/>
  <c r="H180" i="10"/>
  <c r="M726" i="10"/>
  <c r="L726" i="10"/>
  <c r="K726" i="10"/>
  <c r="J726" i="10"/>
  <c r="H726" i="10"/>
  <c r="I726" i="10"/>
  <c r="Z725" i="10"/>
  <c r="Z179" i="10"/>
  <c r="R180" i="10"/>
  <c r="C180" i="10"/>
  <c r="G180" i="10"/>
  <c r="F180" i="10"/>
  <c r="D180" i="10"/>
  <c r="E180" i="10"/>
  <c r="O181" i="10"/>
  <c r="B180" i="10"/>
  <c r="D726" i="10"/>
  <c r="C726" i="10"/>
  <c r="B726" i="10"/>
  <c r="E726" i="10"/>
  <c r="R726" i="10"/>
  <c r="O727" i="10"/>
  <c r="G726" i="10"/>
  <c r="F726" i="10"/>
  <c r="Y726" i="10" l="1"/>
  <c r="X180" i="10"/>
  <c r="Y180" i="10"/>
  <c r="T181" i="10"/>
  <c r="V181" i="10"/>
  <c r="S181" i="10"/>
  <c r="S727" i="10"/>
  <c r="V727" i="10"/>
  <c r="T727" i="10"/>
  <c r="X727" i="10" s="1"/>
  <c r="M181" i="10"/>
  <c r="L181" i="10"/>
  <c r="K181" i="10"/>
  <c r="J181" i="10"/>
  <c r="I181" i="10"/>
  <c r="H181" i="10"/>
  <c r="M727" i="10"/>
  <c r="L727" i="10"/>
  <c r="K727" i="10"/>
  <c r="J727" i="10"/>
  <c r="I727" i="10"/>
  <c r="H727" i="10"/>
  <c r="Z726" i="10"/>
  <c r="Z180" i="10"/>
  <c r="R181" i="10"/>
  <c r="O182" i="10"/>
  <c r="B181" i="10"/>
  <c r="C181" i="10"/>
  <c r="F181" i="10"/>
  <c r="D181" i="10"/>
  <c r="E181" i="10"/>
  <c r="G181" i="10"/>
  <c r="B727" i="10"/>
  <c r="O728" i="10"/>
  <c r="E727" i="10"/>
  <c r="G727" i="10"/>
  <c r="D727" i="10"/>
  <c r="C727" i="10"/>
  <c r="R727" i="10"/>
  <c r="F727" i="10"/>
  <c r="Y727" i="10" l="1"/>
  <c r="X181" i="10"/>
  <c r="Y181" i="10"/>
  <c r="S728" i="10"/>
  <c r="V728" i="10"/>
  <c r="T728" i="10"/>
  <c r="X728" i="10" s="1"/>
  <c r="V182" i="10"/>
  <c r="T182" i="10"/>
  <c r="S182" i="10"/>
  <c r="M728" i="10"/>
  <c r="L728" i="10"/>
  <c r="K728" i="10"/>
  <c r="J728" i="10"/>
  <c r="I728" i="10"/>
  <c r="H728" i="10"/>
  <c r="M182" i="10"/>
  <c r="L182" i="10"/>
  <c r="K182" i="10"/>
  <c r="J182" i="10"/>
  <c r="I182" i="10"/>
  <c r="H182" i="10"/>
  <c r="Z727" i="10"/>
  <c r="Z181" i="10"/>
  <c r="R182" i="10"/>
  <c r="B182" i="10"/>
  <c r="C182" i="10"/>
  <c r="D182" i="10"/>
  <c r="G182" i="10"/>
  <c r="F182" i="10"/>
  <c r="E182" i="10"/>
  <c r="O183" i="10"/>
  <c r="C728" i="10"/>
  <c r="F728" i="10"/>
  <c r="O729" i="10"/>
  <c r="E728" i="10"/>
  <c r="G728" i="10"/>
  <c r="B728" i="10"/>
  <c r="R728" i="10"/>
  <c r="D728" i="10"/>
  <c r="Y728" i="10" l="1"/>
  <c r="X182" i="10"/>
  <c r="Y182" i="10"/>
  <c r="V183" i="10"/>
  <c r="S183" i="10"/>
  <c r="T183" i="10"/>
  <c r="T729" i="10"/>
  <c r="X729" i="10" s="1"/>
  <c r="V729" i="10"/>
  <c r="S729" i="10"/>
  <c r="M183" i="10"/>
  <c r="L183" i="10"/>
  <c r="K183" i="10"/>
  <c r="J183" i="10"/>
  <c r="I183" i="10"/>
  <c r="H183" i="10"/>
  <c r="M729" i="10"/>
  <c r="L729" i="10"/>
  <c r="K729" i="10"/>
  <c r="J729" i="10"/>
  <c r="I729" i="10"/>
  <c r="H729" i="10"/>
  <c r="Z728" i="10"/>
  <c r="Z182" i="10"/>
  <c r="R183" i="10"/>
  <c r="G183" i="10"/>
  <c r="O184" i="10"/>
  <c r="D183" i="10"/>
  <c r="C183" i="10"/>
  <c r="F183" i="10"/>
  <c r="B183" i="10"/>
  <c r="E183" i="10"/>
  <c r="B729" i="10"/>
  <c r="G729" i="10"/>
  <c r="E729" i="10"/>
  <c r="D729" i="10"/>
  <c r="O730" i="10"/>
  <c r="C729" i="10"/>
  <c r="R729" i="10"/>
  <c r="F729" i="10"/>
  <c r="Y729" i="10" l="1"/>
  <c r="X183" i="10"/>
  <c r="Y183" i="10"/>
  <c r="V184" i="10"/>
  <c r="S184" i="10"/>
  <c r="T184" i="10"/>
  <c r="S730" i="10"/>
  <c r="T730" i="10"/>
  <c r="X730" i="10" s="1"/>
  <c r="V730" i="10"/>
  <c r="M730" i="10"/>
  <c r="L730" i="10"/>
  <c r="K730" i="10"/>
  <c r="I730" i="10"/>
  <c r="J730" i="10"/>
  <c r="H730" i="10"/>
  <c r="M184" i="10"/>
  <c r="L184" i="10"/>
  <c r="K184" i="10"/>
  <c r="J184" i="10"/>
  <c r="I184" i="10"/>
  <c r="H184" i="10"/>
  <c r="Z729" i="10"/>
  <c r="Z183" i="10"/>
  <c r="R184" i="10"/>
  <c r="O185" i="10"/>
  <c r="E184" i="10"/>
  <c r="F184" i="10"/>
  <c r="D184" i="10"/>
  <c r="G184" i="10"/>
  <c r="B184" i="10"/>
  <c r="C184" i="10"/>
  <c r="E730" i="10"/>
  <c r="G730" i="10"/>
  <c r="O731" i="10"/>
  <c r="R730" i="10"/>
  <c r="C730" i="10"/>
  <c r="F730" i="10"/>
  <c r="B730" i="10"/>
  <c r="D730" i="10"/>
  <c r="Y730" i="10" l="1"/>
  <c r="X184" i="10"/>
  <c r="Y184" i="10"/>
  <c r="V185" i="10"/>
  <c r="T185" i="10"/>
  <c r="S185" i="10"/>
  <c r="V731" i="10"/>
  <c r="T731" i="10"/>
  <c r="X731" i="10" s="1"/>
  <c r="S731" i="10"/>
  <c r="L185" i="10"/>
  <c r="M185" i="10"/>
  <c r="K185" i="10"/>
  <c r="J185" i="10"/>
  <c r="H185" i="10"/>
  <c r="I185" i="10"/>
  <c r="M731" i="10"/>
  <c r="L731" i="10"/>
  <c r="K731" i="10"/>
  <c r="J731" i="10"/>
  <c r="I731" i="10"/>
  <c r="H731" i="10"/>
  <c r="Z730" i="10"/>
  <c r="Z184" i="10"/>
  <c r="R185" i="10"/>
  <c r="B185" i="10"/>
  <c r="C185" i="10"/>
  <c r="E185" i="10"/>
  <c r="D185" i="10"/>
  <c r="G185" i="10"/>
  <c r="O186" i="10"/>
  <c r="F185" i="10"/>
  <c r="B731" i="10"/>
  <c r="D731" i="10"/>
  <c r="E731" i="10"/>
  <c r="O732" i="10"/>
  <c r="F731" i="10"/>
  <c r="C731" i="10"/>
  <c r="R731" i="10"/>
  <c r="G731" i="10"/>
  <c r="Y731" i="10" l="1"/>
  <c r="X185" i="10"/>
  <c r="Y185" i="10"/>
  <c r="S186" i="10"/>
  <c r="T186" i="10"/>
  <c r="V186" i="10"/>
  <c r="S732" i="10"/>
  <c r="V732" i="10"/>
  <c r="T732" i="10"/>
  <c r="X732" i="10" s="1"/>
  <c r="L186" i="10"/>
  <c r="M186" i="10"/>
  <c r="K186" i="10"/>
  <c r="J186" i="10"/>
  <c r="I186" i="10"/>
  <c r="H186" i="10"/>
  <c r="M732" i="10"/>
  <c r="L732" i="10"/>
  <c r="K732" i="10"/>
  <c r="J732" i="10"/>
  <c r="I732" i="10"/>
  <c r="H732" i="10"/>
  <c r="Z731" i="10"/>
  <c r="Z185" i="10"/>
  <c r="R186" i="10"/>
  <c r="D186" i="10"/>
  <c r="B186" i="10"/>
  <c r="O187" i="10"/>
  <c r="C186" i="10"/>
  <c r="E186" i="10"/>
  <c r="F186" i="10"/>
  <c r="G186" i="10"/>
  <c r="E732" i="10"/>
  <c r="R732" i="10"/>
  <c r="G732" i="10"/>
  <c r="O733" i="10"/>
  <c r="D732" i="10"/>
  <c r="F732" i="10"/>
  <c r="B732" i="10"/>
  <c r="C732" i="10"/>
  <c r="Y732" i="10" l="1"/>
  <c r="X186" i="10"/>
  <c r="Y186" i="10"/>
  <c r="T733" i="10"/>
  <c r="X733" i="10" s="1"/>
  <c r="S733" i="10"/>
  <c r="V733" i="10"/>
  <c r="V187" i="10"/>
  <c r="T187" i="10"/>
  <c r="S187" i="10"/>
  <c r="M733" i="10"/>
  <c r="L733" i="10"/>
  <c r="J733" i="10"/>
  <c r="K733" i="10"/>
  <c r="I733" i="10"/>
  <c r="H733" i="10"/>
  <c r="M187" i="10"/>
  <c r="L187" i="10"/>
  <c r="K187" i="10"/>
  <c r="J187" i="10"/>
  <c r="I187" i="10"/>
  <c r="H187" i="10"/>
  <c r="Z186" i="10"/>
  <c r="Z732" i="10"/>
  <c r="R187" i="10"/>
  <c r="F187" i="10"/>
  <c r="G187" i="10"/>
  <c r="C187" i="10"/>
  <c r="E187" i="10"/>
  <c r="O188" i="10"/>
  <c r="D187" i="10"/>
  <c r="B187" i="10"/>
  <c r="E733" i="10"/>
  <c r="D733" i="10"/>
  <c r="G733" i="10"/>
  <c r="F733" i="10"/>
  <c r="O734" i="10"/>
  <c r="R733" i="10"/>
  <c r="C733" i="10"/>
  <c r="B733" i="10"/>
  <c r="Y733" i="10" l="1"/>
  <c r="X187" i="10"/>
  <c r="Y187" i="10"/>
  <c r="V188" i="10"/>
  <c r="T188" i="10"/>
  <c r="S188" i="10"/>
  <c r="S734" i="10"/>
  <c r="V734" i="10"/>
  <c r="T734" i="10"/>
  <c r="X734" i="10" s="1"/>
  <c r="M188" i="10"/>
  <c r="L188" i="10"/>
  <c r="K188" i="10"/>
  <c r="J188" i="10"/>
  <c r="I188" i="10"/>
  <c r="H188" i="10"/>
  <c r="M734" i="10"/>
  <c r="L734" i="10"/>
  <c r="K734" i="10"/>
  <c r="J734" i="10"/>
  <c r="I734" i="10"/>
  <c r="H734" i="10"/>
  <c r="Z187" i="10"/>
  <c r="Z733" i="10"/>
  <c r="R188" i="10"/>
  <c r="B188" i="10"/>
  <c r="G188" i="10"/>
  <c r="F188" i="10"/>
  <c r="D188" i="10"/>
  <c r="E188" i="10"/>
  <c r="C188" i="10"/>
  <c r="O189" i="10"/>
  <c r="F734" i="10"/>
  <c r="O735" i="10"/>
  <c r="D734" i="10"/>
  <c r="R734" i="10"/>
  <c r="C734" i="10"/>
  <c r="E734" i="10"/>
  <c r="B734" i="10"/>
  <c r="G734" i="10"/>
  <c r="Y734" i="10" l="1"/>
  <c r="X188" i="10"/>
  <c r="Y188" i="10"/>
  <c r="V735" i="10"/>
  <c r="S735" i="10"/>
  <c r="T735" i="10"/>
  <c r="X735" i="10" s="1"/>
  <c r="Y735" i="10" s="1"/>
  <c r="V189" i="10"/>
  <c r="S189" i="10"/>
  <c r="T189" i="10"/>
  <c r="M735" i="10"/>
  <c r="L735" i="10"/>
  <c r="K735" i="10"/>
  <c r="J735" i="10"/>
  <c r="I735" i="10"/>
  <c r="H735" i="10"/>
  <c r="M189" i="10"/>
  <c r="L189" i="10"/>
  <c r="K189" i="10"/>
  <c r="J189" i="10"/>
  <c r="I189" i="10"/>
  <c r="H189" i="10"/>
  <c r="Z188" i="10"/>
  <c r="Z734" i="10"/>
  <c r="B735" i="10"/>
  <c r="R189" i="10"/>
  <c r="O190" i="10"/>
  <c r="E189" i="10"/>
  <c r="D189" i="10"/>
  <c r="B189" i="10"/>
  <c r="F189" i="10"/>
  <c r="G189" i="10"/>
  <c r="C189" i="10"/>
  <c r="O736" i="10"/>
  <c r="C735" i="10"/>
  <c r="F735" i="10"/>
  <c r="R735" i="10"/>
  <c r="E735" i="10"/>
  <c r="D735" i="10"/>
  <c r="G735" i="10"/>
  <c r="X189" i="10" l="1"/>
  <c r="Y189" i="10"/>
  <c r="S736" i="10"/>
  <c r="T736" i="10"/>
  <c r="X736" i="10" s="1"/>
  <c r="V736" i="10"/>
  <c r="V190" i="10"/>
  <c r="T190" i="10"/>
  <c r="S190" i="10"/>
  <c r="M736" i="10"/>
  <c r="L736" i="10"/>
  <c r="K736" i="10"/>
  <c r="J736" i="10"/>
  <c r="I736" i="10"/>
  <c r="H736" i="10"/>
  <c r="M190" i="10"/>
  <c r="L190" i="10"/>
  <c r="K190" i="10"/>
  <c r="J190" i="10"/>
  <c r="I190" i="10"/>
  <c r="H190" i="10"/>
  <c r="Z735" i="10"/>
  <c r="Z189" i="10"/>
  <c r="R190" i="10"/>
  <c r="D190" i="10"/>
  <c r="C190" i="10"/>
  <c r="O191" i="10"/>
  <c r="E190" i="10"/>
  <c r="G190" i="10"/>
  <c r="B190" i="10"/>
  <c r="F190" i="10"/>
  <c r="F736" i="10"/>
  <c r="O737" i="10"/>
  <c r="G736" i="10"/>
  <c r="R736" i="10"/>
  <c r="E736" i="10"/>
  <c r="C736" i="10"/>
  <c r="B736" i="10"/>
  <c r="D736" i="10"/>
  <c r="Y736" i="10" l="1"/>
  <c r="X190" i="10"/>
  <c r="Y190" i="10"/>
  <c r="T737" i="10"/>
  <c r="X737" i="10" s="1"/>
  <c r="S737" i="10"/>
  <c r="V737" i="10"/>
  <c r="V191" i="10"/>
  <c r="T191" i="10"/>
  <c r="S191" i="10"/>
  <c r="M191" i="10"/>
  <c r="L191" i="10"/>
  <c r="K191" i="10"/>
  <c r="J191" i="10"/>
  <c r="I191" i="10"/>
  <c r="H191" i="10"/>
  <c r="M737" i="10"/>
  <c r="L737" i="10"/>
  <c r="K737" i="10"/>
  <c r="J737" i="10"/>
  <c r="I737" i="10"/>
  <c r="H737" i="10"/>
  <c r="Z736" i="10"/>
  <c r="Z190" i="10"/>
  <c r="B737" i="10"/>
  <c r="R191" i="10"/>
  <c r="D191" i="10"/>
  <c r="C191" i="10"/>
  <c r="G191" i="10"/>
  <c r="E191" i="10"/>
  <c r="O192" i="10"/>
  <c r="B191" i="10"/>
  <c r="F191" i="10"/>
  <c r="C737" i="10"/>
  <c r="E737" i="10"/>
  <c r="R737" i="10"/>
  <c r="G737" i="10"/>
  <c r="O738" i="10"/>
  <c r="D737" i="10"/>
  <c r="F737" i="10"/>
  <c r="Y737" i="10" l="1"/>
  <c r="X191" i="10"/>
  <c r="Y191" i="10"/>
  <c r="T738" i="10"/>
  <c r="X738" i="10" s="1"/>
  <c r="V738" i="10"/>
  <c r="S738" i="10"/>
  <c r="V192" i="10"/>
  <c r="T192" i="10"/>
  <c r="S192" i="10"/>
  <c r="M192" i="10"/>
  <c r="K192" i="10"/>
  <c r="L192" i="10"/>
  <c r="J192" i="10"/>
  <c r="I192" i="10"/>
  <c r="H192" i="10"/>
  <c r="M738" i="10"/>
  <c r="L738" i="10"/>
  <c r="K738" i="10"/>
  <c r="J738" i="10"/>
  <c r="I738" i="10"/>
  <c r="H738" i="10"/>
  <c r="Z191" i="10"/>
  <c r="Z737" i="10"/>
  <c r="R192" i="10"/>
  <c r="D192" i="10"/>
  <c r="F192" i="10"/>
  <c r="O193" i="10"/>
  <c r="G192" i="10"/>
  <c r="B192" i="10"/>
  <c r="C192" i="10"/>
  <c r="E192" i="10"/>
  <c r="G738" i="10"/>
  <c r="O739" i="10"/>
  <c r="D738" i="10"/>
  <c r="R738" i="10"/>
  <c r="C738" i="10"/>
  <c r="F738" i="10"/>
  <c r="E738" i="10"/>
  <c r="B738" i="10"/>
  <c r="Y738" i="10" l="1"/>
  <c r="X192" i="10"/>
  <c r="Y192" i="10"/>
  <c r="S739" i="10"/>
  <c r="V739" i="10"/>
  <c r="T739" i="10"/>
  <c r="X739" i="10" s="1"/>
  <c r="T193" i="10"/>
  <c r="V193" i="10"/>
  <c r="S193" i="10"/>
  <c r="M739" i="10"/>
  <c r="L739" i="10"/>
  <c r="K739" i="10"/>
  <c r="J739" i="10"/>
  <c r="I739" i="10"/>
  <c r="H739" i="10"/>
  <c r="M193" i="10"/>
  <c r="L193" i="10"/>
  <c r="K193" i="10"/>
  <c r="J193" i="10"/>
  <c r="I193" i="10"/>
  <c r="H193" i="10"/>
  <c r="Z738" i="10"/>
  <c r="Z192" i="10"/>
  <c r="R193" i="10"/>
  <c r="C193" i="10"/>
  <c r="D193" i="10"/>
  <c r="E193" i="10"/>
  <c r="F193" i="10"/>
  <c r="B193" i="10"/>
  <c r="O194" i="10"/>
  <c r="G193" i="10"/>
  <c r="G739" i="10"/>
  <c r="F739" i="10"/>
  <c r="E739" i="10"/>
  <c r="D739" i="10"/>
  <c r="C739" i="10"/>
  <c r="R739" i="10"/>
  <c r="B739" i="10"/>
  <c r="Y739" i="10" l="1"/>
  <c r="X193" i="10"/>
  <c r="Y193" i="10"/>
  <c r="V194" i="10"/>
  <c r="T194" i="10"/>
  <c r="S194" i="10"/>
  <c r="M194" i="10"/>
  <c r="L194" i="10"/>
  <c r="K194" i="10"/>
  <c r="J194" i="10"/>
  <c r="H194" i="10"/>
  <c r="I194" i="10"/>
  <c r="Z193" i="10"/>
  <c r="Z739" i="10"/>
  <c r="R194" i="10"/>
  <c r="C194" i="10"/>
  <c r="E194" i="10"/>
  <c r="F194" i="10"/>
  <c r="G194" i="10"/>
  <c r="B194" i="10"/>
  <c r="D194" i="10"/>
  <c r="O195" i="10"/>
  <c r="C740" i="10"/>
  <c r="E740" i="10"/>
  <c r="R740" i="10"/>
  <c r="G740" i="10"/>
  <c r="F740" i="10"/>
  <c r="B740" i="10"/>
  <c r="D740" i="10"/>
  <c r="X194" i="10" l="1"/>
  <c r="Y194" i="10"/>
  <c r="V195" i="10"/>
  <c r="T195" i="10"/>
  <c r="S195" i="10"/>
  <c r="M195" i="10"/>
  <c r="L195" i="10"/>
  <c r="K195" i="10"/>
  <c r="J195" i="10"/>
  <c r="I195" i="10"/>
  <c r="H195" i="10"/>
  <c r="Z194" i="10"/>
  <c r="R195" i="10"/>
  <c r="D195" i="10"/>
  <c r="O196" i="10"/>
  <c r="B195" i="10"/>
  <c r="G195" i="10"/>
  <c r="C195" i="10"/>
  <c r="E195" i="10"/>
  <c r="F195" i="10"/>
  <c r="B741" i="10"/>
  <c r="F741" i="10"/>
  <c r="E741" i="10"/>
  <c r="D741" i="10"/>
  <c r="R741" i="10"/>
  <c r="G741" i="10"/>
  <c r="O742" i="10"/>
  <c r="C741" i="10"/>
  <c r="X195" i="10" l="1"/>
  <c r="Y195" i="10"/>
  <c r="V742" i="10"/>
  <c r="T742" i="10"/>
  <c r="X742" i="10" s="1"/>
  <c r="S742" i="10"/>
  <c r="V196" i="10"/>
  <c r="T196" i="10"/>
  <c r="S196" i="10"/>
  <c r="M196" i="10"/>
  <c r="L196" i="10"/>
  <c r="K196" i="10"/>
  <c r="J196" i="10"/>
  <c r="I196" i="10"/>
  <c r="H196" i="10"/>
  <c r="M742" i="10"/>
  <c r="L742" i="10"/>
  <c r="K742" i="10"/>
  <c r="J742" i="10"/>
  <c r="I742" i="10"/>
  <c r="H742" i="10"/>
  <c r="Z195" i="10"/>
  <c r="R196" i="10"/>
  <c r="C196" i="10"/>
  <c r="D196" i="10"/>
  <c r="E196" i="10"/>
  <c r="F196" i="10"/>
  <c r="O197" i="10"/>
  <c r="B196" i="10"/>
  <c r="G196" i="10"/>
  <c r="F742" i="10"/>
  <c r="G742" i="10"/>
  <c r="B742" i="10"/>
  <c r="C742" i="10"/>
  <c r="O743" i="10"/>
  <c r="D742" i="10"/>
  <c r="E742" i="10"/>
  <c r="R742" i="10"/>
  <c r="Y742" i="10" l="1"/>
  <c r="X196" i="10"/>
  <c r="Y196" i="10"/>
  <c r="T197" i="10"/>
  <c r="V197" i="10"/>
  <c r="S197" i="10"/>
  <c r="T743" i="10"/>
  <c r="X743" i="10" s="1"/>
  <c r="V743" i="10"/>
  <c r="S743" i="10"/>
  <c r="M197" i="10"/>
  <c r="L197" i="10"/>
  <c r="K197" i="10"/>
  <c r="J197" i="10"/>
  <c r="I197" i="10"/>
  <c r="H197" i="10"/>
  <c r="M743" i="10"/>
  <c r="L743" i="10"/>
  <c r="K743" i="10"/>
  <c r="J743" i="10"/>
  <c r="I743" i="10"/>
  <c r="H743" i="10"/>
  <c r="Z196" i="10"/>
  <c r="Z742" i="10"/>
  <c r="R197" i="10"/>
  <c r="O198" i="10"/>
  <c r="B197" i="10"/>
  <c r="C197" i="10"/>
  <c r="D197" i="10"/>
  <c r="G197" i="10"/>
  <c r="E197" i="10"/>
  <c r="F197" i="10"/>
  <c r="G743" i="10"/>
  <c r="E743" i="10"/>
  <c r="R743" i="10"/>
  <c r="F743" i="10"/>
  <c r="O744" i="10"/>
  <c r="D743" i="10"/>
  <c r="C743" i="10"/>
  <c r="B743" i="10"/>
  <c r="Y743" i="10" l="1"/>
  <c r="X197" i="10"/>
  <c r="Y197" i="10"/>
  <c r="V198" i="10"/>
  <c r="S198" i="10"/>
  <c r="T198" i="10"/>
  <c r="T744" i="10"/>
  <c r="X744" i="10" s="1"/>
  <c r="V744" i="10"/>
  <c r="S744" i="10"/>
  <c r="M198" i="10"/>
  <c r="L198" i="10"/>
  <c r="K198" i="10"/>
  <c r="J198" i="10"/>
  <c r="I198" i="10"/>
  <c r="H198" i="10"/>
  <c r="M744" i="10"/>
  <c r="L744" i="10"/>
  <c r="J744" i="10"/>
  <c r="K744" i="10"/>
  <c r="I744" i="10"/>
  <c r="H744" i="10"/>
  <c r="Z743" i="10"/>
  <c r="Z197" i="10"/>
  <c r="R198" i="10"/>
  <c r="E198" i="10"/>
  <c r="G198" i="10"/>
  <c r="O199" i="10"/>
  <c r="D198" i="10"/>
  <c r="C198" i="10"/>
  <c r="B198" i="10"/>
  <c r="F198" i="10"/>
  <c r="F744" i="10"/>
  <c r="G744" i="10"/>
  <c r="C744" i="10"/>
  <c r="R744" i="10"/>
  <c r="D744" i="10"/>
  <c r="B744" i="10"/>
  <c r="O745" i="10"/>
  <c r="E744" i="10"/>
  <c r="Y744" i="10" l="1"/>
  <c r="X198" i="10"/>
  <c r="Y198" i="10"/>
  <c r="T745" i="10"/>
  <c r="X745" i="10" s="1"/>
  <c r="V745" i="10"/>
  <c r="S745" i="10"/>
  <c r="V199" i="10"/>
  <c r="T199" i="10"/>
  <c r="S199" i="10"/>
  <c r="M745" i="10"/>
  <c r="L745" i="10"/>
  <c r="K745" i="10"/>
  <c r="I745" i="10"/>
  <c r="J745" i="10"/>
  <c r="H745" i="10"/>
  <c r="M199" i="10"/>
  <c r="L199" i="10"/>
  <c r="K199" i="10"/>
  <c r="J199" i="10"/>
  <c r="I199" i="10"/>
  <c r="H199" i="10"/>
  <c r="Z744" i="10"/>
  <c r="Z198" i="10"/>
  <c r="R199" i="10"/>
  <c r="O200" i="10"/>
  <c r="G199" i="10"/>
  <c r="D199" i="10"/>
  <c r="E199" i="10"/>
  <c r="F199" i="10"/>
  <c r="C199" i="10"/>
  <c r="B199" i="10"/>
  <c r="C745" i="10"/>
  <c r="O746" i="10"/>
  <c r="R745" i="10"/>
  <c r="E745" i="10"/>
  <c r="G745" i="10"/>
  <c r="D745" i="10"/>
  <c r="F745" i="10"/>
  <c r="B745" i="10"/>
  <c r="Y745" i="10" l="1"/>
  <c r="X199" i="10"/>
  <c r="Y199" i="10"/>
  <c r="V746" i="10"/>
  <c r="T746" i="10"/>
  <c r="X746" i="10" s="1"/>
  <c r="S746" i="10"/>
  <c r="V200" i="10"/>
  <c r="S200" i="10"/>
  <c r="T200" i="10"/>
  <c r="M746" i="10"/>
  <c r="L746" i="10"/>
  <c r="K746" i="10"/>
  <c r="J746" i="10"/>
  <c r="I746" i="10"/>
  <c r="H746" i="10"/>
  <c r="M200" i="10"/>
  <c r="L200" i="10"/>
  <c r="K200" i="10"/>
  <c r="J200" i="10"/>
  <c r="I200" i="10"/>
  <c r="H200" i="10"/>
  <c r="Z199" i="10"/>
  <c r="Z745" i="10"/>
  <c r="R200" i="10"/>
  <c r="E200" i="10"/>
  <c r="G200" i="10"/>
  <c r="O201" i="10"/>
  <c r="B200" i="10"/>
  <c r="F200" i="10"/>
  <c r="D200" i="10"/>
  <c r="C200" i="10"/>
  <c r="F746" i="10"/>
  <c r="D746" i="10"/>
  <c r="E746" i="10"/>
  <c r="G746" i="10"/>
  <c r="R746" i="10"/>
  <c r="O747" i="10"/>
  <c r="C746" i="10"/>
  <c r="B746" i="10"/>
  <c r="Y746" i="10" l="1"/>
  <c r="X200" i="10"/>
  <c r="Y200" i="10"/>
  <c r="T747" i="10"/>
  <c r="X747" i="10" s="1"/>
  <c r="S747" i="10"/>
  <c r="V747" i="10"/>
  <c r="V201" i="10"/>
  <c r="S201" i="10"/>
  <c r="T201" i="10"/>
  <c r="M747" i="10"/>
  <c r="L747" i="10"/>
  <c r="K747" i="10"/>
  <c r="J747" i="10"/>
  <c r="I747" i="10"/>
  <c r="H747" i="10"/>
  <c r="M201" i="10"/>
  <c r="L201" i="10"/>
  <c r="K201" i="10"/>
  <c r="J201" i="10"/>
  <c r="I201" i="10"/>
  <c r="H201" i="10"/>
  <c r="Z746" i="10"/>
  <c r="Z200" i="10"/>
  <c r="R201" i="10"/>
  <c r="D201" i="10"/>
  <c r="E201" i="10"/>
  <c r="F201" i="10"/>
  <c r="G201" i="10"/>
  <c r="O202" i="10"/>
  <c r="B201" i="10"/>
  <c r="C201" i="10"/>
  <c r="B747" i="10"/>
  <c r="C747" i="10"/>
  <c r="D747" i="10"/>
  <c r="O748" i="10"/>
  <c r="G747" i="10"/>
  <c r="E747" i="10"/>
  <c r="R747" i="10"/>
  <c r="F747" i="10"/>
  <c r="Y747" i="10" l="1"/>
  <c r="X201" i="10"/>
  <c r="Y201" i="10"/>
  <c r="V202" i="10"/>
  <c r="T202" i="10"/>
  <c r="S202" i="10"/>
  <c r="V748" i="10"/>
  <c r="S748" i="10"/>
  <c r="T748" i="10"/>
  <c r="X748" i="10" s="1"/>
  <c r="M202" i="10"/>
  <c r="L202" i="10"/>
  <c r="K202" i="10"/>
  <c r="J202" i="10"/>
  <c r="I202" i="10"/>
  <c r="H202" i="10"/>
  <c r="M748" i="10"/>
  <c r="L748" i="10"/>
  <c r="K748" i="10"/>
  <c r="J748" i="10"/>
  <c r="I748" i="10"/>
  <c r="H748" i="10"/>
  <c r="Z201" i="10"/>
  <c r="Z747" i="10"/>
  <c r="R202" i="10"/>
  <c r="E202" i="10"/>
  <c r="C202" i="10"/>
  <c r="G202" i="10"/>
  <c r="O203" i="10"/>
  <c r="B202" i="10"/>
  <c r="F202" i="10"/>
  <c r="D202" i="10"/>
  <c r="C748" i="10"/>
  <c r="R748" i="10"/>
  <c r="D748" i="10"/>
  <c r="F748" i="10"/>
  <c r="E748" i="10"/>
  <c r="O749" i="10"/>
  <c r="G748" i="10"/>
  <c r="B748" i="10"/>
  <c r="Y748" i="10" l="1"/>
  <c r="X202" i="10"/>
  <c r="Y202" i="10"/>
  <c r="V203" i="10"/>
  <c r="S203" i="10"/>
  <c r="T203" i="10"/>
  <c r="T749" i="10"/>
  <c r="X749" i="10" s="1"/>
  <c r="S749" i="10"/>
  <c r="V749" i="10"/>
  <c r="M749" i="10"/>
  <c r="L749" i="10"/>
  <c r="J749" i="10"/>
  <c r="K749" i="10"/>
  <c r="I749" i="10"/>
  <c r="H749" i="10"/>
  <c r="M203" i="10"/>
  <c r="L203" i="10"/>
  <c r="K203" i="10"/>
  <c r="J203" i="10"/>
  <c r="I203" i="10"/>
  <c r="H203" i="10"/>
  <c r="Z202" i="10"/>
  <c r="Z748" i="10"/>
  <c r="R203" i="10"/>
  <c r="C203" i="10"/>
  <c r="D203" i="10"/>
  <c r="E203" i="10"/>
  <c r="B203" i="10"/>
  <c r="O204" i="10"/>
  <c r="F203" i="10"/>
  <c r="G203" i="10"/>
  <c r="B749" i="10"/>
  <c r="D749" i="10"/>
  <c r="F749" i="10"/>
  <c r="O750" i="10"/>
  <c r="R749" i="10"/>
  <c r="E749" i="10"/>
  <c r="C749" i="10"/>
  <c r="G749" i="10"/>
  <c r="Y749" i="10" l="1"/>
  <c r="X203" i="10"/>
  <c r="Y203" i="10"/>
  <c r="T750" i="10"/>
  <c r="X750" i="10" s="1"/>
  <c r="V750" i="10"/>
  <c r="S750" i="10"/>
  <c r="T204" i="10"/>
  <c r="V204" i="10"/>
  <c r="S204" i="10"/>
  <c r="M204" i="10"/>
  <c r="L204" i="10"/>
  <c r="K204" i="10"/>
  <c r="J204" i="10"/>
  <c r="H204" i="10"/>
  <c r="I204" i="10"/>
  <c r="M750" i="10"/>
  <c r="L750" i="10"/>
  <c r="K750" i="10"/>
  <c r="J750" i="10"/>
  <c r="H750" i="10"/>
  <c r="I750" i="10"/>
  <c r="Z749" i="10"/>
  <c r="Z203" i="10"/>
  <c r="R204" i="10"/>
  <c r="G204" i="10"/>
  <c r="O205" i="10"/>
  <c r="B204" i="10"/>
  <c r="C204" i="10"/>
  <c r="D204" i="10"/>
  <c r="F204" i="10"/>
  <c r="E204" i="10"/>
  <c r="B750" i="10"/>
  <c r="G750" i="10"/>
  <c r="F750" i="10"/>
  <c r="O751" i="10"/>
  <c r="C750" i="10"/>
  <c r="R750" i="10"/>
  <c r="D750" i="10"/>
  <c r="E750" i="10"/>
  <c r="Y750" i="10" l="1"/>
  <c r="X204" i="10"/>
  <c r="Y204" i="10"/>
  <c r="V751" i="10"/>
  <c r="T751" i="10"/>
  <c r="X751" i="10" s="1"/>
  <c r="S751" i="10"/>
  <c r="V205" i="10"/>
  <c r="T205" i="10"/>
  <c r="S205" i="10"/>
  <c r="M751" i="10"/>
  <c r="L751" i="10"/>
  <c r="K751" i="10"/>
  <c r="J751" i="10"/>
  <c r="I751" i="10"/>
  <c r="H751" i="10"/>
  <c r="M205" i="10"/>
  <c r="L205" i="10"/>
  <c r="K205" i="10"/>
  <c r="J205" i="10"/>
  <c r="I205" i="10"/>
  <c r="H205" i="10"/>
  <c r="Z750" i="10"/>
  <c r="Z204" i="10"/>
  <c r="R205" i="10"/>
  <c r="O206" i="10"/>
  <c r="B205" i="10"/>
  <c r="D205" i="10"/>
  <c r="E205" i="10"/>
  <c r="F205" i="10"/>
  <c r="C205" i="10"/>
  <c r="G205" i="10"/>
  <c r="C751" i="10"/>
  <c r="O752" i="10"/>
  <c r="G751" i="10"/>
  <c r="R751" i="10"/>
  <c r="F751" i="10"/>
  <c r="B751" i="10"/>
  <c r="D751" i="10"/>
  <c r="E751" i="10"/>
  <c r="Y751" i="10" l="1"/>
  <c r="X205" i="10"/>
  <c r="Y205" i="10"/>
  <c r="V206" i="10"/>
  <c r="S206" i="10"/>
  <c r="T206" i="10"/>
  <c r="S752" i="10"/>
  <c r="V752" i="10"/>
  <c r="T752" i="10"/>
  <c r="X752" i="10" s="1"/>
  <c r="M752" i="10"/>
  <c r="L752" i="10"/>
  <c r="K752" i="10"/>
  <c r="J752" i="10"/>
  <c r="I752" i="10"/>
  <c r="H752" i="10"/>
  <c r="M206" i="10"/>
  <c r="L206" i="10"/>
  <c r="K206" i="10"/>
  <c r="J206" i="10"/>
  <c r="I206" i="10"/>
  <c r="H206" i="10"/>
  <c r="Z751" i="10"/>
  <c r="Z205" i="10"/>
  <c r="R206" i="10"/>
  <c r="G206" i="10"/>
  <c r="C206" i="10"/>
  <c r="O207" i="10"/>
  <c r="B206" i="10"/>
  <c r="D206" i="10"/>
  <c r="F206" i="10"/>
  <c r="E206" i="10"/>
  <c r="B752" i="10"/>
  <c r="C752" i="10"/>
  <c r="D752" i="10"/>
  <c r="E752" i="10"/>
  <c r="G752" i="10"/>
  <c r="O753" i="10"/>
  <c r="F752" i="10"/>
  <c r="R752" i="10"/>
  <c r="Y752" i="10" l="1"/>
  <c r="X206" i="10"/>
  <c r="Y206" i="10"/>
  <c r="S753" i="10"/>
  <c r="V753" i="10"/>
  <c r="T753" i="10"/>
  <c r="X753" i="10" s="1"/>
  <c r="V207" i="10"/>
  <c r="T207" i="10"/>
  <c r="S207" i="10"/>
  <c r="M207" i="10"/>
  <c r="L207" i="10"/>
  <c r="K207" i="10"/>
  <c r="J207" i="10"/>
  <c r="I207" i="10"/>
  <c r="H207" i="10"/>
  <c r="M753" i="10"/>
  <c r="L753" i="10"/>
  <c r="K753" i="10"/>
  <c r="J753" i="10"/>
  <c r="I753" i="10"/>
  <c r="H753" i="10"/>
  <c r="Z752" i="10"/>
  <c r="Z206" i="10"/>
  <c r="R207" i="10"/>
  <c r="O208" i="10"/>
  <c r="G207" i="10"/>
  <c r="B207" i="10"/>
  <c r="D207" i="10"/>
  <c r="C207" i="10"/>
  <c r="E207" i="10"/>
  <c r="F207" i="10"/>
  <c r="C753" i="10"/>
  <c r="G753" i="10"/>
  <c r="R753" i="10"/>
  <c r="E753" i="10"/>
  <c r="O754" i="10"/>
  <c r="F753" i="10"/>
  <c r="D753" i="10"/>
  <c r="B753" i="10"/>
  <c r="Y753" i="10" l="1"/>
  <c r="X207" i="10"/>
  <c r="Y207" i="10"/>
  <c r="V208" i="10"/>
  <c r="T208" i="10"/>
  <c r="S208" i="10"/>
  <c r="V754" i="10"/>
  <c r="T754" i="10"/>
  <c r="X754" i="10" s="1"/>
  <c r="S754" i="10"/>
  <c r="M208" i="10"/>
  <c r="L208" i="10"/>
  <c r="K208" i="10"/>
  <c r="J208" i="10"/>
  <c r="I208" i="10"/>
  <c r="H208" i="10"/>
  <c r="M754" i="10"/>
  <c r="L754" i="10"/>
  <c r="K754" i="10"/>
  <c r="J754" i="10"/>
  <c r="I754" i="10"/>
  <c r="H754" i="10"/>
  <c r="Z207" i="10"/>
  <c r="Z753" i="10"/>
  <c r="R208" i="10"/>
  <c r="E208" i="10"/>
  <c r="D208" i="10"/>
  <c r="G208" i="10"/>
  <c r="F208" i="10"/>
  <c r="C208" i="10"/>
  <c r="O209" i="10"/>
  <c r="B208" i="10"/>
  <c r="B754" i="10"/>
  <c r="E754" i="10"/>
  <c r="D754" i="10"/>
  <c r="F754" i="10"/>
  <c r="O755" i="10"/>
  <c r="C754" i="10"/>
  <c r="R754" i="10"/>
  <c r="G754" i="10"/>
  <c r="Y754" i="10" l="1"/>
  <c r="X208" i="10"/>
  <c r="Y208" i="10"/>
  <c r="V209" i="10"/>
  <c r="T209" i="10"/>
  <c r="S209" i="10"/>
  <c r="S755" i="10"/>
  <c r="T755" i="10"/>
  <c r="X755" i="10" s="1"/>
  <c r="V755" i="10"/>
  <c r="L209" i="10"/>
  <c r="M209" i="10"/>
  <c r="K209" i="10"/>
  <c r="J209" i="10"/>
  <c r="I209" i="10"/>
  <c r="H209" i="10"/>
  <c r="M755" i="10"/>
  <c r="L755" i="10"/>
  <c r="K755" i="10"/>
  <c r="I755" i="10"/>
  <c r="J755" i="10"/>
  <c r="H755" i="10"/>
  <c r="Z208" i="10"/>
  <c r="Z754" i="10"/>
  <c r="R209" i="10"/>
  <c r="C209" i="10"/>
  <c r="O210" i="10"/>
  <c r="D209" i="10"/>
  <c r="G209" i="10"/>
  <c r="F209" i="10"/>
  <c r="E209" i="10"/>
  <c r="B209" i="10"/>
  <c r="E755" i="10"/>
  <c r="O756" i="10"/>
  <c r="D755" i="10"/>
  <c r="F755" i="10"/>
  <c r="B755" i="10"/>
  <c r="R755" i="10"/>
  <c r="G755" i="10"/>
  <c r="C755" i="10"/>
  <c r="Y755" i="10" l="1"/>
  <c r="X209" i="10"/>
  <c r="Y209" i="10"/>
  <c r="V756" i="10"/>
  <c r="S756" i="10"/>
  <c r="T756" i="10"/>
  <c r="X756" i="10" s="1"/>
  <c r="V210" i="10"/>
  <c r="S210" i="10"/>
  <c r="T210" i="10"/>
  <c r="M756" i="10"/>
  <c r="L756" i="10"/>
  <c r="K756" i="10"/>
  <c r="J756" i="10"/>
  <c r="I756" i="10"/>
  <c r="H756" i="10"/>
  <c r="L210" i="10"/>
  <c r="M210" i="10"/>
  <c r="K210" i="10"/>
  <c r="J210" i="10"/>
  <c r="I210" i="10"/>
  <c r="H210" i="10"/>
  <c r="Z755" i="10"/>
  <c r="Z209" i="10"/>
  <c r="B756" i="10"/>
  <c r="R210" i="10"/>
  <c r="E210" i="10"/>
  <c r="C210" i="10"/>
  <c r="G210" i="10"/>
  <c r="D210" i="10"/>
  <c r="O211" i="10"/>
  <c r="B210" i="10"/>
  <c r="F210" i="10"/>
  <c r="E756" i="10"/>
  <c r="D756" i="10"/>
  <c r="C756" i="10"/>
  <c r="R756" i="10"/>
  <c r="O757" i="10"/>
  <c r="G756" i="10"/>
  <c r="F756" i="10"/>
  <c r="Y756" i="10" l="1"/>
  <c r="X210" i="10"/>
  <c r="Y210" i="10"/>
  <c r="S211" i="10"/>
  <c r="V211" i="10"/>
  <c r="T211" i="10"/>
  <c r="S757" i="10"/>
  <c r="V757" i="10"/>
  <c r="T757" i="10"/>
  <c r="X757" i="10" s="1"/>
  <c r="M211" i="10"/>
  <c r="L211" i="10"/>
  <c r="K211" i="10"/>
  <c r="J211" i="10"/>
  <c r="I211" i="10"/>
  <c r="H211" i="10"/>
  <c r="M757" i="10"/>
  <c r="L757" i="10"/>
  <c r="J757" i="10"/>
  <c r="K757" i="10"/>
  <c r="I757" i="10"/>
  <c r="H757" i="10"/>
  <c r="Z756" i="10"/>
  <c r="Z210" i="10"/>
  <c r="R211" i="10"/>
  <c r="O212" i="10"/>
  <c r="C211" i="10"/>
  <c r="B211" i="10"/>
  <c r="D211" i="10"/>
  <c r="G211" i="10"/>
  <c r="E211" i="10"/>
  <c r="F211" i="10"/>
  <c r="G757" i="10"/>
  <c r="D757" i="10"/>
  <c r="C757" i="10"/>
  <c r="R757" i="10"/>
  <c r="F757" i="10"/>
  <c r="E757" i="10"/>
  <c r="B757" i="10"/>
  <c r="Y757" i="10" l="1"/>
  <c r="X211" i="10"/>
  <c r="Y211" i="10"/>
  <c r="V212" i="10"/>
  <c r="T212" i="10"/>
  <c r="S212" i="10"/>
  <c r="M212" i="10"/>
  <c r="L212" i="10"/>
  <c r="K212" i="10"/>
  <c r="J212" i="10"/>
  <c r="I212" i="10"/>
  <c r="H212" i="10"/>
  <c r="Z757" i="10"/>
  <c r="Z211" i="10"/>
  <c r="R212" i="10"/>
  <c r="G212" i="10"/>
  <c r="O213" i="10"/>
  <c r="B212" i="10"/>
  <c r="D212" i="10"/>
  <c r="E212" i="10"/>
  <c r="F212" i="10"/>
  <c r="C212" i="10"/>
  <c r="B758" i="10"/>
  <c r="G758" i="10"/>
  <c r="F758" i="10"/>
  <c r="C758" i="10"/>
  <c r="E758" i="10"/>
  <c r="R758" i="10"/>
  <c r="D758" i="10"/>
  <c r="X212" i="10" l="1"/>
  <c r="Y212" i="10"/>
  <c r="V213" i="10"/>
  <c r="S213" i="10"/>
  <c r="T213" i="10"/>
  <c r="M213" i="10"/>
  <c r="L213" i="10"/>
  <c r="K213" i="10"/>
  <c r="J213" i="10"/>
  <c r="H213" i="10"/>
  <c r="I213" i="10"/>
  <c r="Z212" i="10"/>
  <c r="R213" i="10"/>
  <c r="O214" i="10"/>
  <c r="D213" i="10"/>
  <c r="F213" i="10"/>
  <c r="G213" i="10"/>
  <c r="E213" i="10"/>
  <c r="B213" i="10"/>
  <c r="C213" i="10"/>
  <c r="G759" i="10"/>
  <c r="D759" i="10"/>
  <c r="R759" i="10"/>
  <c r="E759" i="10"/>
  <c r="C759" i="10"/>
  <c r="B759" i="10"/>
  <c r="F759" i="10"/>
  <c r="X213" i="10" l="1"/>
  <c r="Y213" i="10"/>
  <c r="V214" i="10"/>
  <c r="T214" i="10"/>
  <c r="S214" i="10"/>
  <c r="M214" i="10"/>
  <c r="L214" i="10"/>
  <c r="K214" i="10"/>
  <c r="I214" i="10"/>
  <c r="J214" i="10"/>
  <c r="H214" i="10"/>
  <c r="Z213" i="10"/>
  <c r="R214" i="10"/>
  <c r="G214" i="10"/>
  <c r="O215" i="10"/>
  <c r="B214" i="10"/>
  <c r="C214" i="10"/>
  <c r="F214" i="10"/>
  <c r="E214" i="10"/>
  <c r="D214" i="10"/>
  <c r="B760" i="10"/>
  <c r="G760" i="10"/>
  <c r="R760" i="10"/>
  <c r="D760" i="10"/>
  <c r="C760" i="10"/>
  <c r="F760" i="10"/>
  <c r="E760" i="10"/>
  <c r="X214" i="10" l="1"/>
  <c r="Y214" i="10"/>
  <c r="V215" i="10"/>
  <c r="T215" i="10"/>
  <c r="S215" i="10"/>
  <c r="M215" i="10"/>
  <c r="L215" i="10"/>
  <c r="K215" i="10"/>
  <c r="J215" i="10"/>
  <c r="I215" i="10"/>
  <c r="H215" i="10"/>
  <c r="Z214" i="10"/>
  <c r="R215" i="10"/>
  <c r="C215" i="10"/>
  <c r="G215" i="10"/>
  <c r="D215" i="10"/>
  <c r="O216" i="10"/>
  <c r="B215" i="10"/>
  <c r="E215" i="10"/>
  <c r="F215" i="10"/>
  <c r="D761" i="10"/>
  <c r="R761" i="10"/>
  <c r="F761" i="10"/>
  <c r="C761" i="10"/>
  <c r="G761" i="10"/>
  <c r="B761" i="10"/>
  <c r="B762" i="10" s="1"/>
  <c r="E761" i="10"/>
  <c r="X215" i="10" l="1"/>
  <c r="Y215" i="10"/>
  <c r="V216" i="10"/>
  <c r="T216" i="10"/>
  <c r="S216" i="10"/>
  <c r="M216" i="10"/>
  <c r="L216" i="10"/>
  <c r="K216" i="10"/>
  <c r="J216" i="10"/>
  <c r="I216" i="10"/>
  <c r="H216" i="10"/>
  <c r="Z215" i="10"/>
  <c r="R216" i="10"/>
  <c r="G216" i="10"/>
  <c r="O217" i="10"/>
  <c r="B216" i="10"/>
  <c r="E216" i="10"/>
  <c r="F216" i="10"/>
  <c r="D216" i="10"/>
  <c r="C216" i="10"/>
  <c r="E762" i="10"/>
  <c r="R762" i="10"/>
  <c r="F762" i="10"/>
  <c r="G762" i="10"/>
  <c r="C762" i="10"/>
  <c r="D762" i="10"/>
  <c r="X216" i="10" l="1"/>
  <c r="Y216" i="10"/>
  <c r="S217" i="10"/>
  <c r="V217" i="10"/>
  <c r="T217" i="10"/>
  <c r="L217" i="10"/>
  <c r="M217" i="10"/>
  <c r="K217" i="10"/>
  <c r="J217" i="10"/>
  <c r="I217" i="10"/>
  <c r="H217" i="10"/>
  <c r="Z216" i="10"/>
  <c r="R217" i="10"/>
  <c r="O218" i="10"/>
  <c r="D217" i="10"/>
  <c r="E217" i="10"/>
  <c r="F217" i="10"/>
  <c r="B217" i="10"/>
  <c r="G217" i="10"/>
  <c r="C217" i="10"/>
  <c r="C763" i="10"/>
  <c r="F763" i="10"/>
  <c r="G763" i="10"/>
  <c r="E763" i="10"/>
  <c r="B763" i="10"/>
  <c r="D763" i="10"/>
  <c r="R763" i="10"/>
  <c r="X217" i="10" l="1"/>
  <c r="Y217" i="10"/>
  <c r="V218" i="10"/>
  <c r="S218" i="10"/>
  <c r="T218" i="10"/>
  <c r="L218" i="10"/>
  <c r="M218" i="10"/>
  <c r="K218" i="10"/>
  <c r="J218" i="10"/>
  <c r="I218" i="10"/>
  <c r="H218" i="10"/>
  <c r="Z217" i="10"/>
  <c r="R218" i="10"/>
  <c r="E218" i="10"/>
  <c r="C218" i="10"/>
  <c r="G218" i="10"/>
  <c r="B218" i="10"/>
  <c r="D218" i="10"/>
  <c r="O219" i="10"/>
  <c r="F218" i="10"/>
  <c r="B764" i="10"/>
  <c r="E764" i="10"/>
  <c r="R764" i="10"/>
  <c r="O765" i="10"/>
  <c r="C764" i="10"/>
  <c r="D764" i="10"/>
  <c r="F764" i="10"/>
  <c r="G764" i="10"/>
  <c r="X218" i="10" l="1"/>
  <c r="Y218" i="10"/>
  <c r="T765" i="10"/>
  <c r="X765" i="10" s="1"/>
  <c r="V765" i="10"/>
  <c r="S765" i="10"/>
  <c r="V219" i="10"/>
  <c r="T219" i="10"/>
  <c r="S219" i="10"/>
  <c r="M765" i="10"/>
  <c r="L765" i="10"/>
  <c r="J765" i="10"/>
  <c r="K765" i="10"/>
  <c r="I765" i="10"/>
  <c r="H765" i="10"/>
  <c r="M219" i="10"/>
  <c r="L219" i="10"/>
  <c r="K219" i="10"/>
  <c r="J219" i="10"/>
  <c r="I219" i="10"/>
  <c r="H219" i="10"/>
  <c r="Z218" i="10"/>
  <c r="R219" i="10"/>
  <c r="D219" i="10"/>
  <c r="G219" i="10"/>
  <c r="E219" i="10"/>
  <c r="B219" i="10"/>
  <c r="C219" i="10"/>
  <c r="F219" i="10"/>
  <c r="O220" i="10"/>
  <c r="B765" i="10"/>
  <c r="G765" i="10"/>
  <c r="F765" i="10"/>
  <c r="O766" i="10"/>
  <c r="E765" i="10"/>
  <c r="R765" i="10"/>
  <c r="C765" i="10"/>
  <c r="D765" i="10"/>
  <c r="Y765" i="10" l="1"/>
  <c r="X219" i="10"/>
  <c r="Y219" i="10"/>
  <c r="V766" i="10"/>
  <c r="S766" i="10"/>
  <c r="T766" i="10"/>
  <c r="X766" i="10" s="1"/>
  <c r="V220" i="10"/>
  <c r="T220" i="10"/>
  <c r="S220" i="10"/>
  <c r="M766" i="10"/>
  <c r="L766" i="10"/>
  <c r="K766" i="10"/>
  <c r="J766" i="10"/>
  <c r="H766" i="10"/>
  <c r="I766" i="10"/>
  <c r="M220" i="10"/>
  <c r="L220" i="10"/>
  <c r="K220" i="10"/>
  <c r="J220" i="10"/>
  <c r="I220" i="10"/>
  <c r="H220" i="10"/>
  <c r="Z219" i="10"/>
  <c r="Z765" i="10"/>
  <c r="R220" i="10"/>
  <c r="G220" i="10"/>
  <c r="O221" i="10"/>
  <c r="B220" i="10"/>
  <c r="F220" i="10"/>
  <c r="E220" i="10"/>
  <c r="D220" i="10"/>
  <c r="C220" i="10"/>
  <c r="C766" i="10"/>
  <c r="R766" i="10"/>
  <c r="O767" i="10"/>
  <c r="E766" i="10"/>
  <c r="F766" i="10"/>
  <c r="D766" i="10"/>
  <c r="B766" i="10"/>
  <c r="G766" i="10"/>
  <c r="Y766" i="10" l="1"/>
  <c r="X220" i="10"/>
  <c r="Y220" i="10"/>
  <c r="T767" i="10"/>
  <c r="X767" i="10" s="1"/>
  <c r="V767" i="10"/>
  <c r="S767" i="10"/>
  <c r="V221" i="10"/>
  <c r="S221" i="10"/>
  <c r="T221" i="10"/>
  <c r="M767" i="10"/>
  <c r="L767" i="10"/>
  <c r="K767" i="10"/>
  <c r="J767" i="10"/>
  <c r="I767" i="10"/>
  <c r="H767" i="10"/>
  <c r="M221" i="10"/>
  <c r="L221" i="10"/>
  <c r="K221" i="10"/>
  <c r="J221" i="10"/>
  <c r="I221" i="10"/>
  <c r="H221" i="10"/>
  <c r="Z220" i="10"/>
  <c r="Z766" i="10"/>
  <c r="R221" i="10"/>
  <c r="C221" i="10"/>
  <c r="D221" i="10"/>
  <c r="E221" i="10"/>
  <c r="F221" i="10"/>
  <c r="O222" i="10"/>
  <c r="B221" i="10"/>
  <c r="G221" i="10"/>
  <c r="B767" i="10"/>
  <c r="O768" i="10"/>
  <c r="R767" i="10"/>
  <c r="E767" i="10"/>
  <c r="C767" i="10"/>
  <c r="F767" i="10"/>
  <c r="G767" i="10"/>
  <c r="D767" i="10"/>
  <c r="Y767" i="10" l="1"/>
  <c r="X221" i="10"/>
  <c r="Y221" i="10"/>
  <c r="V768" i="10"/>
  <c r="S768" i="10"/>
  <c r="T768" i="10"/>
  <c r="X768" i="10" s="1"/>
  <c r="V222" i="10"/>
  <c r="S222" i="10"/>
  <c r="T222" i="10"/>
  <c r="M768" i="10"/>
  <c r="L768" i="10"/>
  <c r="K768" i="10"/>
  <c r="J768" i="10"/>
  <c r="I768" i="10"/>
  <c r="H768" i="10"/>
  <c r="M222" i="10"/>
  <c r="L222" i="10"/>
  <c r="K222" i="10"/>
  <c r="J222" i="10"/>
  <c r="I222" i="10"/>
  <c r="H222" i="10"/>
  <c r="Z221" i="10"/>
  <c r="Z767" i="10"/>
  <c r="R222" i="10"/>
  <c r="C222" i="10"/>
  <c r="B222" i="10"/>
  <c r="G222" i="10"/>
  <c r="O223" i="10"/>
  <c r="F222" i="10"/>
  <c r="D222" i="10"/>
  <c r="E222" i="10"/>
  <c r="D768" i="10"/>
  <c r="F768" i="10"/>
  <c r="E768" i="10"/>
  <c r="O769" i="10"/>
  <c r="G768" i="10"/>
  <c r="R768" i="10"/>
  <c r="C768" i="10"/>
  <c r="B768" i="10"/>
  <c r="Y768" i="10" l="1"/>
  <c r="X222" i="10"/>
  <c r="Y222" i="10"/>
  <c r="V223" i="10"/>
  <c r="T223" i="10"/>
  <c r="S223" i="10"/>
  <c r="V769" i="10"/>
  <c r="T769" i="10"/>
  <c r="X769" i="10" s="1"/>
  <c r="Y769" i="10" s="1"/>
  <c r="S769" i="10"/>
  <c r="M769" i="10"/>
  <c r="L769" i="10"/>
  <c r="K769" i="10"/>
  <c r="J769" i="10"/>
  <c r="I769" i="10"/>
  <c r="H769" i="10"/>
  <c r="M223" i="10"/>
  <c r="L223" i="10"/>
  <c r="K223" i="10"/>
  <c r="J223" i="10"/>
  <c r="I223" i="10"/>
  <c r="H223" i="10"/>
  <c r="Z222" i="10"/>
  <c r="Z768" i="10"/>
  <c r="R223" i="10"/>
  <c r="O224" i="10"/>
  <c r="G223" i="10"/>
  <c r="D223" i="10"/>
  <c r="E223" i="10"/>
  <c r="C223" i="10"/>
  <c r="F223" i="10"/>
  <c r="B223" i="10"/>
  <c r="B769" i="10"/>
  <c r="D769" i="10"/>
  <c r="E769" i="10"/>
  <c r="G769" i="10"/>
  <c r="O770" i="10"/>
  <c r="C769" i="10"/>
  <c r="R769" i="10"/>
  <c r="F769" i="10"/>
  <c r="X223" i="10" l="1"/>
  <c r="Y223" i="10"/>
  <c r="V224" i="10"/>
  <c r="S224" i="10"/>
  <c r="T224" i="10"/>
  <c r="V770" i="10"/>
  <c r="T770" i="10"/>
  <c r="X770" i="10" s="1"/>
  <c r="S770" i="10"/>
  <c r="M224" i="10"/>
  <c r="L224" i="10"/>
  <c r="K224" i="10"/>
  <c r="J224" i="10"/>
  <c r="I224" i="10"/>
  <c r="H224" i="10"/>
  <c r="M770" i="10"/>
  <c r="L770" i="10"/>
  <c r="K770" i="10"/>
  <c r="I770" i="10"/>
  <c r="J770" i="10"/>
  <c r="H770" i="10"/>
  <c r="Z223" i="10"/>
  <c r="Z769" i="10"/>
  <c r="R224" i="10"/>
  <c r="G224" i="10"/>
  <c r="O225" i="10"/>
  <c r="F224" i="10"/>
  <c r="E224" i="10"/>
  <c r="B224" i="10"/>
  <c r="C224" i="10"/>
  <c r="D224" i="10"/>
  <c r="O771" i="10"/>
  <c r="E770" i="10"/>
  <c r="G770" i="10"/>
  <c r="C770" i="10"/>
  <c r="B770" i="10"/>
  <c r="F770" i="10"/>
  <c r="R770" i="10"/>
  <c r="D770" i="10"/>
  <c r="Y770" i="10" l="1"/>
  <c r="X224" i="10"/>
  <c r="Y224" i="10"/>
  <c r="S771" i="10"/>
  <c r="T771" i="10"/>
  <c r="X771" i="10" s="1"/>
  <c r="V771" i="10"/>
  <c r="V225" i="10"/>
  <c r="T225" i="10"/>
  <c r="S225" i="10"/>
  <c r="M225" i="10"/>
  <c r="L225" i="10"/>
  <c r="K225" i="10"/>
  <c r="J225" i="10"/>
  <c r="I225" i="10"/>
  <c r="H225" i="10"/>
  <c r="M771" i="10"/>
  <c r="L771" i="10"/>
  <c r="K771" i="10"/>
  <c r="J771" i="10"/>
  <c r="I771" i="10"/>
  <c r="H771" i="10"/>
  <c r="Z224" i="10"/>
  <c r="Z770" i="10"/>
  <c r="R225" i="10"/>
  <c r="C225" i="10"/>
  <c r="O226" i="10"/>
  <c r="B225" i="10"/>
  <c r="D225" i="10"/>
  <c r="G225" i="10"/>
  <c r="E225" i="10"/>
  <c r="F225" i="10"/>
  <c r="B771" i="10"/>
  <c r="D771" i="10"/>
  <c r="O772" i="10"/>
  <c r="G771" i="10"/>
  <c r="R771" i="10"/>
  <c r="C771" i="10"/>
  <c r="E771" i="10"/>
  <c r="F771" i="10"/>
  <c r="Y771" i="10" l="1"/>
  <c r="X225" i="10"/>
  <c r="Y225" i="10"/>
  <c r="S772" i="10"/>
  <c r="V772" i="10"/>
  <c r="T772" i="10"/>
  <c r="X772" i="10" s="1"/>
  <c r="T226" i="10"/>
  <c r="V226" i="10"/>
  <c r="S226" i="10"/>
  <c r="M226" i="10"/>
  <c r="L226" i="10"/>
  <c r="K226" i="10"/>
  <c r="J226" i="10"/>
  <c r="I226" i="10"/>
  <c r="H226" i="10"/>
  <c r="M772" i="10"/>
  <c r="L772" i="10"/>
  <c r="K772" i="10"/>
  <c r="J772" i="10"/>
  <c r="I772" i="10"/>
  <c r="H772" i="10"/>
  <c r="Z225" i="10"/>
  <c r="Z771" i="10"/>
  <c r="R226" i="10"/>
  <c r="G226" i="10"/>
  <c r="B226" i="10"/>
  <c r="O227" i="10"/>
  <c r="D226" i="10"/>
  <c r="F226" i="10"/>
  <c r="C226" i="10"/>
  <c r="E226" i="10"/>
  <c r="E772" i="10"/>
  <c r="G772" i="10"/>
  <c r="F772" i="10"/>
  <c r="R772" i="10"/>
  <c r="C772" i="10"/>
  <c r="O773" i="10"/>
  <c r="D772" i="10"/>
  <c r="B772" i="10"/>
  <c r="Y772" i="10" l="1"/>
  <c r="X226" i="10"/>
  <c r="Y226" i="10"/>
  <c r="S773" i="10"/>
  <c r="V773" i="10"/>
  <c r="T773" i="10"/>
  <c r="X773" i="10" s="1"/>
  <c r="V227" i="10"/>
  <c r="T227" i="10"/>
  <c r="S227" i="10"/>
  <c r="M773" i="10"/>
  <c r="L773" i="10"/>
  <c r="J773" i="10"/>
  <c r="K773" i="10"/>
  <c r="I773" i="10"/>
  <c r="H773" i="10"/>
  <c r="M227" i="10"/>
  <c r="L227" i="10"/>
  <c r="K227" i="10"/>
  <c r="J227" i="10"/>
  <c r="I227" i="10"/>
  <c r="H227" i="10"/>
  <c r="Z226" i="10"/>
  <c r="Z772" i="10"/>
  <c r="R227" i="10"/>
  <c r="O228" i="10"/>
  <c r="D227" i="10"/>
  <c r="G227" i="10"/>
  <c r="C227" i="10"/>
  <c r="E227" i="10"/>
  <c r="F227" i="10"/>
  <c r="B227" i="10"/>
  <c r="B773" i="10"/>
  <c r="G773" i="10"/>
  <c r="D773" i="10"/>
  <c r="E773" i="10"/>
  <c r="O774" i="10"/>
  <c r="C773" i="10"/>
  <c r="R773" i="10"/>
  <c r="F773" i="10"/>
  <c r="Y773" i="10" l="1"/>
  <c r="X227" i="10"/>
  <c r="Y227" i="10"/>
  <c r="V228" i="10"/>
  <c r="T228" i="10"/>
  <c r="S228" i="10"/>
  <c r="S774" i="10"/>
  <c r="V774" i="10"/>
  <c r="T774" i="10"/>
  <c r="X774" i="10" s="1"/>
  <c r="M228" i="10"/>
  <c r="L228" i="10"/>
  <c r="K228" i="10"/>
  <c r="J228" i="10"/>
  <c r="I228" i="10"/>
  <c r="H228" i="10"/>
  <c r="M774" i="10"/>
  <c r="L774" i="10"/>
  <c r="K774" i="10"/>
  <c r="J774" i="10"/>
  <c r="I774" i="10"/>
  <c r="H774" i="10"/>
  <c r="Z227" i="10"/>
  <c r="Z773" i="10"/>
  <c r="R228" i="10"/>
  <c r="B228" i="10"/>
  <c r="G228" i="10"/>
  <c r="F228" i="10"/>
  <c r="C228" i="10"/>
  <c r="D228" i="10"/>
  <c r="E228" i="10"/>
  <c r="O229" i="10"/>
  <c r="C774" i="10"/>
  <c r="O775" i="10"/>
  <c r="R774" i="10"/>
  <c r="D774" i="10"/>
  <c r="E774" i="10"/>
  <c r="G774" i="10"/>
  <c r="B774" i="10"/>
  <c r="F774" i="10"/>
  <c r="Y774" i="10" l="1"/>
  <c r="X228" i="10"/>
  <c r="Y228" i="10"/>
  <c r="V775" i="10"/>
  <c r="T775" i="10"/>
  <c r="X775" i="10" s="1"/>
  <c r="S775" i="10"/>
  <c r="V229" i="10"/>
  <c r="T229" i="10"/>
  <c r="S229" i="10"/>
  <c r="M775" i="10"/>
  <c r="L775" i="10"/>
  <c r="K775" i="10"/>
  <c r="J775" i="10"/>
  <c r="I775" i="10"/>
  <c r="H775" i="10"/>
  <c r="M229" i="10"/>
  <c r="L229" i="10"/>
  <c r="K229" i="10"/>
  <c r="J229" i="10"/>
  <c r="I229" i="10"/>
  <c r="H229" i="10"/>
  <c r="Z228" i="10"/>
  <c r="Z774" i="10"/>
  <c r="R229" i="10"/>
  <c r="O230" i="10"/>
  <c r="E229" i="10"/>
  <c r="F229" i="10"/>
  <c r="G229" i="10"/>
  <c r="D229" i="10"/>
  <c r="C229" i="10"/>
  <c r="B229" i="10"/>
  <c r="B775" i="10"/>
  <c r="C775" i="10"/>
  <c r="F775" i="10"/>
  <c r="O776" i="10"/>
  <c r="D775" i="10"/>
  <c r="R775" i="10"/>
  <c r="E775" i="10"/>
  <c r="G775" i="10"/>
  <c r="Y775" i="10" l="1"/>
  <c r="X229" i="10"/>
  <c r="Y229" i="10"/>
  <c r="V230" i="10"/>
  <c r="T230" i="10"/>
  <c r="S230" i="10"/>
  <c r="S776" i="10"/>
  <c r="V776" i="10"/>
  <c r="T776" i="10"/>
  <c r="X776" i="10" s="1"/>
  <c r="M230" i="10"/>
  <c r="L230" i="10"/>
  <c r="K230" i="10"/>
  <c r="J230" i="10"/>
  <c r="I230" i="10"/>
  <c r="H230" i="10"/>
  <c r="M776" i="10"/>
  <c r="L776" i="10"/>
  <c r="K776" i="10"/>
  <c r="J776" i="10"/>
  <c r="I776" i="10"/>
  <c r="H776" i="10"/>
  <c r="Z229" i="10"/>
  <c r="Z775" i="10"/>
  <c r="R230" i="10"/>
  <c r="E230" i="10"/>
  <c r="D230" i="10"/>
  <c r="O231" i="10"/>
  <c r="B230" i="10"/>
  <c r="G230" i="10"/>
  <c r="C230" i="10"/>
  <c r="F230" i="10"/>
  <c r="E776" i="10"/>
  <c r="O777" i="10"/>
  <c r="C776" i="10"/>
  <c r="R776" i="10"/>
  <c r="D776" i="10"/>
  <c r="G776" i="10"/>
  <c r="F776" i="10"/>
  <c r="B776" i="10"/>
  <c r="Y776" i="10" l="1"/>
  <c r="X230" i="10"/>
  <c r="Y230" i="10"/>
  <c r="S777" i="10"/>
  <c r="T777" i="10"/>
  <c r="X777" i="10" s="1"/>
  <c r="V777" i="10"/>
  <c r="V231" i="10"/>
  <c r="T231" i="10"/>
  <c r="S231" i="10"/>
  <c r="L777" i="10"/>
  <c r="M777" i="10"/>
  <c r="K777" i="10"/>
  <c r="J777" i="10"/>
  <c r="I777" i="10"/>
  <c r="H777" i="10"/>
  <c r="M231" i="10"/>
  <c r="K231" i="10"/>
  <c r="L231" i="10"/>
  <c r="J231" i="10"/>
  <c r="I231" i="10"/>
  <c r="H231" i="10"/>
  <c r="Z230" i="10"/>
  <c r="Z776" i="10"/>
  <c r="R231" i="10"/>
  <c r="C231" i="10"/>
  <c r="O232" i="10"/>
  <c r="F231" i="10"/>
  <c r="D231" i="10"/>
  <c r="B231" i="10"/>
  <c r="E231" i="10"/>
  <c r="G231" i="10"/>
  <c r="B777" i="10"/>
  <c r="D777" i="10"/>
  <c r="C777" i="10"/>
  <c r="G777" i="10"/>
  <c r="E777" i="10"/>
  <c r="O778" i="10"/>
  <c r="R777" i="10"/>
  <c r="F777" i="10"/>
  <c r="Y777" i="10" l="1"/>
  <c r="X231" i="10"/>
  <c r="Y231" i="10"/>
  <c r="V778" i="10"/>
  <c r="T778" i="10"/>
  <c r="X778" i="10" s="1"/>
  <c r="S778" i="10"/>
  <c r="V232" i="10"/>
  <c r="T232" i="10"/>
  <c r="S232" i="10"/>
  <c r="M778" i="10"/>
  <c r="L778" i="10"/>
  <c r="K778" i="10"/>
  <c r="J778" i="10"/>
  <c r="I778" i="10"/>
  <c r="H778" i="10"/>
  <c r="M232" i="10"/>
  <c r="L232" i="10"/>
  <c r="K232" i="10"/>
  <c r="J232" i="10"/>
  <c r="I232" i="10"/>
  <c r="H232" i="10"/>
  <c r="Z231" i="10"/>
  <c r="Z777" i="10"/>
  <c r="R232" i="10"/>
  <c r="B232" i="10"/>
  <c r="G232" i="10"/>
  <c r="E232" i="10"/>
  <c r="D232" i="10"/>
  <c r="O233" i="10"/>
  <c r="F232" i="10"/>
  <c r="C232" i="10"/>
  <c r="G778" i="10"/>
  <c r="F778" i="10"/>
  <c r="E778" i="10"/>
  <c r="B778" i="10"/>
  <c r="D778" i="10"/>
  <c r="R778" i="10"/>
  <c r="C778" i="10"/>
  <c r="Y778" i="10" l="1"/>
  <c r="X232" i="10"/>
  <c r="Y232" i="10"/>
  <c r="V233" i="10"/>
  <c r="S233" i="10"/>
  <c r="T233" i="10"/>
  <c r="M233" i="10"/>
  <c r="L233" i="10"/>
  <c r="K233" i="10"/>
  <c r="J233" i="10"/>
  <c r="I233" i="10"/>
  <c r="H233" i="10"/>
  <c r="Z232" i="10"/>
  <c r="Z778" i="10"/>
  <c r="R233" i="10"/>
  <c r="O234" i="10"/>
  <c r="B233" i="10"/>
  <c r="F233" i="10"/>
  <c r="C233" i="10"/>
  <c r="D233" i="10"/>
  <c r="G233" i="10"/>
  <c r="E233" i="10"/>
  <c r="C779" i="10"/>
  <c r="G779" i="10"/>
  <c r="R779" i="10"/>
  <c r="E779" i="10"/>
  <c r="F779" i="10"/>
  <c r="O780" i="10"/>
  <c r="D779" i="10"/>
  <c r="B779" i="10"/>
  <c r="X233" i="10" l="1"/>
  <c r="Y233" i="10"/>
  <c r="V234" i="10"/>
  <c r="T234" i="10"/>
  <c r="S234" i="10"/>
  <c r="V780" i="10"/>
  <c r="T780" i="10"/>
  <c r="S780" i="10"/>
  <c r="M780" i="10"/>
  <c r="L780" i="10"/>
  <c r="K780" i="10"/>
  <c r="J780" i="10"/>
  <c r="I780" i="10"/>
  <c r="H780" i="10"/>
  <c r="M234" i="10"/>
  <c r="L234" i="10"/>
  <c r="K234" i="10"/>
  <c r="J234" i="10"/>
  <c r="I234" i="10"/>
  <c r="H234" i="10"/>
  <c r="Z233" i="10"/>
  <c r="Z779" i="10"/>
  <c r="R234" i="10"/>
  <c r="B234" i="10"/>
  <c r="C234" i="10"/>
  <c r="F234" i="10"/>
  <c r="O235" i="10"/>
  <c r="D234" i="10"/>
  <c r="E234" i="10"/>
  <c r="G234" i="10"/>
  <c r="D780" i="10"/>
  <c r="G780" i="10"/>
  <c r="R780" i="10"/>
  <c r="E780" i="10"/>
  <c r="O781" i="10"/>
  <c r="F780" i="10"/>
  <c r="B780" i="10"/>
  <c r="C780" i="10"/>
  <c r="X780" i="10" l="1"/>
  <c r="Y780" i="10"/>
  <c r="X234" i="10"/>
  <c r="Y234" i="10"/>
  <c r="S781" i="10"/>
  <c r="T781" i="10"/>
  <c r="V781" i="10"/>
  <c r="V235" i="10"/>
  <c r="T235" i="10"/>
  <c r="S235" i="10"/>
  <c r="M781" i="10"/>
  <c r="L781" i="10"/>
  <c r="K781" i="10"/>
  <c r="J781" i="10"/>
  <c r="I781" i="10"/>
  <c r="H781" i="10"/>
  <c r="M235" i="10"/>
  <c r="L235" i="10"/>
  <c r="K235" i="10"/>
  <c r="J235" i="10"/>
  <c r="I235" i="10"/>
  <c r="H235" i="10"/>
  <c r="Z234" i="10"/>
  <c r="Z780" i="10"/>
  <c r="R235" i="10"/>
  <c r="E235" i="10"/>
  <c r="G235" i="10"/>
  <c r="B235" i="10"/>
  <c r="O236" i="10"/>
  <c r="F235" i="10"/>
  <c r="D235" i="10"/>
  <c r="C235" i="10"/>
  <c r="D781" i="10"/>
  <c r="G781" i="10"/>
  <c r="C781" i="10"/>
  <c r="O782" i="10"/>
  <c r="R781" i="10"/>
  <c r="F781" i="10"/>
  <c r="E781" i="10"/>
  <c r="B781" i="10"/>
  <c r="X781" i="10" l="1"/>
  <c r="Y781" i="10"/>
  <c r="X235" i="10"/>
  <c r="Y235" i="10"/>
  <c r="V782" i="10"/>
  <c r="S782" i="10"/>
  <c r="T782" i="10"/>
  <c r="S236" i="10"/>
  <c r="V236" i="10"/>
  <c r="T236" i="10"/>
  <c r="M236" i="10"/>
  <c r="L236" i="10"/>
  <c r="K236" i="10"/>
  <c r="J236" i="10"/>
  <c r="I236" i="10"/>
  <c r="H236" i="10"/>
  <c r="M782" i="10"/>
  <c r="L782" i="10"/>
  <c r="K782" i="10"/>
  <c r="J782" i="10"/>
  <c r="I782" i="10"/>
  <c r="H782" i="10"/>
  <c r="Z235" i="10"/>
  <c r="Z781" i="10"/>
  <c r="R236" i="10"/>
  <c r="E236" i="10"/>
  <c r="O237" i="10"/>
  <c r="G236" i="10"/>
  <c r="B236" i="10"/>
  <c r="F236" i="10"/>
  <c r="C236" i="10"/>
  <c r="D236" i="10"/>
  <c r="G782" i="10"/>
  <c r="O783" i="10"/>
  <c r="R782" i="10"/>
  <c r="F782" i="10"/>
  <c r="C782" i="10"/>
  <c r="E782" i="10"/>
  <c r="D782" i="10"/>
  <c r="B782" i="10"/>
  <c r="X782" i="10" l="1"/>
  <c r="Y782" i="10"/>
  <c r="X236" i="10"/>
  <c r="Y236" i="10"/>
  <c r="T783" i="10"/>
  <c r="V783" i="10"/>
  <c r="S783" i="10"/>
  <c r="V237" i="10"/>
  <c r="T237" i="10"/>
  <c r="S237" i="10"/>
  <c r="B783" i="10"/>
  <c r="M783" i="10"/>
  <c r="L783" i="10"/>
  <c r="K783" i="10"/>
  <c r="J783" i="10"/>
  <c r="I783" i="10"/>
  <c r="H783" i="10"/>
  <c r="M237" i="10"/>
  <c r="L237" i="10"/>
  <c r="K237" i="10"/>
  <c r="J237" i="10"/>
  <c r="I237" i="10"/>
  <c r="H237" i="10"/>
  <c r="Z236" i="10"/>
  <c r="Z782" i="10"/>
  <c r="R237" i="10"/>
  <c r="F237" i="10"/>
  <c r="D237" i="10"/>
  <c r="O238" i="10"/>
  <c r="B237" i="10"/>
  <c r="E237" i="10"/>
  <c r="G237" i="10"/>
  <c r="C237" i="10"/>
  <c r="D783" i="10"/>
  <c r="E783" i="10"/>
  <c r="F783" i="10"/>
  <c r="O784" i="10"/>
  <c r="G783" i="10"/>
  <c r="C783" i="10"/>
  <c r="R783" i="10"/>
  <c r="X783" i="10" l="1"/>
  <c r="Y783" i="10"/>
  <c r="X237" i="10"/>
  <c r="Y237" i="10"/>
  <c r="T784" i="10"/>
  <c r="S784" i="10"/>
  <c r="V784" i="10"/>
  <c r="V238" i="10"/>
  <c r="T238" i="10"/>
  <c r="S238" i="10"/>
  <c r="M784" i="10"/>
  <c r="L784" i="10"/>
  <c r="J784" i="10"/>
  <c r="K784" i="10"/>
  <c r="I784" i="10"/>
  <c r="H784" i="10"/>
  <c r="M238" i="10"/>
  <c r="L238" i="10"/>
  <c r="K238" i="10"/>
  <c r="J238" i="10"/>
  <c r="I238" i="10"/>
  <c r="H238" i="10"/>
  <c r="Z237" i="10"/>
  <c r="Z783" i="10"/>
  <c r="R238" i="10"/>
  <c r="E238" i="10"/>
  <c r="B238" i="10"/>
  <c r="D238" i="10"/>
  <c r="C238" i="10"/>
  <c r="F238" i="10"/>
  <c r="G238" i="10"/>
  <c r="O239" i="10"/>
  <c r="C784" i="10"/>
  <c r="G784" i="10"/>
  <c r="F784" i="10"/>
  <c r="O785" i="10"/>
  <c r="D784" i="10"/>
  <c r="R784" i="10"/>
  <c r="E784" i="10"/>
  <c r="B784" i="10"/>
  <c r="X784" i="10" l="1"/>
  <c r="Y784" i="10"/>
  <c r="X238" i="10"/>
  <c r="Y238" i="10"/>
  <c r="V239" i="10"/>
  <c r="T239" i="10"/>
  <c r="S239" i="10"/>
  <c r="T785" i="10"/>
  <c r="S785" i="10"/>
  <c r="V785" i="10"/>
  <c r="M239" i="10"/>
  <c r="L239" i="10"/>
  <c r="K239" i="10"/>
  <c r="J239" i="10"/>
  <c r="I239" i="10"/>
  <c r="H239" i="10"/>
  <c r="M785" i="10"/>
  <c r="L785" i="10"/>
  <c r="K785" i="10"/>
  <c r="J785" i="10"/>
  <c r="I785" i="10"/>
  <c r="H785" i="10"/>
  <c r="Z238" i="10"/>
  <c r="Z784" i="10"/>
  <c r="R239" i="10"/>
  <c r="B239" i="10"/>
  <c r="G239" i="10"/>
  <c r="D239" i="10"/>
  <c r="F239" i="10"/>
  <c r="E239" i="10"/>
  <c r="C239" i="10"/>
  <c r="O240" i="10"/>
  <c r="B785" i="10"/>
  <c r="E785" i="10"/>
  <c r="R785" i="10"/>
  <c r="G785" i="10"/>
  <c r="O786" i="10"/>
  <c r="C785" i="10"/>
  <c r="F785" i="10"/>
  <c r="D785" i="10"/>
  <c r="X785" i="10" l="1"/>
  <c r="Y785" i="10"/>
  <c r="X239" i="10"/>
  <c r="Y239" i="10"/>
  <c r="V240" i="10"/>
  <c r="S240" i="10"/>
  <c r="T240" i="10"/>
  <c r="S786" i="10"/>
  <c r="T786" i="10"/>
  <c r="V786" i="10"/>
  <c r="M786" i="10"/>
  <c r="L786" i="10"/>
  <c r="K786" i="10"/>
  <c r="J786" i="10"/>
  <c r="I786" i="10"/>
  <c r="H786" i="10"/>
  <c r="M240" i="10"/>
  <c r="L240" i="10"/>
  <c r="K240" i="10"/>
  <c r="J240" i="10"/>
  <c r="I240" i="10"/>
  <c r="H240" i="10"/>
  <c r="Z239" i="10"/>
  <c r="Z785" i="10"/>
  <c r="R240" i="10"/>
  <c r="G240" i="10"/>
  <c r="E240" i="10"/>
  <c r="B240" i="10"/>
  <c r="O241" i="10"/>
  <c r="C240" i="10"/>
  <c r="F240" i="10"/>
  <c r="D240" i="10"/>
  <c r="G786" i="10"/>
  <c r="E786" i="10"/>
  <c r="D786" i="10"/>
  <c r="O787" i="10"/>
  <c r="R786" i="10"/>
  <c r="C786" i="10"/>
  <c r="F786" i="10"/>
  <c r="B786" i="10"/>
  <c r="X240" i="10" l="1"/>
  <c r="Y240" i="10"/>
  <c r="X786" i="10"/>
  <c r="Y786" i="10"/>
  <c r="T787" i="10"/>
  <c r="V787" i="10"/>
  <c r="S787" i="10"/>
  <c r="T241" i="10"/>
  <c r="V241" i="10"/>
  <c r="S241" i="10"/>
  <c r="L241" i="10"/>
  <c r="M241" i="10"/>
  <c r="K241" i="10"/>
  <c r="J241" i="10"/>
  <c r="I241" i="10"/>
  <c r="H241" i="10"/>
  <c r="M787" i="10"/>
  <c r="L787" i="10"/>
  <c r="K787" i="10"/>
  <c r="J787" i="10"/>
  <c r="I787" i="10"/>
  <c r="H787" i="10"/>
  <c r="Z240" i="10"/>
  <c r="Z786" i="10"/>
  <c r="R241" i="10"/>
  <c r="C241" i="10"/>
  <c r="O242" i="10"/>
  <c r="D241" i="10"/>
  <c r="E241" i="10"/>
  <c r="F241" i="10"/>
  <c r="G241" i="10"/>
  <c r="B241" i="10"/>
  <c r="B787" i="10"/>
  <c r="F787" i="10"/>
  <c r="O788" i="10"/>
  <c r="R787" i="10"/>
  <c r="D787" i="10"/>
  <c r="G787" i="10"/>
  <c r="E787" i="10"/>
  <c r="C787" i="10"/>
  <c r="X241" i="10" l="1"/>
  <c r="Y241" i="10"/>
  <c r="X787" i="10"/>
  <c r="Y787" i="10"/>
  <c r="S788" i="10"/>
  <c r="V788" i="10"/>
  <c r="T788" i="10"/>
  <c r="V242" i="10"/>
  <c r="S242" i="10"/>
  <c r="T242" i="10"/>
  <c r="M788" i="10"/>
  <c r="L788" i="10"/>
  <c r="K788" i="10"/>
  <c r="J788" i="10"/>
  <c r="I788" i="10"/>
  <c r="H788" i="10"/>
  <c r="L242" i="10"/>
  <c r="M242" i="10"/>
  <c r="K242" i="10"/>
  <c r="J242" i="10"/>
  <c r="I242" i="10"/>
  <c r="H242" i="10"/>
  <c r="Z241" i="10"/>
  <c r="Z787" i="10"/>
  <c r="R242" i="10"/>
  <c r="G242" i="10"/>
  <c r="O243" i="10"/>
  <c r="F242" i="10"/>
  <c r="B242" i="10"/>
  <c r="D242" i="10"/>
  <c r="C242" i="10"/>
  <c r="E242" i="10"/>
  <c r="F788" i="10"/>
  <c r="D788" i="10"/>
  <c r="R788" i="10"/>
  <c r="O789" i="10"/>
  <c r="E788" i="10"/>
  <c r="G788" i="10"/>
  <c r="B788" i="10"/>
  <c r="C788" i="10"/>
  <c r="X788" i="10" l="1"/>
  <c r="Y788" i="10"/>
  <c r="X242" i="10"/>
  <c r="Y242" i="10"/>
  <c r="S789" i="10"/>
  <c r="T789" i="10"/>
  <c r="V789" i="10"/>
  <c r="T243" i="10"/>
  <c r="S243" i="10"/>
  <c r="V243" i="10"/>
  <c r="M789" i="10"/>
  <c r="L789" i="10"/>
  <c r="J789" i="10"/>
  <c r="K789" i="10"/>
  <c r="I789" i="10"/>
  <c r="H789" i="10"/>
  <c r="M243" i="10"/>
  <c r="L243" i="10"/>
  <c r="K243" i="10"/>
  <c r="J243" i="10"/>
  <c r="I243" i="10"/>
  <c r="H243" i="10"/>
  <c r="Z242" i="10"/>
  <c r="Z788" i="10"/>
  <c r="R243" i="10"/>
  <c r="C243" i="10"/>
  <c r="O244" i="10"/>
  <c r="D243" i="10"/>
  <c r="F243" i="10"/>
  <c r="B243" i="10"/>
  <c r="E243" i="10"/>
  <c r="G243" i="10"/>
  <c r="B789" i="10"/>
  <c r="G789" i="10"/>
  <c r="O790" i="10"/>
  <c r="D789" i="10"/>
  <c r="R789" i="10"/>
  <c r="C789" i="10"/>
  <c r="F789" i="10"/>
  <c r="E789" i="10"/>
  <c r="X243" i="10" l="1"/>
  <c r="Y243" i="10"/>
  <c r="X789" i="10"/>
  <c r="Y789" i="10"/>
  <c r="T790" i="10"/>
  <c r="V790" i="10"/>
  <c r="S790" i="10"/>
  <c r="V244" i="10"/>
  <c r="S244" i="10"/>
  <c r="T244" i="10"/>
  <c r="M790" i="10"/>
  <c r="L790" i="10"/>
  <c r="K790" i="10"/>
  <c r="J790" i="10"/>
  <c r="H790" i="10"/>
  <c r="I790" i="10"/>
  <c r="M244" i="10"/>
  <c r="L244" i="10"/>
  <c r="K244" i="10"/>
  <c r="J244" i="10"/>
  <c r="I244" i="10"/>
  <c r="H244" i="10"/>
  <c r="Z243" i="10"/>
  <c r="Z789" i="10"/>
  <c r="R244" i="10"/>
  <c r="G244" i="10"/>
  <c r="E244" i="10"/>
  <c r="D244" i="10"/>
  <c r="B244" i="10"/>
  <c r="F244" i="10"/>
  <c r="C244" i="10"/>
  <c r="O245" i="10"/>
  <c r="D790" i="10"/>
  <c r="G790" i="10"/>
  <c r="B790" i="10"/>
  <c r="O791" i="10"/>
  <c r="C790" i="10"/>
  <c r="R790" i="10"/>
  <c r="E790" i="10"/>
  <c r="F790" i="10"/>
  <c r="X790" i="10" l="1"/>
  <c r="Y790" i="10"/>
  <c r="X244" i="10"/>
  <c r="Y244" i="10"/>
  <c r="V245" i="10"/>
  <c r="S245" i="10"/>
  <c r="T245" i="10"/>
  <c r="V791" i="10"/>
  <c r="T791" i="10"/>
  <c r="S791" i="10"/>
  <c r="M245" i="10"/>
  <c r="L245" i="10"/>
  <c r="K245" i="10"/>
  <c r="J245" i="10"/>
  <c r="I245" i="10"/>
  <c r="H245" i="10"/>
  <c r="M791" i="10"/>
  <c r="L791" i="10"/>
  <c r="K791" i="10"/>
  <c r="I791" i="10"/>
  <c r="J791" i="10"/>
  <c r="H791" i="10"/>
  <c r="Z244" i="10"/>
  <c r="Z790" i="10"/>
  <c r="R245" i="10"/>
  <c r="B245" i="10"/>
  <c r="O246" i="10"/>
  <c r="D245" i="10"/>
  <c r="C245" i="10"/>
  <c r="G245" i="10"/>
  <c r="F245" i="10"/>
  <c r="E245" i="10"/>
  <c r="B791" i="10"/>
  <c r="G791" i="10"/>
  <c r="D791" i="10"/>
  <c r="E791" i="10"/>
  <c r="O792" i="10"/>
  <c r="R791" i="10"/>
  <c r="C791" i="10"/>
  <c r="F791" i="10"/>
  <c r="X245" i="10" l="1"/>
  <c r="Y245" i="10"/>
  <c r="X791" i="10"/>
  <c r="Y791" i="10"/>
  <c r="V792" i="10"/>
  <c r="T792" i="10"/>
  <c r="S792" i="10"/>
  <c r="V246" i="10"/>
  <c r="T246" i="10"/>
  <c r="S246" i="10"/>
  <c r="M792" i="10"/>
  <c r="L792" i="10"/>
  <c r="K792" i="10"/>
  <c r="J792" i="10"/>
  <c r="I792" i="10"/>
  <c r="H792" i="10"/>
  <c r="M246" i="10"/>
  <c r="L246" i="10"/>
  <c r="K246" i="10"/>
  <c r="J246" i="10"/>
  <c r="I246" i="10"/>
  <c r="H246" i="10"/>
  <c r="Z245" i="10"/>
  <c r="Z791" i="10"/>
  <c r="R246" i="10"/>
  <c r="D246" i="10"/>
  <c r="C246" i="10"/>
  <c r="F246" i="10"/>
  <c r="E246" i="10"/>
  <c r="G246" i="10"/>
  <c r="O247" i="10"/>
  <c r="B246" i="10"/>
  <c r="F792" i="10"/>
  <c r="G792" i="10"/>
  <c r="D792" i="10"/>
  <c r="B792" i="10"/>
  <c r="O793" i="10"/>
  <c r="E792" i="10"/>
  <c r="R792" i="10"/>
  <c r="C792" i="10"/>
  <c r="X792" i="10" l="1"/>
  <c r="Y792" i="10"/>
  <c r="X246" i="10"/>
  <c r="Y246" i="10"/>
  <c r="V247" i="10"/>
  <c r="S247" i="10"/>
  <c r="T247" i="10"/>
  <c r="V793" i="10"/>
  <c r="S793" i="10"/>
  <c r="T793" i="10"/>
  <c r="M793" i="10"/>
  <c r="L793" i="10"/>
  <c r="K793" i="10"/>
  <c r="J793" i="10"/>
  <c r="I793" i="10"/>
  <c r="H793" i="10"/>
  <c r="M247" i="10"/>
  <c r="L247" i="10"/>
  <c r="K247" i="10"/>
  <c r="J247" i="10"/>
  <c r="I247" i="10"/>
  <c r="H247" i="10"/>
  <c r="Z246" i="10"/>
  <c r="Z792" i="10"/>
  <c r="R247" i="10"/>
  <c r="O248" i="10"/>
  <c r="C247" i="10"/>
  <c r="E247" i="10"/>
  <c r="B247" i="10"/>
  <c r="G247" i="10"/>
  <c r="D247" i="10"/>
  <c r="F247" i="10"/>
  <c r="B793" i="10"/>
  <c r="D793" i="10"/>
  <c r="F793" i="10"/>
  <c r="O794" i="10"/>
  <c r="G793" i="10"/>
  <c r="E793" i="10"/>
  <c r="C793" i="10"/>
  <c r="R793" i="10"/>
  <c r="X247" i="10" l="1"/>
  <c r="Y247" i="10"/>
  <c r="X793" i="10"/>
  <c r="Y793" i="10"/>
  <c r="V248" i="10"/>
  <c r="T248" i="10"/>
  <c r="S248" i="10"/>
  <c r="T794" i="10"/>
  <c r="V794" i="10"/>
  <c r="S794" i="10"/>
  <c r="M248" i="10"/>
  <c r="L248" i="10"/>
  <c r="K248" i="10"/>
  <c r="J248" i="10"/>
  <c r="I248" i="10"/>
  <c r="H248" i="10"/>
  <c r="M794" i="10"/>
  <c r="L794" i="10"/>
  <c r="K794" i="10"/>
  <c r="J794" i="10"/>
  <c r="I794" i="10"/>
  <c r="H794" i="10"/>
  <c r="Z247" i="10"/>
  <c r="Z793" i="10"/>
  <c r="R248" i="10"/>
  <c r="D248" i="10"/>
  <c r="O249" i="10"/>
  <c r="E248" i="10"/>
  <c r="G248" i="10"/>
  <c r="B248" i="10"/>
  <c r="C248" i="10"/>
  <c r="F248" i="10"/>
  <c r="F794" i="10"/>
  <c r="E794" i="10"/>
  <c r="R794" i="10"/>
  <c r="C794" i="10"/>
  <c r="B794" i="10"/>
  <c r="G794" i="10"/>
  <c r="D794" i="10"/>
  <c r="X794" i="10" l="1"/>
  <c r="Y794" i="10"/>
  <c r="X248" i="10"/>
  <c r="Y248" i="10"/>
  <c r="T249" i="10"/>
  <c r="V249" i="10"/>
  <c r="S249" i="10"/>
  <c r="L249" i="10"/>
  <c r="M249" i="10"/>
  <c r="K249" i="10"/>
  <c r="J249" i="10"/>
  <c r="I249" i="10"/>
  <c r="H249" i="10"/>
  <c r="Z248" i="10"/>
  <c r="Z794" i="10"/>
  <c r="R249" i="10"/>
  <c r="B249" i="10"/>
  <c r="C249" i="10"/>
  <c r="O250" i="10"/>
  <c r="D249" i="10"/>
  <c r="F249" i="10"/>
  <c r="E249" i="10"/>
  <c r="G249" i="10"/>
  <c r="B795" i="10"/>
  <c r="D795" i="10"/>
  <c r="E795" i="10"/>
  <c r="O796" i="10"/>
  <c r="R795" i="10"/>
  <c r="C795" i="10"/>
  <c r="F795" i="10"/>
  <c r="G795" i="10"/>
  <c r="X249" i="10" l="1"/>
  <c r="Y249" i="10"/>
  <c r="S796" i="10"/>
  <c r="T796" i="10"/>
  <c r="X796" i="10" s="1"/>
  <c r="V796" i="10"/>
  <c r="V250" i="10"/>
  <c r="S250" i="10"/>
  <c r="T250" i="10"/>
  <c r="M796" i="10"/>
  <c r="L796" i="10"/>
  <c r="K796" i="10"/>
  <c r="J796" i="10"/>
  <c r="I796" i="10"/>
  <c r="H796" i="10"/>
  <c r="L250" i="10"/>
  <c r="M250" i="10"/>
  <c r="K250" i="10"/>
  <c r="J250" i="10"/>
  <c r="I250" i="10"/>
  <c r="H250" i="10"/>
  <c r="Z249" i="10"/>
  <c r="Z795" i="10"/>
  <c r="R250" i="10"/>
  <c r="D250" i="10"/>
  <c r="C250" i="10"/>
  <c r="G250" i="10"/>
  <c r="F250" i="10"/>
  <c r="E250" i="10"/>
  <c r="B250" i="10"/>
  <c r="O251" i="10"/>
  <c r="C796" i="10"/>
  <c r="E796" i="10"/>
  <c r="F796" i="10"/>
  <c r="D796" i="10"/>
  <c r="R796" i="10"/>
  <c r="B796" i="10"/>
  <c r="O797" i="10"/>
  <c r="G796" i="10"/>
  <c r="Y796" i="10" l="1"/>
  <c r="X250" i="10"/>
  <c r="Y250" i="10"/>
  <c r="V251" i="10"/>
  <c r="T251" i="10"/>
  <c r="S251" i="10"/>
  <c r="V797" i="10"/>
  <c r="S797" i="10"/>
  <c r="T797" i="10"/>
  <c r="X797" i="10" s="1"/>
  <c r="M797" i="10"/>
  <c r="L797" i="10"/>
  <c r="J797" i="10"/>
  <c r="K797" i="10"/>
  <c r="I797" i="10"/>
  <c r="H797" i="10"/>
  <c r="M251" i="10"/>
  <c r="L251" i="10"/>
  <c r="K251" i="10"/>
  <c r="J251" i="10"/>
  <c r="I251" i="10"/>
  <c r="H251" i="10"/>
  <c r="Z250" i="10"/>
  <c r="Z796" i="10"/>
  <c r="R251" i="10"/>
  <c r="C251" i="10"/>
  <c r="O252" i="10"/>
  <c r="B251" i="10"/>
  <c r="D251" i="10"/>
  <c r="F251" i="10"/>
  <c r="G251" i="10"/>
  <c r="E251" i="10"/>
  <c r="B797" i="10"/>
  <c r="F797" i="10"/>
  <c r="E797" i="10"/>
  <c r="D797" i="10"/>
  <c r="O798" i="10"/>
  <c r="G797" i="10"/>
  <c r="R797" i="10"/>
  <c r="C797" i="10"/>
  <c r="Y797" i="10" l="1"/>
  <c r="X251" i="10"/>
  <c r="Y251" i="10"/>
  <c r="S798" i="10"/>
  <c r="T798" i="10"/>
  <c r="X798" i="10" s="1"/>
  <c r="V798" i="10"/>
  <c r="V252" i="10"/>
  <c r="T252" i="10"/>
  <c r="S252" i="10"/>
  <c r="M798" i="10"/>
  <c r="L798" i="10"/>
  <c r="K798" i="10"/>
  <c r="J798" i="10"/>
  <c r="I798" i="10"/>
  <c r="H798" i="10"/>
  <c r="M252" i="10"/>
  <c r="L252" i="10"/>
  <c r="K252" i="10"/>
  <c r="J252" i="10"/>
  <c r="I252" i="10"/>
  <c r="H252" i="10"/>
  <c r="Z251" i="10"/>
  <c r="Z797" i="10"/>
  <c r="R252" i="10"/>
  <c r="D252" i="10"/>
  <c r="O253" i="10"/>
  <c r="G252" i="10"/>
  <c r="E252" i="10"/>
  <c r="B252" i="10"/>
  <c r="C252" i="10"/>
  <c r="F252" i="10"/>
  <c r="D798" i="10"/>
  <c r="G798" i="10"/>
  <c r="O799" i="10"/>
  <c r="R798" i="10"/>
  <c r="C798" i="10"/>
  <c r="F798" i="10"/>
  <c r="E798" i="10"/>
  <c r="B798" i="10"/>
  <c r="Y798" i="10" l="1"/>
  <c r="X252" i="10"/>
  <c r="Y252" i="10"/>
  <c r="S799" i="10"/>
  <c r="T799" i="10"/>
  <c r="X799" i="10" s="1"/>
  <c r="V799" i="10"/>
  <c r="V253" i="10"/>
  <c r="S253" i="10"/>
  <c r="T253" i="10"/>
  <c r="M799" i="10"/>
  <c r="L799" i="10"/>
  <c r="K799" i="10"/>
  <c r="J799" i="10"/>
  <c r="I799" i="10"/>
  <c r="H799" i="10"/>
  <c r="M253" i="10"/>
  <c r="L253" i="10"/>
  <c r="K253" i="10"/>
  <c r="J253" i="10"/>
  <c r="I253" i="10"/>
  <c r="H253" i="10"/>
  <c r="Z252" i="10"/>
  <c r="Z798" i="10"/>
  <c r="R253" i="10"/>
  <c r="B253" i="10"/>
  <c r="C253" i="10"/>
  <c r="E253" i="10"/>
  <c r="O254" i="10"/>
  <c r="D253" i="10"/>
  <c r="G253" i="10"/>
  <c r="F253" i="10"/>
  <c r="B799" i="10"/>
  <c r="E799" i="10"/>
  <c r="D799" i="10"/>
  <c r="O800" i="10"/>
  <c r="C799" i="10"/>
  <c r="R799" i="10"/>
  <c r="G799" i="10"/>
  <c r="F799" i="10"/>
  <c r="Y799" i="10" l="1"/>
  <c r="X253" i="10"/>
  <c r="Y253" i="10"/>
  <c r="T254" i="10"/>
  <c r="V254" i="10"/>
  <c r="S254" i="10"/>
  <c r="V800" i="10"/>
  <c r="T800" i="10"/>
  <c r="X800" i="10" s="1"/>
  <c r="S800" i="10"/>
  <c r="M254" i="10"/>
  <c r="L254" i="10"/>
  <c r="K254" i="10"/>
  <c r="J254" i="10"/>
  <c r="I254" i="10"/>
  <c r="H254" i="10"/>
  <c r="M800" i="10"/>
  <c r="L800" i="10"/>
  <c r="K800" i="10"/>
  <c r="J800" i="10"/>
  <c r="I800" i="10"/>
  <c r="H800" i="10"/>
  <c r="Z253" i="10"/>
  <c r="Z799" i="10"/>
  <c r="R254" i="10"/>
  <c r="D254" i="10"/>
  <c r="C254" i="10"/>
  <c r="G254" i="10"/>
  <c r="F254" i="10"/>
  <c r="E254" i="10"/>
  <c r="B254" i="10"/>
  <c r="O255" i="10"/>
  <c r="E800" i="10"/>
  <c r="D800" i="10"/>
  <c r="O801" i="10"/>
  <c r="G800" i="10"/>
  <c r="R800" i="10"/>
  <c r="F800" i="10"/>
  <c r="C800" i="10"/>
  <c r="B800" i="10"/>
  <c r="Y800" i="10" l="1"/>
  <c r="X254" i="10"/>
  <c r="Y254" i="10"/>
  <c r="V255" i="10"/>
  <c r="S255" i="10"/>
  <c r="T255" i="10"/>
  <c r="S801" i="10"/>
  <c r="V801" i="10"/>
  <c r="T801" i="10"/>
  <c r="X801" i="10" s="1"/>
  <c r="M255" i="10"/>
  <c r="L255" i="10"/>
  <c r="K255" i="10"/>
  <c r="J255" i="10"/>
  <c r="I255" i="10"/>
  <c r="H255" i="10"/>
  <c r="L801" i="10"/>
  <c r="M801" i="10"/>
  <c r="K801" i="10"/>
  <c r="J801" i="10"/>
  <c r="I801" i="10"/>
  <c r="H801" i="10"/>
  <c r="Z254" i="10"/>
  <c r="Z800" i="10"/>
  <c r="R255" i="10"/>
  <c r="C255" i="10"/>
  <c r="O256" i="10"/>
  <c r="D255" i="10"/>
  <c r="F255" i="10"/>
  <c r="B255" i="10"/>
  <c r="E255" i="10"/>
  <c r="G255" i="10"/>
  <c r="B801" i="10"/>
  <c r="F801" i="10"/>
  <c r="D801" i="10"/>
  <c r="E801" i="10"/>
  <c r="O802" i="10"/>
  <c r="G801" i="10"/>
  <c r="R801" i="10"/>
  <c r="C801" i="10"/>
  <c r="Y801" i="10" l="1"/>
  <c r="X255" i="10"/>
  <c r="Y255" i="10"/>
  <c r="S802" i="10"/>
  <c r="V802" i="10"/>
  <c r="T802" i="10"/>
  <c r="X802" i="10" s="1"/>
  <c r="Y802" i="10" s="1"/>
  <c r="V256" i="10"/>
  <c r="S256" i="10"/>
  <c r="T256" i="10"/>
  <c r="M802" i="10"/>
  <c r="L802" i="10"/>
  <c r="K802" i="10"/>
  <c r="J802" i="10"/>
  <c r="H802" i="10"/>
  <c r="I802" i="10"/>
  <c r="M256" i="10"/>
  <c r="K256" i="10"/>
  <c r="L256" i="10"/>
  <c r="J256" i="10"/>
  <c r="I256" i="10"/>
  <c r="H256" i="10"/>
  <c r="Z255" i="10"/>
  <c r="Z801" i="10"/>
  <c r="R256" i="10"/>
  <c r="D256" i="10"/>
  <c r="O257" i="10"/>
  <c r="G256" i="10"/>
  <c r="E256" i="10"/>
  <c r="B256" i="10"/>
  <c r="F256" i="10"/>
  <c r="C256" i="10"/>
  <c r="F802" i="10"/>
  <c r="D802" i="10"/>
  <c r="G802" i="10"/>
  <c r="R802" i="10"/>
  <c r="B802" i="10"/>
  <c r="E802" i="10"/>
  <c r="C802" i="10"/>
  <c r="O803" i="10"/>
  <c r="X256" i="10" l="1"/>
  <c r="Y256" i="10"/>
  <c r="T803" i="10"/>
  <c r="X803" i="10" s="1"/>
  <c r="S803" i="10"/>
  <c r="V803" i="10"/>
  <c r="V257" i="10"/>
  <c r="T257" i="10"/>
  <c r="S257" i="10"/>
  <c r="M803" i="10"/>
  <c r="L803" i="10"/>
  <c r="K803" i="10"/>
  <c r="J803" i="10"/>
  <c r="I803" i="10"/>
  <c r="H803" i="10"/>
  <c r="M257" i="10"/>
  <c r="L257" i="10"/>
  <c r="K257" i="10"/>
  <c r="J257" i="10"/>
  <c r="I257" i="10"/>
  <c r="H257" i="10"/>
  <c r="Z256" i="10"/>
  <c r="Z802" i="10"/>
  <c r="R257" i="10"/>
  <c r="C257" i="10"/>
  <c r="D257" i="10"/>
  <c r="F257" i="10"/>
  <c r="E257" i="10"/>
  <c r="G257" i="10"/>
  <c r="B257" i="10"/>
  <c r="O258" i="10"/>
  <c r="B803" i="10"/>
  <c r="D803" i="10"/>
  <c r="C803" i="10"/>
  <c r="R803" i="10"/>
  <c r="F803" i="10"/>
  <c r="O804" i="10"/>
  <c r="G803" i="10"/>
  <c r="E803" i="10"/>
  <c r="Y803" i="10" l="1"/>
  <c r="X257" i="10"/>
  <c r="Y257" i="10"/>
  <c r="T804" i="10"/>
  <c r="X804" i="10" s="1"/>
  <c r="V804" i="10"/>
  <c r="S804" i="10"/>
  <c r="V258" i="10"/>
  <c r="S258" i="10"/>
  <c r="T258" i="10"/>
  <c r="M258" i="10"/>
  <c r="L258" i="10"/>
  <c r="K258" i="10"/>
  <c r="J258" i="10"/>
  <c r="I258" i="10"/>
  <c r="H258" i="10"/>
  <c r="M804" i="10"/>
  <c r="L804" i="10"/>
  <c r="K804" i="10"/>
  <c r="J804" i="10"/>
  <c r="I804" i="10"/>
  <c r="H804" i="10"/>
  <c r="Z257" i="10"/>
  <c r="Z803" i="10"/>
  <c r="R258" i="10"/>
  <c r="G258" i="10"/>
  <c r="E258" i="10"/>
  <c r="B258" i="10"/>
  <c r="C258" i="10"/>
  <c r="D258" i="10"/>
  <c r="O259" i="10"/>
  <c r="F258" i="10"/>
  <c r="D804" i="10"/>
  <c r="E804" i="10"/>
  <c r="R804" i="10"/>
  <c r="F804" i="10"/>
  <c r="O805" i="10"/>
  <c r="G804" i="10"/>
  <c r="C804" i="10"/>
  <c r="B804" i="10"/>
  <c r="Y804" i="10" l="1"/>
  <c r="X258" i="10"/>
  <c r="Y258" i="10"/>
  <c r="V259" i="10"/>
  <c r="T259" i="10"/>
  <c r="S259" i="10"/>
  <c r="S805" i="10"/>
  <c r="T805" i="10"/>
  <c r="X805" i="10" s="1"/>
  <c r="V805" i="10"/>
  <c r="M259" i="10"/>
  <c r="L259" i="10"/>
  <c r="K259" i="10"/>
  <c r="J259" i="10"/>
  <c r="I259" i="10"/>
  <c r="H259" i="10"/>
  <c r="M805" i="10"/>
  <c r="L805" i="10"/>
  <c r="J805" i="10"/>
  <c r="K805" i="10"/>
  <c r="I805" i="10"/>
  <c r="H805" i="10"/>
  <c r="Z258" i="10"/>
  <c r="Z804" i="10"/>
  <c r="R259" i="10"/>
  <c r="F259" i="10"/>
  <c r="C259" i="10"/>
  <c r="E259" i="10"/>
  <c r="G259" i="10"/>
  <c r="O260" i="10"/>
  <c r="B259" i="10"/>
  <c r="D259" i="10"/>
  <c r="B805" i="10"/>
  <c r="G805" i="10"/>
  <c r="O806" i="10"/>
  <c r="R805" i="10"/>
  <c r="C805" i="10"/>
  <c r="F805" i="10"/>
  <c r="D805" i="10"/>
  <c r="E805" i="10"/>
  <c r="Y805" i="10" l="1"/>
  <c r="X259" i="10"/>
  <c r="Y259" i="10"/>
  <c r="S260" i="10"/>
  <c r="V260" i="10"/>
  <c r="T260" i="10"/>
  <c r="V806" i="10"/>
  <c r="S806" i="10"/>
  <c r="T806" i="10"/>
  <c r="X806" i="10" s="1"/>
  <c r="M260" i="10"/>
  <c r="L260" i="10"/>
  <c r="K260" i="10"/>
  <c r="J260" i="10"/>
  <c r="I260" i="10"/>
  <c r="H260" i="10"/>
  <c r="M806" i="10"/>
  <c r="L806" i="10"/>
  <c r="K806" i="10"/>
  <c r="J806" i="10"/>
  <c r="I806" i="10"/>
  <c r="H806" i="10"/>
  <c r="Z259" i="10"/>
  <c r="Z805" i="10"/>
  <c r="R260" i="10"/>
  <c r="D260" i="10"/>
  <c r="G260" i="10"/>
  <c r="O261" i="10"/>
  <c r="C260" i="10"/>
  <c r="F260" i="10"/>
  <c r="B260" i="10"/>
  <c r="E260" i="10"/>
  <c r="B806" i="10"/>
  <c r="G806" i="10"/>
  <c r="F806" i="10"/>
  <c r="O807" i="10"/>
  <c r="R806" i="10"/>
  <c r="C806" i="10"/>
  <c r="D806" i="10"/>
  <c r="E806" i="10"/>
  <c r="Y806" i="10" l="1"/>
  <c r="X260" i="10"/>
  <c r="Y260" i="10"/>
  <c r="V807" i="10"/>
  <c r="T807" i="10"/>
  <c r="X807" i="10" s="1"/>
  <c r="S807" i="10"/>
  <c r="V261" i="10"/>
  <c r="T261" i="10"/>
  <c r="S261" i="10"/>
  <c r="M807" i="10"/>
  <c r="L807" i="10"/>
  <c r="K807" i="10"/>
  <c r="I807" i="10"/>
  <c r="J807" i="10"/>
  <c r="H807" i="10"/>
  <c r="M261" i="10"/>
  <c r="L261" i="10"/>
  <c r="K261" i="10"/>
  <c r="J261" i="10"/>
  <c r="I261" i="10"/>
  <c r="H261" i="10"/>
  <c r="Z260" i="10"/>
  <c r="Z806" i="10"/>
  <c r="R261" i="10"/>
  <c r="O262" i="10"/>
  <c r="B261" i="10"/>
  <c r="C261" i="10"/>
  <c r="G261" i="10"/>
  <c r="E261" i="10"/>
  <c r="D261" i="10"/>
  <c r="F261" i="10"/>
  <c r="G807" i="10"/>
  <c r="C807" i="10"/>
  <c r="R807" i="10"/>
  <c r="E807" i="10"/>
  <c r="D807" i="10"/>
  <c r="O808" i="10"/>
  <c r="F807" i="10"/>
  <c r="B807" i="10"/>
  <c r="Y807" i="10" l="1"/>
  <c r="X261" i="10"/>
  <c r="Y261" i="10"/>
  <c r="V262" i="10"/>
  <c r="T262" i="10"/>
  <c r="S262" i="10"/>
  <c r="T808" i="10"/>
  <c r="X808" i="10" s="1"/>
  <c r="S808" i="10"/>
  <c r="V808" i="10"/>
  <c r="M262" i="10"/>
  <c r="L262" i="10"/>
  <c r="K262" i="10"/>
  <c r="J262" i="10"/>
  <c r="I262" i="10"/>
  <c r="H262" i="10"/>
  <c r="M808" i="10"/>
  <c r="L808" i="10"/>
  <c r="K808" i="10"/>
  <c r="J808" i="10"/>
  <c r="I808" i="10"/>
  <c r="H808" i="10"/>
  <c r="Z261" i="10"/>
  <c r="Z807" i="10"/>
  <c r="R262" i="10"/>
  <c r="D262" i="10"/>
  <c r="B262" i="10"/>
  <c r="C262" i="10"/>
  <c r="O263" i="10"/>
  <c r="G262" i="10"/>
  <c r="F262" i="10"/>
  <c r="E262" i="10"/>
  <c r="E808" i="10"/>
  <c r="C808" i="10"/>
  <c r="O809" i="10"/>
  <c r="R808" i="10"/>
  <c r="F808" i="10"/>
  <c r="G808" i="10"/>
  <c r="D808" i="10"/>
  <c r="B808" i="10"/>
  <c r="B809" i="10" s="1"/>
  <c r="Y808" i="10" l="1"/>
  <c r="X262" i="10"/>
  <c r="Y262" i="10"/>
  <c r="V263" i="10"/>
  <c r="T263" i="10"/>
  <c r="S263" i="10"/>
  <c r="T809" i="10"/>
  <c r="X809" i="10" s="1"/>
  <c r="V809" i="10"/>
  <c r="S809" i="10"/>
  <c r="M263" i="10"/>
  <c r="L263" i="10"/>
  <c r="K263" i="10"/>
  <c r="J263" i="10"/>
  <c r="I263" i="10"/>
  <c r="H263" i="10"/>
  <c r="M809" i="10"/>
  <c r="L809" i="10"/>
  <c r="K809" i="10"/>
  <c r="J809" i="10"/>
  <c r="I809" i="10"/>
  <c r="H809" i="10"/>
  <c r="Z262" i="10"/>
  <c r="Z808" i="10"/>
  <c r="R263" i="10"/>
  <c r="E263" i="10"/>
  <c r="B263" i="10"/>
  <c r="F263" i="10"/>
  <c r="G263" i="10"/>
  <c r="C263" i="10"/>
  <c r="D263" i="10"/>
  <c r="O264" i="10"/>
  <c r="C809" i="10"/>
  <c r="F809" i="10"/>
  <c r="D809" i="10"/>
  <c r="O810" i="10"/>
  <c r="R809" i="10"/>
  <c r="E809" i="10"/>
  <c r="G809" i="10"/>
  <c r="Y809" i="10" l="1"/>
  <c r="X263" i="10"/>
  <c r="Y263" i="10"/>
  <c r="V264" i="10"/>
  <c r="T264" i="10"/>
  <c r="S264" i="10"/>
  <c r="T810" i="10"/>
  <c r="X810" i="10" s="1"/>
  <c r="V810" i="10"/>
  <c r="S810" i="10"/>
  <c r="M264" i="10"/>
  <c r="L264" i="10"/>
  <c r="K264" i="10"/>
  <c r="J264" i="10"/>
  <c r="I264" i="10"/>
  <c r="H264" i="10"/>
  <c r="M810" i="10"/>
  <c r="L810" i="10"/>
  <c r="K810" i="10"/>
  <c r="J810" i="10"/>
  <c r="H810" i="10"/>
  <c r="I810" i="10"/>
  <c r="Z263" i="10"/>
  <c r="Z809" i="10"/>
  <c r="R264" i="10"/>
  <c r="D264" i="10"/>
  <c r="G264" i="10"/>
  <c r="C264" i="10"/>
  <c r="B264" i="10"/>
  <c r="O265" i="10"/>
  <c r="F264" i="10"/>
  <c r="E264" i="10"/>
  <c r="O811" i="10"/>
  <c r="B810" i="10"/>
  <c r="R810" i="10"/>
  <c r="G810" i="10"/>
  <c r="F810" i="10"/>
  <c r="E810" i="10"/>
  <c r="D810" i="10"/>
  <c r="C810" i="10"/>
  <c r="Y810" i="10" l="1"/>
  <c r="X264" i="10"/>
  <c r="Y264" i="10"/>
  <c r="V811" i="10"/>
  <c r="S811" i="10"/>
  <c r="T811" i="10"/>
  <c r="X811" i="10" s="1"/>
  <c r="V265" i="10"/>
  <c r="T265" i="10"/>
  <c r="S265" i="10"/>
  <c r="M811" i="10"/>
  <c r="L811" i="10"/>
  <c r="K811" i="10"/>
  <c r="J811" i="10"/>
  <c r="I811" i="10"/>
  <c r="H811" i="10"/>
  <c r="M265" i="10"/>
  <c r="L265" i="10"/>
  <c r="K265" i="10"/>
  <c r="J265" i="10"/>
  <c r="I265" i="10"/>
  <c r="H265" i="10"/>
  <c r="Z264" i="10"/>
  <c r="Z810" i="10"/>
  <c r="R265" i="10"/>
  <c r="B265" i="10"/>
  <c r="D265" i="10"/>
  <c r="F265" i="10"/>
  <c r="O266" i="10"/>
  <c r="E265" i="10"/>
  <c r="C265" i="10"/>
  <c r="G265" i="10"/>
  <c r="B811" i="10"/>
  <c r="C811" i="10"/>
  <c r="O812" i="10"/>
  <c r="E811" i="10"/>
  <c r="F811" i="10"/>
  <c r="R811" i="10"/>
  <c r="G811" i="10"/>
  <c r="D811" i="10"/>
  <c r="Y811" i="10" l="1"/>
  <c r="X265" i="10"/>
  <c r="Y265" i="10"/>
  <c r="V266" i="10"/>
  <c r="T266" i="10"/>
  <c r="S266" i="10"/>
  <c r="S812" i="10"/>
  <c r="V812" i="10"/>
  <c r="T812" i="10"/>
  <c r="X812" i="10" s="1"/>
  <c r="M266" i="10"/>
  <c r="L266" i="10"/>
  <c r="K266" i="10"/>
  <c r="J266" i="10"/>
  <c r="I266" i="10"/>
  <c r="H266" i="10"/>
  <c r="M812" i="10"/>
  <c r="L812" i="10"/>
  <c r="K812" i="10"/>
  <c r="J812" i="10"/>
  <c r="I812" i="10"/>
  <c r="H812" i="10"/>
  <c r="Z265" i="10"/>
  <c r="Z811" i="10"/>
  <c r="R266" i="10"/>
  <c r="D266" i="10"/>
  <c r="B266" i="10"/>
  <c r="E266" i="10"/>
  <c r="F266" i="10"/>
  <c r="G266" i="10"/>
  <c r="O267" i="10"/>
  <c r="C266" i="10"/>
  <c r="E812" i="10"/>
  <c r="G812" i="10"/>
  <c r="R812" i="10"/>
  <c r="O813" i="10"/>
  <c r="F812" i="10"/>
  <c r="C812" i="10"/>
  <c r="B812" i="10"/>
  <c r="D812" i="10"/>
  <c r="Y812" i="10" l="1"/>
  <c r="X266" i="10"/>
  <c r="Y266" i="10"/>
  <c r="V267" i="10"/>
  <c r="T267" i="10"/>
  <c r="S267" i="10"/>
  <c r="V813" i="10"/>
  <c r="S813" i="10"/>
  <c r="T813" i="10"/>
  <c r="X813" i="10" s="1"/>
  <c r="M267" i="10"/>
  <c r="L267" i="10"/>
  <c r="K267" i="10"/>
  <c r="J267" i="10"/>
  <c r="I267" i="10"/>
  <c r="H267" i="10"/>
  <c r="M813" i="10"/>
  <c r="L813" i="10"/>
  <c r="K813" i="10"/>
  <c r="J813" i="10"/>
  <c r="I813" i="10"/>
  <c r="H813" i="10"/>
  <c r="Z266" i="10"/>
  <c r="Z812" i="10"/>
  <c r="R267" i="10"/>
  <c r="B267" i="10"/>
  <c r="O268" i="10"/>
  <c r="F267" i="10"/>
  <c r="C267" i="10"/>
  <c r="E267" i="10"/>
  <c r="G267" i="10"/>
  <c r="D267" i="10"/>
  <c r="B813" i="10"/>
  <c r="D813" i="10"/>
  <c r="G813" i="10"/>
  <c r="O814" i="10"/>
  <c r="E813" i="10"/>
  <c r="F813" i="10"/>
  <c r="C813" i="10"/>
  <c r="R813" i="10"/>
  <c r="Y813" i="10" l="1"/>
  <c r="X267" i="10"/>
  <c r="Y267" i="10"/>
  <c r="S814" i="10"/>
  <c r="V814" i="10"/>
  <c r="T814" i="10"/>
  <c r="X814" i="10" s="1"/>
  <c r="T268" i="10"/>
  <c r="V268" i="10"/>
  <c r="S268" i="10"/>
  <c r="M814" i="10"/>
  <c r="L814" i="10"/>
  <c r="K814" i="10"/>
  <c r="J814" i="10"/>
  <c r="H814" i="10"/>
  <c r="I814" i="10"/>
  <c r="M268" i="10"/>
  <c r="L268" i="10"/>
  <c r="K268" i="10"/>
  <c r="J268" i="10"/>
  <c r="I268" i="10"/>
  <c r="H268" i="10"/>
  <c r="Z267" i="10"/>
  <c r="Z813" i="10"/>
  <c r="R268" i="10"/>
  <c r="D268" i="10"/>
  <c r="B268" i="10"/>
  <c r="E268" i="10"/>
  <c r="F268" i="10"/>
  <c r="G268" i="10"/>
  <c r="C268" i="10"/>
  <c r="O269" i="10"/>
  <c r="B814" i="10"/>
  <c r="G814" i="10"/>
  <c r="F814" i="10"/>
  <c r="O815" i="10"/>
  <c r="D814" i="10"/>
  <c r="E814" i="10"/>
  <c r="C814" i="10"/>
  <c r="R814" i="10"/>
  <c r="Y814" i="10" l="1"/>
  <c r="X268" i="10"/>
  <c r="Y268" i="10"/>
  <c r="S269" i="10"/>
  <c r="V269" i="10"/>
  <c r="T269" i="10"/>
  <c r="V815" i="10"/>
  <c r="S815" i="10"/>
  <c r="T815" i="10"/>
  <c r="X815" i="10" s="1"/>
  <c r="M269" i="10"/>
  <c r="L269" i="10"/>
  <c r="K269" i="10"/>
  <c r="J269" i="10"/>
  <c r="I269" i="10"/>
  <c r="H269" i="10"/>
  <c r="M815" i="10"/>
  <c r="L815" i="10"/>
  <c r="K815" i="10"/>
  <c r="J815" i="10"/>
  <c r="I815" i="10"/>
  <c r="H815" i="10"/>
  <c r="Z268" i="10"/>
  <c r="Z814" i="10"/>
  <c r="R269" i="10"/>
  <c r="D269" i="10"/>
  <c r="E269" i="10"/>
  <c r="F269" i="10"/>
  <c r="O270" i="10"/>
  <c r="B269" i="10"/>
  <c r="C269" i="10"/>
  <c r="G269" i="10"/>
  <c r="B815" i="10"/>
  <c r="E815" i="10"/>
  <c r="O816" i="10"/>
  <c r="F815" i="10"/>
  <c r="D815" i="10"/>
  <c r="R815" i="10"/>
  <c r="C815" i="10"/>
  <c r="G815" i="10"/>
  <c r="Y815" i="10" l="1"/>
  <c r="X269" i="10"/>
  <c r="Y269" i="10"/>
  <c r="V270" i="10"/>
  <c r="S270" i="10"/>
  <c r="T270" i="10"/>
  <c r="T816" i="10"/>
  <c r="X816" i="10" s="1"/>
  <c r="V816" i="10"/>
  <c r="S816" i="10"/>
  <c r="M270" i="10"/>
  <c r="L270" i="10"/>
  <c r="K270" i="10"/>
  <c r="J270" i="10"/>
  <c r="H270" i="10"/>
  <c r="I270" i="10"/>
  <c r="M816" i="10"/>
  <c r="L816" i="10"/>
  <c r="J816" i="10"/>
  <c r="K816" i="10"/>
  <c r="I816" i="10"/>
  <c r="H816" i="10"/>
  <c r="Z269" i="10"/>
  <c r="Z815" i="10"/>
  <c r="R270" i="10"/>
  <c r="D270" i="10"/>
  <c r="F270" i="10"/>
  <c r="G270" i="10"/>
  <c r="B270" i="10"/>
  <c r="O271" i="10"/>
  <c r="E270" i="10"/>
  <c r="C270" i="10"/>
  <c r="D816" i="10"/>
  <c r="C816" i="10"/>
  <c r="E816" i="10"/>
  <c r="O817" i="10"/>
  <c r="R816" i="10"/>
  <c r="G816" i="10"/>
  <c r="F816" i="10"/>
  <c r="B816" i="10"/>
  <c r="Y816" i="10" l="1"/>
  <c r="X270" i="10"/>
  <c r="Y270" i="10"/>
  <c r="V271" i="10"/>
  <c r="T271" i="10"/>
  <c r="S271" i="10"/>
  <c r="T817" i="10"/>
  <c r="X817" i="10" s="1"/>
  <c r="S817" i="10"/>
  <c r="V817" i="10"/>
  <c r="M271" i="10"/>
  <c r="L271" i="10"/>
  <c r="K271" i="10"/>
  <c r="J271" i="10"/>
  <c r="I271" i="10"/>
  <c r="H271" i="10"/>
  <c r="M817" i="10"/>
  <c r="L817" i="10"/>
  <c r="K817" i="10"/>
  <c r="J817" i="10"/>
  <c r="I817" i="10"/>
  <c r="H817" i="10"/>
  <c r="B817" i="10"/>
  <c r="Z270" i="10"/>
  <c r="Z816" i="10"/>
  <c r="R271" i="10"/>
  <c r="B271" i="10"/>
  <c r="F271" i="10"/>
  <c r="E271" i="10"/>
  <c r="O272" i="10"/>
  <c r="D271" i="10"/>
  <c r="C271" i="10"/>
  <c r="G271" i="10"/>
  <c r="C817" i="10"/>
  <c r="O818" i="10"/>
  <c r="R817" i="10"/>
  <c r="F817" i="10"/>
  <c r="G817" i="10"/>
  <c r="D817" i="10"/>
  <c r="E817" i="10"/>
  <c r="Y817" i="10" l="1"/>
  <c r="X271" i="10"/>
  <c r="Y271" i="10"/>
  <c r="T272" i="10"/>
  <c r="V272" i="10"/>
  <c r="S272" i="10"/>
  <c r="S818" i="10"/>
  <c r="T818" i="10"/>
  <c r="X818" i="10" s="1"/>
  <c r="V818" i="10"/>
  <c r="M272" i="10"/>
  <c r="L272" i="10"/>
  <c r="K272" i="10"/>
  <c r="J272" i="10"/>
  <c r="I272" i="10"/>
  <c r="H272" i="10"/>
  <c r="M818" i="10"/>
  <c r="L818" i="10"/>
  <c r="K818" i="10"/>
  <c r="J818" i="10"/>
  <c r="I818" i="10"/>
  <c r="H818" i="10"/>
  <c r="Z271" i="10"/>
  <c r="Z817" i="10"/>
  <c r="R272" i="10"/>
  <c r="D272" i="10"/>
  <c r="F272" i="10"/>
  <c r="E272" i="10"/>
  <c r="B272" i="10"/>
  <c r="G272" i="10"/>
  <c r="O273" i="10"/>
  <c r="C272" i="10"/>
  <c r="F818" i="10"/>
  <c r="E818" i="10"/>
  <c r="C818" i="10"/>
  <c r="O819" i="10"/>
  <c r="R818" i="10"/>
  <c r="B818" i="10"/>
  <c r="D818" i="10"/>
  <c r="G818" i="10"/>
  <c r="Y818" i="10" l="1"/>
  <c r="X272" i="10"/>
  <c r="Y272" i="10"/>
  <c r="S273" i="10"/>
  <c r="V273" i="10"/>
  <c r="T273" i="10"/>
  <c r="T819" i="10"/>
  <c r="X819" i="10" s="1"/>
  <c r="V819" i="10"/>
  <c r="S819" i="10"/>
  <c r="L273" i="10"/>
  <c r="M273" i="10"/>
  <c r="K273" i="10"/>
  <c r="J273" i="10"/>
  <c r="I273" i="10"/>
  <c r="H273" i="10"/>
  <c r="M819" i="10"/>
  <c r="L819" i="10"/>
  <c r="K819" i="10"/>
  <c r="J819" i="10"/>
  <c r="I819" i="10"/>
  <c r="H819" i="10"/>
  <c r="Z272" i="10"/>
  <c r="Z818" i="10"/>
  <c r="R273" i="10"/>
  <c r="F273" i="10"/>
  <c r="O274" i="10"/>
  <c r="C273" i="10"/>
  <c r="B273" i="10"/>
  <c r="D273" i="10"/>
  <c r="E273" i="10"/>
  <c r="G273" i="10"/>
  <c r="B819" i="10"/>
  <c r="G819" i="10"/>
  <c r="F819" i="10"/>
  <c r="O820" i="10"/>
  <c r="R819" i="10"/>
  <c r="D819" i="10"/>
  <c r="C819" i="10"/>
  <c r="E819" i="10"/>
  <c r="Y819" i="10" l="1"/>
  <c r="X273" i="10"/>
  <c r="Y273" i="10"/>
  <c r="T820" i="10"/>
  <c r="X820" i="10" s="1"/>
  <c r="V820" i="10"/>
  <c r="S820" i="10"/>
  <c r="V274" i="10"/>
  <c r="T274" i="10"/>
  <c r="S274" i="10"/>
  <c r="M820" i="10"/>
  <c r="L820" i="10"/>
  <c r="K820" i="10"/>
  <c r="J820" i="10"/>
  <c r="I820" i="10"/>
  <c r="H820" i="10"/>
  <c r="L274" i="10"/>
  <c r="M274" i="10"/>
  <c r="K274" i="10"/>
  <c r="J274" i="10"/>
  <c r="I274" i="10"/>
  <c r="H274" i="10"/>
  <c r="Z273" i="10"/>
  <c r="Z819" i="10"/>
  <c r="R274" i="10"/>
  <c r="D274" i="10"/>
  <c r="B274" i="10"/>
  <c r="E274" i="10"/>
  <c r="G274" i="10"/>
  <c r="F274" i="10"/>
  <c r="C274" i="10"/>
  <c r="O275" i="10"/>
  <c r="C820" i="10"/>
  <c r="F820" i="10"/>
  <c r="R820" i="10"/>
  <c r="O821" i="10"/>
  <c r="E820" i="10"/>
  <c r="G820" i="10"/>
  <c r="B820" i="10"/>
  <c r="D820" i="10"/>
  <c r="Y820" i="10" l="1"/>
  <c r="X274" i="10"/>
  <c r="Y274" i="10"/>
  <c r="V275" i="10"/>
  <c r="T275" i="10"/>
  <c r="S275" i="10"/>
  <c r="S821" i="10"/>
  <c r="T821" i="10"/>
  <c r="X821" i="10" s="1"/>
  <c r="V821" i="10"/>
  <c r="M275" i="10"/>
  <c r="L275" i="10"/>
  <c r="K275" i="10"/>
  <c r="J275" i="10"/>
  <c r="I275" i="10"/>
  <c r="H275" i="10"/>
  <c r="M821" i="10"/>
  <c r="L821" i="10"/>
  <c r="J821" i="10"/>
  <c r="K821" i="10"/>
  <c r="I821" i="10"/>
  <c r="H821" i="10"/>
  <c r="Z274" i="10"/>
  <c r="Z820" i="10"/>
  <c r="R275" i="10"/>
  <c r="O276" i="10"/>
  <c r="F275" i="10"/>
  <c r="D275" i="10"/>
  <c r="C275" i="10"/>
  <c r="G275" i="10"/>
  <c r="B275" i="10"/>
  <c r="E275" i="10"/>
  <c r="B821" i="10"/>
  <c r="C821" i="10"/>
  <c r="F821" i="10"/>
  <c r="D821" i="10"/>
  <c r="O822" i="10"/>
  <c r="R821" i="10"/>
  <c r="G821" i="10"/>
  <c r="E821" i="10"/>
  <c r="Y821" i="10" l="1"/>
  <c r="X275" i="10"/>
  <c r="Y275" i="10"/>
  <c r="V822" i="10"/>
  <c r="S822" i="10"/>
  <c r="T822" i="10"/>
  <c r="X822" i="10" s="1"/>
  <c r="Y822" i="10" s="1"/>
  <c r="T276" i="10"/>
  <c r="V276" i="10"/>
  <c r="S276" i="10"/>
  <c r="M276" i="10"/>
  <c r="L276" i="10"/>
  <c r="K276" i="10"/>
  <c r="J276" i="10"/>
  <c r="I276" i="10"/>
  <c r="H276" i="10"/>
  <c r="M822" i="10"/>
  <c r="L822" i="10"/>
  <c r="K822" i="10"/>
  <c r="J822" i="10"/>
  <c r="I822" i="10"/>
  <c r="H822" i="10"/>
  <c r="Z275" i="10"/>
  <c r="Z821" i="10"/>
  <c r="R276" i="10"/>
  <c r="E276" i="10"/>
  <c r="F276" i="10"/>
  <c r="G276" i="10"/>
  <c r="D276" i="10"/>
  <c r="O277" i="10"/>
  <c r="C276" i="10"/>
  <c r="B276" i="10"/>
  <c r="B822" i="10"/>
  <c r="D822" i="10"/>
  <c r="O823" i="10"/>
  <c r="C822" i="10"/>
  <c r="R822" i="10"/>
  <c r="E822" i="10"/>
  <c r="G822" i="10"/>
  <c r="F822" i="10"/>
  <c r="X276" i="10" l="1"/>
  <c r="Y276" i="10"/>
  <c r="V277" i="10"/>
  <c r="S277" i="10"/>
  <c r="T277" i="10"/>
  <c r="T823" i="10"/>
  <c r="X823" i="10" s="1"/>
  <c r="V823" i="10"/>
  <c r="S823" i="10"/>
  <c r="M277" i="10"/>
  <c r="L277" i="10"/>
  <c r="K277" i="10"/>
  <c r="J277" i="10"/>
  <c r="I277" i="10"/>
  <c r="H277" i="10"/>
  <c r="M823" i="10"/>
  <c r="L823" i="10"/>
  <c r="K823" i="10"/>
  <c r="I823" i="10"/>
  <c r="J823" i="10"/>
  <c r="H823" i="10"/>
  <c r="Z276" i="10"/>
  <c r="Z822" i="10"/>
  <c r="R277" i="10"/>
  <c r="O278" i="10"/>
  <c r="F277" i="10"/>
  <c r="C277" i="10"/>
  <c r="B277" i="10"/>
  <c r="G277" i="10"/>
  <c r="D277" i="10"/>
  <c r="E277" i="10"/>
  <c r="D823" i="10"/>
  <c r="O824" i="10"/>
  <c r="R823" i="10"/>
  <c r="E823" i="10"/>
  <c r="C823" i="10"/>
  <c r="B823" i="10"/>
  <c r="G823" i="10"/>
  <c r="F823" i="10"/>
  <c r="Y823" i="10" l="1"/>
  <c r="X277" i="10"/>
  <c r="Y277" i="10"/>
  <c r="S824" i="10"/>
  <c r="T824" i="10"/>
  <c r="X824" i="10" s="1"/>
  <c r="V824" i="10"/>
  <c r="V278" i="10"/>
  <c r="S278" i="10"/>
  <c r="T278" i="10"/>
  <c r="M824" i="10"/>
  <c r="L824" i="10"/>
  <c r="K824" i="10"/>
  <c r="J824" i="10"/>
  <c r="I824" i="10"/>
  <c r="H824" i="10"/>
  <c r="M278" i="10"/>
  <c r="L278" i="10"/>
  <c r="K278" i="10"/>
  <c r="J278" i="10"/>
  <c r="H278" i="10"/>
  <c r="I278" i="10"/>
  <c r="Z277" i="10"/>
  <c r="Z823" i="10"/>
  <c r="R278" i="10"/>
  <c r="D278" i="10"/>
  <c r="F278" i="10"/>
  <c r="E278" i="10"/>
  <c r="G278" i="10"/>
  <c r="B278" i="10"/>
  <c r="O279" i="10"/>
  <c r="C278" i="10"/>
  <c r="B824" i="10"/>
  <c r="O825" i="10"/>
  <c r="D824" i="10"/>
  <c r="R824" i="10"/>
  <c r="C824" i="10"/>
  <c r="E824" i="10"/>
  <c r="F824" i="10"/>
  <c r="G824" i="10"/>
  <c r="Y824" i="10" l="1"/>
  <c r="X278" i="10"/>
  <c r="Y278" i="10"/>
  <c r="V825" i="10"/>
  <c r="S825" i="10"/>
  <c r="T825" i="10"/>
  <c r="X825" i="10" s="1"/>
  <c r="Y825" i="10" s="1"/>
  <c r="V279" i="10"/>
  <c r="T279" i="10"/>
  <c r="S279" i="10"/>
  <c r="M825" i="10"/>
  <c r="L825" i="10"/>
  <c r="K825" i="10"/>
  <c r="J825" i="10"/>
  <c r="I825" i="10"/>
  <c r="H825" i="10"/>
  <c r="M279" i="10"/>
  <c r="L279" i="10"/>
  <c r="K279" i="10"/>
  <c r="J279" i="10"/>
  <c r="I279" i="10"/>
  <c r="H279" i="10"/>
  <c r="Z278" i="10"/>
  <c r="Z824" i="10"/>
  <c r="R279" i="10"/>
  <c r="O280" i="10"/>
  <c r="F279" i="10"/>
  <c r="C279" i="10"/>
  <c r="E279" i="10"/>
  <c r="D279" i="10"/>
  <c r="G279" i="10"/>
  <c r="B279" i="10"/>
  <c r="O826" i="10"/>
  <c r="G825" i="10"/>
  <c r="C825" i="10"/>
  <c r="D825" i="10"/>
  <c r="F825" i="10"/>
  <c r="R825" i="10"/>
  <c r="B825" i="10"/>
  <c r="E825" i="10"/>
  <c r="X279" i="10" l="1"/>
  <c r="Y279" i="10"/>
  <c r="V280" i="10"/>
  <c r="T280" i="10"/>
  <c r="S280" i="10"/>
  <c r="V826" i="10"/>
  <c r="S826" i="10"/>
  <c r="T826" i="10"/>
  <c r="X826" i="10" s="1"/>
  <c r="M826" i="10"/>
  <c r="L826" i="10"/>
  <c r="K826" i="10"/>
  <c r="J826" i="10"/>
  <c r="H826" i="10"/>
  <c r="I826" i="10"/>
  <c r="M280" i="10"/>
  <c r="L280" i="10"/>
  <c r="K280" i="10"/>
  <c r="J280" i="10"/>
  <c r="I280" i="10"/>
  <c r="H280" i="10"/>
  <c r="Z279" i="10"/>
  <c r="Z825" i="10"/>
  <c r="R280" i="10"/>
  <c r="D280" i="10"/>
  <c r="F280" i="10"/>
  <c r="G280" i="10"/>
  <c r="B280" i="10"/>
  <c r="O281" i="10"/>
  <c r="E280" i="10"/>
  <c r="C280" i="10"/>
  <c r="B826" i="10"/>
  <c r="C826" i="10"/>
  <c r="F826" i="10"/>
  <c r="G826" i="10"/>
  <c r="O827" i="10"/>
  <c r="R826" i="10"/>
  <c r="D826" i="10"/>
  <c r="E826" i="10"/>
  <c r="Y826" i="10" l="1"/>
  <c r="X280" i="10"/>
  <c r="Y280" i="10"/>
  <c r="V281" i="10"/>
  <c r="T281" i="10"/>
  <c r="S281" i="10"/>
  <c r="T827" i="10"/>
  <c r="X827" i="10" s="1"/>
  <c r="V827" i="10"/>
  <c r="S827" i="10"/>
  <c r="L281" i="10"/>
  <c r="M281" i="10"/>
  <c r="K281" i="10"/>
  <c r="J281" i="10"/>
  <c r="I281" i="10"/>
  <c r="H281" i="10"/>
  <c r="M827" i="10"/>
  <c r="L827" i="10"/>
  <c r="K827" i="10"/>
  <c r="J827" i="10"/>
  <c r="I827" i="10"/>
  <c r="H827" i="10"/>
  <c r="Z280" i="10"/>
  <c r="Z826" i="10"/>
  <c r="R281" i="10"/>
  <c r="C281" i="10"/>
  <c r="D281" i="10"/>
  <c r="B281" i="10"/>
  <c r="E281" i="10"/>
  <c r="G281" i="10"/>
  <c r="O282" i="10"/>
  <c r="F281" i="10"/>
  <c r="D827" i="10"/>
  <c r="R827" i="10"/>
  <c r="C827" i="10"/>
  <c r="O828" i="10"/>
  <c r="F827" i="10"/>
  <c r="E827" i="10"/>
  <c r="B827" i="10"/>
  <c r="G827" i="10"/>
  <c r="Y827" i="10" l="1"/>
  <c r="X281" i="10"/>
  <c r="Y281" i="10"/>
  <c r="V282" i="10"/>
  <c r="S282" i="10"/>
  <c r="T282" i="10"/>
  <c r="S828" i="10"/>
  <c r="V828" i="10"/>
  <c r="T828" i="10"/>
  <c r="X828" i="10" s="1"/>
  <c r="L282" i="10"/>
  <c r="M282" i="10"/>
  <c r="K282" i="10"/>
  <c r="J282" i="10"/>
  <c r="I282" i="10"/>
  <c r="H282" i="10"/>
  <c r="M828" i="10"/>
  <c r="L828" i="10"/>
  <c r="K828" i="10"/>
  <c r="J828" i="10"/>
  <c r="I828" i="10"/>
  <c r="H828" i="10"/>
  <c r="Z281" i="10"/>
  <c r="Z827" i="10"/>
  <c r="R282" i="10"/>
  <c r="D282" i="10"/>
  <c r="E282" i="10"/>
  <c r="G282" i="10"/>
  <c r="F282" i="10"/>
  <c r="O283" i="10"/>
  <c r="C282" i="10"/>
  <c r="B282" i="10"/>
  <c r="B828" i="10"/>
  <c r="G828" i="10"/>
  <c r="R828" i="10"/>
  <c r="C828" i="10"/>
  <c r="O829" i="10"/>
  <c r="E828" i="10"/>
  <c r="F828" i="10"/>
  <c r="D828" i="10"/>
  <c r="Y828" i="10" l="1"/>
  <c r="X282" i="10"/>
  <c r="Y282" i="10"/>
  <c r="S283" i="10"/>
  <c r="V283" i="10"/>
  <c r="T283" i="10"/>
  <c r="T829" i="10"/>
  <c r="X829" i="10" s="1"/>
  <c r="S829" i="10"/>
  <c r="V829" i="10"/>
  <c r="M283" i="10"/>
  <c r="K283" i="10"/>
  <c r="L283" i="10"/>
  <c r="J283" i="10"/>
  <c r="I283" i="10"/>
  <c r="H283" i="10"/>
  <c r="M829" i="10"/>
  <c r="L829" i="10"/>
  <c r="J829" i="10"/>
  <c r="K829" i="10"/>
  <c r="I829" i="10"/>
  <c r="H829" i="10"/>
  <c r="Z282" i="10"/>
  <c r="Z828" i="10"/>
  <c r="R283" i="10"/>
  <c r="B283" i="10"/>
  <c r="C283" i="10"/>
  <c r="O284" i="10"/>
  <c r="D283" i="10"/>
  <c r="E283" i="10"/>
  <c r="F283" i="10"/>
  <c r="G283" i="10"/>
  <c r="G829" i="10"/>
  <c r="R829" i="10"/>
  <c r="D829" i="10"/>
  <c r="E829" i="10"/>
  <c r="C829" i="10"/>
  <c r="B829" i="10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F829" i="10"/>
  <c r="Y829" i="10" l="1"/>
  <c r="X283" i="10"/>
  <c r="Y283" i="10"/>
  <c r="V284" i="10"/>
  <c r="T284" i="10"/>
  <c r="S284" i="10"/>
  <c r="M284" i="10"/>
  <c r="L284" i="10"/>
  <c r="K284" i="10"/>
  <c r="J284" i="10"/>
  <c r="I284" i="10"/>
  <c r="H284" i="10"/>
  <c r="Z283" i="10"/>
  <c r="Z829" i="10"/>
  <c r="R284" i="10"/>
  <c r="D284" i="10"/>
  <c r="E284" i="10"/>
  <c r="G284" i="10"/>
  <c r="F284" i="10"/>
  <c r="B284" i="10"/>
  <c r="C284" i="10"/>
  <c r="O285" i="10"/>
  <c r="X284" i="10" l="1"/>
  <c r="Y284" i="10"/>
  <c r="V285" i="10"/>
  <c r="S285" i="10"/>
  <c r="T285" i="10"/>
  <c r="M285" i="10"/>
  <c r="L285" i="10"/>
  <c r="K285" i="10"/>
  <c r="J285" i="10"/>
  <c r="I285" i="10"/>
  <c r="H285" i="10"/>
  <c r="Z284" i="10"/>
  <c r="R285" i="10"/>
  <c r="C285" i="10"/>
  <c r="F285" i="10"/>
  <c r="D285" i="10"/>
  <c r="E285" i="10"/>
  <c r="G285" i="10"/>
  <c r="O286" i="10"/>
  <c r="B285" i="10"/>
  <c r="X285" i="10" l="1"/>
  <c r="Y285" i="10"/>
  <c r="V286" i="10"/>
  <c r="S286" i="10"/>
  <c r="T286" i="10"/>
  <c r="M286" i="10"/>
  <c r="L286" i="10"/>
  <c r="K286" i="10"/>
  <c r="J286" i="10"/>
  <c r="I286" i="10"/>
  <c r="H286" i="10"/>
  <c r="Z285" i="10"/>
  <c r="R286" i="10"/>
  <c r="D286" i="10"/>
  <c r="E286" i="10"/>
  <c r="G286" i="10"/>
  <c r="F286" i="10"/>
  <c r="B286" i="10"/>
  <c r="C286" i="10"/>
  <c r="O287" i="10"/>
  <c r="X286" i="10" l="1"/>
  <c r="Y286" i="10"/>
  <c r="V287" i="10"/>
  <c r="T287" i="10"/>
  <c r="S287" i="10"/>
  <c r="M287" i="10"/>
  <c r="L287" i="10"/>
  <c r="K287" i="10"/>
  <c r="J287" i="10"/>
  <c r="I287" i="10"/>
  <c r="H287" i="10"/>
  <c r="Z286" i="10"/>
  <c r="R287" i="10"/>
  <c r="B287" i="10"/>
  <c r="O288" i="10"/>
  <c r="G287" i="10"/>
  <c r="C287" i="10"/>
  <c r="D287" i="10"/>
  <c r="E287" i="10"/>
  <c r="F287" i="10"/>
  <c r="X287" i="10" l="1"/>
  <c r="Y287" i="10"/>
  <c r="V288" i="10"/>
  <c r="T288" i="10"/>
  <c r="S288" i="10"/>
  <c r="M288" i="10"/>
  <c r="L288" i="10"/>
  <c r="K288" i="10"/>
  <c r="J288" i="10"/>
  <c r="I288" i="10"/>
  <c r="H288" i="10"/>
  <c r="Z287" i="10"/>
  <c r="R288" i="10"/>
  <c r="D288" i="10"/>
  <c r="B288" i="10"/>
  <c r="G288" i="10"/>
  <c r="F288" i="10"/>
  <c r="O289" i="10"/>
  <c r="E288" i="10"/>
  <c r="C288" i="10"/>
  <c r="X288" i="10" l="1"/>
  <c r="Y288" i="10"/>
  <c r="V289" i="10"/>
  <c r="S289" i="10"/>
  <c r="T289" i="10"/>
  <c r="M289" i="10"/>
  <c r="L289" i="10"/>
  <c r="K289" i="10"/>
  <c r="J289" i="10"/>
  <c r="I289" i="10"/>
  <c r="H289" i="10"/>
  <c r="Z288" i="10"/>
  <c r="R289" i="10"/>
  <c r="F289" i="10"/>
  <c r="C289" i="10"/>
  <c r="E289" i="10"/>
  <c r="D289" i="10"/>
  <c r="G289" i="10"/>
  <c r="B289" i="10"/>
  <c r="O290" i="10"/>
  <c r="X289" i="10" l="1"/>
  <c r="Y289" i="10"/>
  <c r="V290" i="10"/>
  <c r="S290" i="10"/>
  <c r="T290" i="10"/>
  <c r="M290" i="10"/>
  <c r="L290" i="10"/>
  <c r="K290" i="10"/>
  <c r="J290" i="10"/>
  <c r="I290" i="10"/>
  <c r="H290" i="10"/>
  <c r="Z289" i="10"/>
  <c r="R290" i="10"/>
  <c r="D290" i="10"/>
  <c r="E290" i="10"/>
  <c r="C290" i="10"/>
  <c r="F290" i="10"/>
  <c r="G290" i="10"/>
  <c r="B290" i="10"/>
  <c r="O291" i="10"/>
  <c r="X290" i="10" l="1"/>
  <c r="Y290" i="10"/>
  <c r="V291" i="10"/>
  <c r="T291" i="10"/>
  <c r="S291" i="10"/>
  <c r="M291" i="10"/>
  <c r="L291" i="10"/>
  <c r="K291" i="10"/>
  <c r="J291" i="10"/>
  <c r="I291" i="10"/>
  <c r="H291" i="10"/>
  <c r="Z290" i="10"/>
  <c r="R291" i="10"/>
  <c r="C291" i="10"/>
  <c r="O292" i="10"/>
  <c r="D291" i="10"/>
  <c r="F291" i="10"/>
  <c r="E291" i="10"/>
  <c r="G291" i="10"/>
  <c r="B291" i="10"/>
  <c r="X291" i="10" l="1"/>
  <c r="Y291" i="10"/>
  <c r="T292" i="10"/>
  <c r="V292" i="10"/>
  <c r="S292" i="10"/>
  <c r="M292" i="10"/>
  <c r="L292" i="10"/>
  <c r="K292" i="10"/>
  <c r="J292" i="10"/>
  <c r="I292" i="10"/>
  <c r="H292" i="10"/>
  <c r="Z291" i="10"/>
  <c r="R292" i="10"/>
  <c r="G292" i="10"/>
  <c r="F292" i="10"/>
  <c r="O293" i="10"/>
  <c r="D292" i="10"/>
  <c r="C292" i="10"/>
  <c r="E292" i="10"/>
  <c r="B292" i="10"/>
  <c r="X292" i="10" l="1"/>
  <c r="Y292" i="10"/>
  <c r="V293" i="10"/>
  <c r="T293" i="10"/>
  <c r="S293" i="10"/>
  <c r="M293" i="10"/>
  <c r="L293" i="10"/>
  <c r="K293" i="10"/>
  <c r="J293" i="10"/>
  <c r="I293" i="10"/>
  <c r="H293" i="10"/>
  <c r="Z292" i="10"/>
  <c r="R293" i="10"/>
  <c r="E293" i="10"/>
  <c r="O294" i="10"/>
  <c r="G293" i="10"/>
  <c r="B293" i="10"/>
  <c r="F293" i="10"/>
  <c r="C293" i="10"/>
  <c r="D293" i="10"/>
  <c r="X293" i="10" l="1"/>
  <c r="Y293" i="10"/>
  <c r="V294" i="10"/>
  <c r="S294" i="10"/>
  <c r="T294" i="10"/>
  <c r="M294" i="10"/>
  <c r="L294" i="10"/>
  <c r="K294" i="10"/>
  <c r="J294" i="10"/>
  <c r="I294" i="10"/>
  <c r="H294" i="10"/>
  <c r="Z293" i="10"/>
  <c r="R294" i="10"/>
  <c r="B294" i="10"/>
  <c r="O295" i="10"/>
  <c r="C294" i="10"/>
  <c r="E294" i="10"/>
  <c r="D294" i="10"/>
  <c r="F294" i="10"/>
  <c r="G294" i="10"/>
  <c r="X294" i="10" l="1"/>
  <c r="Y294" i="10"/>
  <c r="V295" i="10"/>
  <c r="T295" i="10"/>
  <c r="S295" i="10"/>
  <c r="M295" i="10"/>
  <c r="K295" i="10"/>
  <c r="L295" i="10"/>
  <c r="J295" i="10"/>
  <c r="I295" i="10"/>
  <c r="H295" i="10"/>
  <c r="Z294" i="10"/>
  <c r="R295" i="10"/>
  <c r="E295" i="10"/>
  <c r="B295" i="10"/>
  <c r="G295" i="10"/>
  <c r="F295" i="10"/>
  <c r="C295" i="10"/>
  <c r="D295" i="10"/>
  <c r="O296" i="10"/>
  <c r="X295" i="10" l="1"/>
  <c r="Y295" i="10"/>
  <c r="V296" i="10"/>
  <c r="S296" i="10"/>
  <c r="T296" i="10"/>
  <c r="M296" i="10"/>
  <c r="L296" i="10"/>
  <c r="K296" i="10"/>
  <c r="J296" i="10"/>
  <c r="I296" i="10"/>
  <c r="H296" i="10"/>
  <c r="Z295" i="10"/>
  <c r="R296" i="10"/>
  <c r="B296" i="10"/>
  <c r="O297" i="10"/>
  <c r="F296" i="10"/>
  <c r="D296" i="10"/>
  <c r="C296" i="10"/>
  <c r="E296" i="10"/>
  <c r="G296" i="10"/>
  <c r="X296" i="10" l="1"/>
  <c r="Y296" i="10"/>
  <c r="V297" i="10"/>
  <c r="S297" i="10"/>
  <c r="T297" i="10"/>
  <c r="M297" i="10"/>
  <c r="L297" i="10"/>
  <c r="K297" i="10"/>
  <c r="J297" i="10"/>
  <c r="I297" i="10"/>
  <c r="H297" i="10"/>
  <c r="Z296" i="10"/>
  <c r="R297" i="10"/>
  <c r="E297" i="10"/>
  <c r="B297" i="10"/>
  <c r="G297" i="10"/>
  <c r="D297" i="10"/>
  <c r="F297" i="10"/>
  <c r="O298" i="10"/>
  <c r="C297" i="10"/>
  <c r="X297" i="10" l="1"/>
  <c r="Y297" i="10"/>
  <c r="V298" i="10"/>
  <c r="S298" i="10"/>
  <c r="T298" i="10"/>
  <c r="M298" i="10"/>
  <c r="L298" i="10"/>
  <c r="K298" i="10"/>
  <c r="J298" i="10"/>
  <c r="I298" i="10"/>
  <c r="H298" i="10"/>
  <c r="Z297" i="10"/>
  <c r="R298" i="10"/>
  <c r="O299" i="10"/>
  <c r="D298" i="10"/>
  <c r="C298" i="10"/>
  <c r="G298" i="10"/>
  <c r="E298" i="10"/>
  <c r="F298" i="10"/>
  <c r="B298" i="10"/>
  <c r="X298" i="10" l="1"/>
  <c r="Y298" i="10"/>
  <c r="V299" i="10"/>
  <c r="T299" i="10"/>
  <c r="S299" i="10"/>
  <c r="M299" i="10"/>
  <c r="L299" i="10"/>
  <c r="K299" i="10"/>
  <c r="J299" i="10"/>
  <c r="I299" i="10"/>
  <c r="H299" i="10"/>
  <c r="Z298" i="10"/>
  <c r="R299" i="10"/>
  <c r="E299" i="10"/>
  <c r="C299" i="10"/>
  <c r="G299" i="10"/>
  <c r="B299" i="10"/>
  <c r="O300" i="10"/>
  <c r="D299" i="10"/>
  <c r="F299" i="10"/>
  <c r="X299" i="10" l="1"/>
  <c r="Y299" i="10"/>
  <c r="V300" i="10"/>
  <c r="S300" i="10"/>
  <c r="T300" i="10"/>
  <c r="M300" i="10"/>
  <c r="L300" i="10"/>
  <c r="K300" i="10"/>
  <c r="J300" i="10"/>
  <c r="I300" i="10"/>
  <c r="H300" i="10"/>
  <c r="Z299" i="10"/>
  <c r="R300" i="10"/>
  <c r="F300" i="10"/>
  <c r="E300" i="10"/>
  <c r="O301" i="10"/>
  <c r="C300" i="10"/>
  <c r="B300" i="10"/>
  <c r="D300" i="10"/>
  <c r="G300" i="10"/>
  <c r="X300" i="10" l="1"/>
  <c r="Y300" i="10"/>
  <c r="T301" i="10"/>
  <c r="V301" i="10"/>
  <c r="S301" i="10"/>
  <c r="M301" i="10"/>
  <c r="L301" i="10"/>
  <c r="K301" i="10"/>
  <c r="J301" i="10"/>
  <c r="I301" i="10"/>
  <c r="H301" i="10"/>
  <c r="Z300" i="10"/>
  <c r="R301" i="10"/>
  <c r="E301" i="10"/>
  <c r="F301" i="10"/>
  <c r="B301" i="10"/>
  <c r="D301" i="10"/>
  <c r="G301" i="10"/>
  <c r="O302" i="10"/>
  <c r="C301" i="10"/>
  <c r="X301" i="10" l="1"/>
  <c r="Y301" i="10"/>
  <c r="V302" i="10"/>
  <c r="T302" i="10"/>
  <c r="S302" i="10"/>
  <c r="M302" i="10"/>
  <c r="L302" i="10"/>
  <c r="K302" i="10"/>
  <c r="J302" i="10"/>
  <c r="I302" i="10"/>
  <c r="H302" i="10"/>
  <c r="Z301" i="10"/>
  <c r="R302" i="10"/>
  <c r="G302" i="10"/>
  <c r="F302" i="10"/>
  <c r="C302" i="10"/>
  <c r="O303" i="10"/>
  <c r="D302" i="10"/>
  <c r="B302" i="10"/>
  <c r="E302" i="10"/>
  <c r="X302" i="10" l="1"/>
  <c r="Y302" i="10"/>
  <c r="S303" i="10"/>
  <c r="V303" i="10"/>
  <c r="T303" i="10"/>
  <c r="M303" i="10"/>
  <c r="L303" i="10"/>
  <c r="K303" i="10"/>
  <c r="J303" i="10"/>
  <c r="I303" i="10"/>
  <c r="H303" i="10"/>
  <c r="Z302" i="10"/>
  <c r="R303" i="10"/>
  <c r="D303" i="10"/>
  <c r="G303" i="10"/>
  <c r="O304" i="10"/>
  <c r="F303" i="10"/>
  <c r="E303" i="10"/>
  <c r="B303" i="10"/>
  <c r="C303" i="10"/>
  <c r="X303" i="10" l="1"/>
  <c r="Y303" i="10"/>
  <c r="V304" i="10"/>
  <c r="T304" i="10"/>
  <c r="S304" i="10"/>
  <c r="M304" i="10"/>
  <c r="L304" i="10"/>
  <c r="K304" i="10"/>
  <c r="J304" i="10"/>
  <c r="I304" i="10"/>
  <c r="H304" i="10"/>
  <c r="Z303" i="10"/>
  <c r="R304" i="10"/>
  <c r="F304" i="10"/>
  <c r="O305" i="10"/>
  <c r="D304" i="10"/>
  <c r="E304" i="10"/>
  <c r="G304" i="10"/>
  <c r="C304" i="10"/>
  <c r="B304" i="10"/>
  <c r="X304" i="10" l="1"/>
  <c r="Y304" i="10"/>
  <c r="T305" i="10"/>
  <c r="S305" i="10"/>
  <c r="V305" i="10"/>
  <c r="L305" i="10"/>
  <c r="M305" i="10"/>
  <c r="K305" i="10"/>
  <c r="J305" i="10"/>
  <c r="I305" i="10"/>
  <c r="H305" i="10"/>
  <c r="Z304" i="10"/>
  <c r="R305" i="10"/>
  <c r="D305" i="10"/>
  <c r="G305" i="10"/>
  <c r="O306" i="10"/>
  <c r="E305" i="10"/>
  <c r="B305" i="10"/>
  <c r="C305" i="10"/>
  <c r="F305" i="10"/>
  <c r="X305" i="10" l="1"/>
  <c r="Y305" i="10"/>
  <c r="T306" i="10"/>
  <c r="V306" i="10"/>
  <c r="S306" i="10"/>
  <c r="L306" i="10"/>
  <c r="M306" i="10"/>
  <c r="K306" i="10"/>
  <c r="J306" i="10"/>
  <c r="I306" i="10"/>
  <c r="H306" i="10"/>
  <c r="Z305" i="10"/>
  <c r="R306" i="10"/>
  <c r="G306" i="10"/>
  <c r="B306" i="10"/>
  <c r="O307" i="10"/>
  <c r="C306" i="10"/>
  <c r="E306" i="10"/>
  <c r="D306" i="10"/>
  <c r="F306" i="10"/>
  <c r="X306" i="10" l="1"/>
  <c r="Y306" i="10"/>
  <c r="V307" i="10"/>
  <c r="S307" i="10"/>
  <c r="T307" i="10"/>
  <c r="M307" i="10"/>
  <c r="L307" i="10"/>
  <c r="K307" i="10"/>
  <c r="J307" i="10"/>
  <c r="I307" i="10"/>
  <c r="H307" i="10"/>
  <c r="Z306" i="10"/>
  <c r="R307" i="10"/>
  <c r="D307" i="10"/>
  <c r="G307" i="10"/>
  <c r="C307" i="10"/>
  <c r="O308" i="10"/>
  <c r="F307" i="10"/>
  <c r="E307" i="10"/>
  <c r="B307" i="10"/>
  <c r="X307" i="10" l="1"/>
  <c r="Y307" i="10"/>
  <c r="V308" i="10"/>
  <c r="S308" i="10"/>
  <c r="T308" i="10"/>
  <c r="M308" i="10"/>
  <c r="L308" i="10"/>
  <c r="K308" i="10"/>
  <c r="J308" i="10"/>
  <c r="I308" i="10"/>
  <c r="H308" i="10"/>
  <c r="Z307" i="10"/>
  <c r="R308" i="10"/>
  <c r="O309" i="10"/>
  <c r="D308" i="10"/>
  <c r="F308" i="10"/>
  <c r="C308" i="10"/>
  <c r="B308" i="10"/>
  <c r="G308" i="10"/>
  <c r="E308" i="10"/>
  <c r="X308" i="10" l="1"/>
  <c r="Y308" i="10"/>
  <c r="T309" i="10"/>
  <c r="V309" i="10"/>
  <c r="S309" i="10"/>
  <c r="M309" i="10"/>
  <c r="L309" i="10"/>
  <c r="K309" i="10"/>
  <c r="J309" i="10"/>
  <c r="I309" i="10"/>
  <c r="H309" i="10"/>
  <c r="Z308" i="10"/>
  <c r="R309" i="10"/>
  <c r="D309" i="10"/>
  <c r="E309" i="10"/>
  <c r="O310" i="10"/>
  <c r="B309" i="10"/>
  <c r="F309" i="10"/>
  <c r="G309" i="10"/>
  <c r="C309" i="10"/>
  <c r="X309" i="10" l="1"/>
  <c r="Y309" i="10"/>
  <c r="V310" i="10"/>
  <c r="S310" i="10"/>
  <c r="T310" i="10"/>
  <c r="M310" i="10"/>
  <c r="L310" i="10"/>
  <c r="K310" i="10"/>
  <c r="J310" i="10"/>
  <c r="I310" i="10"/>
  <c r="H310" i="10"/>
  <c r="Z309" i="10"/>
  <c r="R310" i="10"/>
  <c r="B310" i="10"/>
  <c r="E310" i="10"/>
  <c r="D310" i="10"/>
  <c r="O311" i="10"/>
  <c r="C310" i="10"/>
  <c r="F310" i="10"/>
  <c r="G310" i="10"/>
  <c r="X310" i="10" l="1"/>
  <c r="Y310" i="10"/>
  <c r="T311" i="10"/>
  <c r="V311" i="10"/>
  <c r="S311" i="10"/>
  <c r="M311" i="10"/>
  <c r="L311" i="10"/>
  <c r="K311" i="10"/>
  <c r="J311" i="10"/>
  <c r="I311" i="10"/>
  <c r="H311" i="10"/>
  <c r="Z310" i="10"/>
  <c r="R311" i="10"/>
  <c r="D311" i="10"/>
  <c r="O312" i="10"/>
  <c r="F311" i="10"/>
  <c r="E311" i="10"/>
  <c r="B311" i="10"/>
  <c r="G311" i="10"/>
  <c r="C311" i="10"/>
  <c r="X311" i="10" l="1"/>
  <c r="Y311" i="10"/>
  <c r="V312" i="10"/>
  <c r="T312" i="10"/>
  <c r="S312" i="10"/>
  <c r="M312" i="10"/>
  <c r="L312" i="10"/>
  <c r="K312" i="10"/>
  <c r="J312" i="10"/>
  <c r="I312" i="10"/>
  <c r="H312" i="10"/>
  <c r="Z311" i="10"/>
  <c r="R312" i="10"/>
  <c r="D312" i="10"/>
  <c r="B312" i="10"/>
  <c r="O313" i="10"/>
  <c r="F312" i="10"/>
  <c r="C312" i="10"/>
  <c r="E312" i="10"/>
  <c r="G312" i="10"/>
  <c r="X312" i="10" l="1"/>
  <c r="Y312" i="10"/>
  <c r="S313" i="10"/>
  <c r="V313" i="10"/>
  <c r="T313" i="10"/>
  <c r="L313" i="10"/>
  <c r="M313" i="10"/>
  <c r="K313" i="10"/>
  <c r="J313" i="10"/>
  <c r="I313" i="10"/>
  <c r="H313" i="10"/>
  <c r="Z312" i="10"/>
  <c r="R313" i="10"/>
  <c r="C313" i="10"/>
  <c r="E313" i="10"/>
  <c r="B313" i="10"/>
  <c r="G313" i="10"/>
  <c r="F313" i="10"/>
  <c r="D313" i="10"/>
  <c r="O314" i="10"/>
  <c r="X313" i="10" l="1"/>
  <c r="Y313" i="10"/>
  <c r="V314" i="10"/>
  <c r="T314" i="10"/>
  <c r="S314" i="10"/>
  <c r="L314" i="10"/>
  <c r="M314" i="10"/>
  <c r="K314" i="10"/>
  <c r="J314" i="10"/>
  <c r="I314" i="10"/>
  <c r="H314" i="10"/>
  <c r="Z313" i="10"/>
  <c r="R314" i="10"/>
  <c r="E314" i="10"/>
  <c r="D314" i="10"/>
  <c r="O315" i="10"/>
  <c r="G314" i="10"/>
  <c r="C314" i="10"/>
  <c r="F314" i="10"/>
  <c r="B314" i="10"/>
  <c r="X314" i="10" l="1"/>
  <c r="Y314" i="10"/>
  <c r="V315" i="10"/>
  <c r="T315" i="10"/>
  <c r="S315" i="10"/>
  <c r="M315" i="10"/>
  <c r="L315" i="10"/>
  <c r="J315" i="10"/>
  <c r="K315" i="10"/>
  <c r="I315" i="10"/>
  <c r="H315" i="10"/>
  <c r="Z314" i="10"/>
  <c r="R315" i="10"/>
  <c r="F315" i="10"/>
  <c r="G315" i="10"/>
  <c r="C315" i="10"/>
  <c r="O316" i="10"/>
  <c r="B315" i="10"/>
  <c r="D315" i="10"/>
  <c r="E315" i="10"/>
  <c r="X315" i="10" l="1"/>
  <c r="Y315" i="10"/>
  <c r="V316" i="10"/>
  <c r="S316" i="10"/>
  <c r="T316" i="10"/>
  <c r="M316" i="10"/>
  <c r="L316" i="10"/>
  <c r="K316" i="10"/>
  <c r="J316" i="10"/>
  <c r="I316" i="10"/>
  <c r="H316" i="10"/>
  <c r="Z315" i="10"/>
  <c r="R316" i="10"/>
  <c r="D316" i="10"/>
  <c r="E316" i="10"/>
  <c r="C316" i="10"/>
  <c r="G316" i="10"/>
  <c r="O317" i="10"/>
  <c r="B316" i="10"/>
  <c r="F316" i="10"/>
  <c r="X316" i="10" l="1"/>
  <c r="Y316" i="10"/>
  <c r="V317" i="10"/>
  <c r="S317" i="10"/>
  <c r="T317" i="10"/>
  <c r="M317" i="10"/>
  <c r="L317" i="10"/>
  <c r="K317" i="10"/>
  <c r="J317" i="10"/>
  <c r="I317" i="10"/>
  <c r="H317" i="10"/>
  <c r="Z316" i="10"/>
  <c r="R317" i="10"/>
  <c r="D317" i="10"/>
  <c r="F317" i="10"/>
  <c r="G317" i="10"/>
  <c r="C317" i="10"/>
  <c r="E317" i="10"/>
  <c r="B317" i="10"/>
  <c r="O318" i="10"/>
  <c r="X317" i="10" l="1"/>
  <c r="Y317" i="10"/>
  <c r="V318" i="10"/>
  <c r="T318" i="10"/>
  <c r="S318" i="10"/>
  <c r="M318" i="10"/>
  <c r="L318" i="10"/>
  <c r="K318" i="10"/>
  <c r="J318" i="10"/>
  <c r="I318" i="10"/>
  <c r="H318" i="10"/>
  <c r="Z317" i="10"/>
  <c r="R318" i="10"/>
  <c r="G318" i="10"/>
  <c r="F318" i="10"/>
  <c r="C318" i="10"/>
  <c r="B318" i="10"/>
  <c r="O319" i="10"/>
  <c r="E318" i="10"/>
  <c r="D318" i="10"/>
  <c r="X318" i="10" l="1"/>
  <c r="Y318" i="10"/>
  <c r="V319" i="10"/>
  <c r="T319" i="10"/>
  <c r="S319" i="10"/>
  <c r="M319" i="10"/>
  <c r="L319" i="10"/>
  <c r="K319" i="10"/>
  <c r="I319" i="10"/>
  <c r="J319" i="10"/>
  <c r="H319" i="10"/>
  <c r="Z318" i="10"/>
  <c r="R319" i="10"/>
  <c r="E319" i="10"/>
  <c r="G319" i="10"/>
  <c r="B319" i="10"/>
  <c r="O320" i="10"/>
  <c r="D319" i="10"/>
  <c r="F319" i="10"/>
  <c r="C319" i="10"/>
  <c r="X319" i="10" l="1"/>
  <c r="Y319" i="10"/>
  <c r="V320" i="10"/>
  <c r="S320" i="10"/>
  <c r="T320" i="10"/>
  <c r="M320" i="10"/>
  <c r="L320" i="10"/>
  <c r="K320" i="10"/>
  <c r="J320" i="10"/>
  <c r="I320" i="10"/>
  <c r="H320" i="10"/>
  <c r="Z319" i="10"/>
  <c r="R320" i="10"/>
  <c r="E320" i="10"/>
  <c r="B320" i="10"/>
  <c r="O321" i="10"/>
  <c r="F320" i="10"/>
  <c r="C320" i="10"/>
  <c r="D320" i="10"/>
  <c r="G320" i="10"/>
  <c r="X320" i="10" l="1"/>
  <c r="Y320" i="10"/>
  <c r="S321" i="10"/>
  <c r="T321" i="10"/>
  <c r="V321" i="10"/>
  <c r="M321" i="10"/>
  <c r="L321" i="10"/>
  <c r="K321" i="10"/>
  <c r="J321" i="10"/>
  <c r="I321" i="10"/>
  <c r="H321" i="10"/>
  <c r="Z320" i="10"/>
  <c r="R321" i="10"/>
  <c r="E321" i="10"/>
  <c r="C321" i="10"/>
  <c r="G321" i="10"/>
  <c r="D321" i="10"/>
  <c r="B321" i="10"/>
  <c r="O322" i="10"/>
  <c r="F321" i="10"/>
  <c r="X321" i="10" l="1"/>
  <c r="Y321" i="10"/>
  <c r="T322" i="10"/>
  <c r="V322" i="10"/>
  <c r="S322" i="10"/>
  <c r="M322" i="10"/>
  <c r="L322" i="10"/>
  <c r="K322" i="10"/>
  <c r="J322" i="10"/>
  <c r="I322" i="10"/>
  <c r="H322" i="10"/>
  <c r="Z321" i="10"/>
  <c r="R322" i="10"/>
  <c r="G322" i="10"/>
  <c r="D322" i="10"/>
  <c r="O323" i="10"/>
  <c r="B322" i="10"/>
  <c r="C322" i="10"/>
  <c r="F322" i="10"/>
  <c r="E322" i="10"/>
  <c r="X322" i="10" l="1"/>
  <c r="Y322" i="10"/>
  <c r="V323" i="10"/>
  <c r="S323" i="10"/>
  <c r="T323" i="10"/>
  <c r="M323" i="10"/>
  <c r="L323" i="10"/>
  <c r="K323" i="10"/>
  <c r="J323" i="10"/>
  <c r="I323" i="10"/>
  <c r="H323" i="10"/>
  <c r="Z322" i="10"/>
  <c r="R323" i="10"/>
  <c r="E323" i="10"/>
  <c r="B323" i="10"/>
  <c r="G323" i="10"/>
  <c r="F323" i="10"/>
  <c r="C323" i="10"/>
  <c r="O324" i="10"/>
  <c r="D323" i="10"/>
  <c r="X323" i="10" l="1"/>
  <c r="Y323" i="10"/>
  <c r="V324" i="10"/>
  <c r="T324" i="10"/>
  <c r="S324" i="10"/>
  <c r="M324" i="10"/>
  <c r="L324" i="10"/>
  <c r="K324" i="10"/>
  <c r="J324" i="10"/>
  <c r="I324" i="10"/>
  <c r="H324" i="10"/>
  <c r="Z323" i="10"/>
  <c r="R324" i="10"/>
  <c r="B324" i="10"/>
  <c r="C324" i="10"/>
  <c r="D324" i="10"/>
  <c r="O325" i="10"/>
  <c r="E324" i="10"/>
  <c r="G324" i="10"/>
  <c r="F324" i="10"/>
  <c r="X324" i="10" l="1"/>
  <c r="Y324" i="10"/>
  <c r="V325" i="10"/>
  <c r="S325" i="10"/>
  <c r="T325" i="10"/>
  <c r="M325" i="10"/>
  <c r="L325" i="10"/>
  <c r="K325" i="10"/>
  <c r="J325" i="10"/>
  <c r="I325" i="10"/>
  <c r="H325" i="10"/>
  <c r="Z324" i="10"/>
  <c r="R325" i="10"/>
  <c r="E325" i="10"/>
  <c r="G325" i="10"/>
  <c r="B325" i="10"/>
  <c r="D325" i="10"/>
  <c r="O326" i="10"/>
  <c r="C325" i="10"/>
  <c r="F325" i="10"/>
  <c r="X325" i="10" l="1"/>
  <c r="Y325" i="10"/>
  <c r="V326" i="10"/>
  <c r="S326" i="10"/>
  <c r="T326" i="10"/>
  <c r="M326" i="10"/>
  <c r="L326" i="10"/>
  <c r="K326" i="10"/>
  <c r="J326" i="10"/>
  <c r="I326" i="10"/>
  <c r="H326" i="10"/>
  <c r="Z325" i="10"/>
  <c r="R326" i="10"/>
  <c r="B326" i="10"/>
  <c r="G326" i="10"/>
  <c r="E326" i="10"/>
  <c r="O327" i="10"/>
  <c r="C326" i="10"/>
  <c r="D326" i="10"/>
  <c r="F326" i="10"/>
  <c r="X326" i="10" l="1"/>
  <c r="Y326" i="10"/>
  <c r="V327" i="10"/>
  <c r="S327" i="10"/>
  <c r="T327" i="10"/>
  <c r="M327" i="10"/>
  <c r="L327" i="10"/>
  <c r="K327" i="10"/>
  <c r="J327" i="10"/>
  <c r="I327" i="10"/>
  <c r="H327" i="10"/>
  <c r="Z326" i="10"/>
  <c r="R327" i="10"/>
  <c r="E327" i="10"/>
  <c r="G327" i="10"/>
  <c r="O328" i="10"/>
  <c r="D327" i="10"/>
  <c r="B327" i="10"/>
  <c r="C327" i="10"/>
  <c r="F327" i="10"/>
  <c r="X327" i="10" l="1"/>
  <c r="Y327" i="10"/>
  <c r="V328" i="10"/>
  <c r="T328" i="10"/>
  <c r="S328" i="10"/>
  <c r="M328" i="10"/>
  <c r="L328" i="10"/>
  <c r="K328" i="10"/>
  <c r="J328" i="10"/>
  <c r="I328" i="10"/>
  <c r="H328" i="10"/>
  <c r="Z327" i="10"/>
  <c r="R328" i="10"/>
  <c r="E328" i="10"/>
  <c r="O329" i="10"/>
  <c r="G328" i="10"/>
  <c r="B328" i="10"/>
  <c r="D328" i="10"/>
  <c r="C328" i="10"/>
  <c r="F328" i="10"/>
  <c r="X328" i="10" l="1"/>
  <c r="Y328" i="10"/>
  <c r="V329" i="10"/>
  <c r="S329" i="10"/>
  <c r="T329" i="10"/>
  <c r="M329" i="10"/>
  <c r="L329" i="10"/>
  <c r="K329" i="10"/>
  <c r="J329" i="10"/>
  <c r="I329" i="10"/>
  <c r="H329" i="10"/>
  <c r="Z328" i="10"/>
  <c r="R329" i="10"/>
  <c r="E329" i="10"/>
  <c r="F329" i="10"/>
  <c r="G329" i="10"/>
  <c r="B329" i="10"/>
  <c r="D329" i="10"/>
  <c r="C329" i="10"/>
  <c r="O330" i="10"/>
  <c r="X329" i="10" l="1"/>
  <c r="Y329" i="10"/>
  <c r="V330" i="10"/>
  <c r="T330" i="10"/>
  <c r="S330" i="10"/>
  <c r="M330" i="10"/>
  <c r="L330" i="10"/>
  <c r="K330" i="10"/>
  <c r="J330" i="10"/>
  <c r="I330" i="10"/>
  <c r="H330" i="10"/>
  <c r="Z329" i="10"/>
  <c r="R330" i="10"/>
  <c r="G330" i="10"/>
  <c r="D330" i="10"/>
  <c r="E330" i="10"/>
  <c r="B330" i="10"/>
  <c r="O331" i="10"/>
  <c r="C330" i="10"/>
  <c r="F330" i="10"/>
  <c r="X330" i="10" l="1"/>
  <c r="Y330" i="10"/>
  <c r="T331" i="10"/>
  <c r="V331" i="10"/>
  <c r="S331" i="10"/>
  <c r="M331" i="10"/>
  <c r="L331" i="10"/>
  <c r="K331" i="10"/>
  <c r="J331" i="10"/>
  <c r="I331" i="10"/>
  <c r="H331" i="10"/>
  <c r="Z330" i="10"/>
  <c r="R331" i="10"/>
  <c r="C331" i="10"/>
  <c r="O332" i="10"/>
  <c r="E331" i="10"/>
  <c r="F331" i="10"/>
  <c r="B331" i="10"/>
  <c r="G331" i="10"/>
  <c r="D331" i="10"/>
  <c r="X331" i="10" l="1"/>
  <c r="Y331" i="10"/>
  <c r="T332" i="10"/>
  <c r="V332" i="10"/>
  <c r="S332" i="10"/>
  <c r="M332" i="10"/>
  <c r="L332" i="10"/>
  <c r="K332" i="10"/>
  <c r="J332" i="10"/>
  <c r="I332" i="10"/>
  <c r="H332" i="10"/>
  <c r="Z331" i="10"/>
  <c r="R332" i="10"/>
  <c r="G332" i="10"/>
  <c r="D332" i="10"/>
  <c r="E332" i="10"/>
  <c r="B332" i="10"/>
  <c r="O333" i="10"/>
  <c r="C332" i="10"/>
  <c r="F332" i="10"/>
  <c r="X332" i="10" l="1"/>
  <c r="Y332" i="10"/>
  <c r="S333" i="10"/>
  <c r="V333" i="10"/>
  <c r="T333" i="10"/>
  <c r="M333" i="10"/>
  <c r="L333" i="10"/>
  <c r="K333" i="10"/>
  <c r="J333" i="10"/>
  <c r="I333" i="10"/>
  <c r="H333" i="10"/>
  <c r="Z332" i="10"/>
  <c r="R333" i="10"/>
  <c r="E333" i="10"/>
  <c r="O334" i="10"/>
  <c r="F333" i="10"/>
  <c r="G333" i="10"/>
  <c r="B333" i="10"/>
  <c r="C333" i="10"/>
  <c r="D333" i="10"/>
  <c r="X333" i="10" l="1"/>
  <c r="Y333" i="10"/>
  <c r="V334" i="10"/>
  <c r="T334" i="10"/>
  <c r="S334" i="10"/>
  <c r="M334" i="10"/>
  <c r="L334" i="10"/>
  <c r="K334" i="10"/>
  <c r="J334" i="10"/>
  <c r="H334" i="10"/>
  <c r="I334" i="10"/>
  <c r="Z333" i="10"/>
  <c r="R334" i="10"/>
  <c r="G334" i="10"/>
  <c r="D334" i="10"/>
  <c r="O335" i="10"/>
  <c r="E334" i="10"/>
  <c r="B334" i="10"/>
  <c r="F334" i="10"/>
  <c r="C334" i="10"/>
  <c r="X334" i="10" l="1"/>
  <c r="Y334" i="10"/>
  <c r="V335" i="10"/>
  <c r="S335" i="10"/>
  <c r="T335" i="10"/>
  <c r="M335" i="10"/>
  <c r="L335" i="10"/>
  <c r="K335" i="10"/>
  <c r="J335" i="10"/>
  <c r="I335" i="10"/>
  <c r="H335" i="10"/>
  <c r="Z334" i="10"/>
  <c r="R335" i="10"/>
  <c r="E335" i="10"/>
  <c r="F335" i="10"/>
  <c r="B335" i="10"/>
  <c r="G335" i="10"/>
  <c r="C335" i="10"/>
  <c r="D335" i="10"/>
  <c r="O336" i="10"/>
  <c r="X335" i="10" l="1"/>
  <c r="Y335" i="10"/>
  <c r="S336" i="10"/>
  <c r="T336" i="10"/>
  <c r="V336" i="10"/>
  <c r="M336" i="10"/>
  <c r="L336" i="10"/>
  <c r="K336" i="10"/>
  <c r="J336" i="10"/>
  <c r="I336" i="10"/>
  <c r="H336" i="10"/>
  <c r="Z335" i="10"/>
  <c r="R336" i="10"/>
  <c r="G336" i="10"/>
  <c r="E336" i="10"/>
  <c r="D336" i="10"/>
  <c r="C336" i="10"/>
  <c r="F336" i="10"/>
  <c r="O337" i="10"/>
  <c r="B336" i="10"/>
  <c r="X336" i="10" l="1"/>
  <c r="Y336" i="10"/>
  <c r="V337" i="10"/>
  <c r="S337" i="10"/>
  <c r="T337" i="10"/>
  <c r="L337" i="10"/>
  <c r="M337" i="10"/>
  <c r="K337" i="10"/>
  <c r="J337" i="10"/>
  <c r="I337" i="10"/>
  <c r="H337" i="10"/>
  <c r="Z336" i="10"/>
  <c r="R337" i="10"/>
  <c r="D337" i="10"/>
  <c r="C337" i="10"/>
  <c r="O338" i="10"/>
  <c r="E337" i="10"/>
  <c r="F337" i="10"/>
  <c r="G337" i="10"/>
  <c r="B337" i="10"/>
  <c r="X337" i="10" l="1"/>
  <c r="Y337" i="10"/>
  <c r="V338" i="10"/>
  <c r="T338" i="10"/>
  <c r="S338" i="10"/>
  <c r="L338" i="10"/>
  <c r="M338" i="10"/>
  <c r="K338" i="10"/>
  <c r="J338" i="10"/>
  <c r="I338" i="10"/>
  <c r="H338" i="10"/>
  <c r="Z337" i="10"/>
  <c r="R338" i="10"/>
  <c r="E338" i="10"/>
  <c r="O339" i="10"/>
  <c r="B338" i="10"/>
  <c r="C338" i="10"/>
  <c r="D338" i="10"/>
  <c r="F338" i="10"/>
  <c r="G338" i="10"/>
  <c r="X338" i="10" l="1"/>
  <c r="Y338" i="10"/>
  <c r="V339" i="10"/>
  <c r="T339" i="10"/>
  <c r="S339" i="10"/>
  <c r="M339" i="10"/>
  <c r="L339" i="10"/>
  <c r="K339" i="10"/>
  <c r="J339" i="10"/>
  <c r="I339" i="10"/>
  <c r="H339" i="10"/>
  <c r="Z338" i="10"/>
  <c r="R339" i="10"/>
  <c r="E339" i="10"/>
  <c r="F339" i="10"/>
  <c r="G339" i="10"/>
  <c r="B339" i="10"/>
  <c r="D339" i="10"/>
  <c r="O340" i="10"/>
  <c r="C339" i="10"/>
  <c r="X339" i="10" l="1"/>
  <c r="Y339" i="10"/>
  <c r="V340" i="10"/>
  <c r="T340" i="10"/>
  <c r="S340" i="10"/>
  <c r="M340" i="10"/>
  <c r="L340" i="10"/>
  <c r="K340" i="10"/>
  <c r="J340" i="10"/>
  <c r="I340" i="10"/>
  <c r="H340" i="10"/>
  <c r="Z339" i="10"/>
  <c r="R340" i="10"/>
  <c r="E340" i="10"/>
  <c r="D340" i="10"/>
  <c r="O341" i="10"/>
  <c r="G340" i="10"/>
  <c r="B340" i="10"/>
  <c r="C340" i="10"/>
  <c r="F340" i="10"/>
  <c r="X340" i="10" l="1"/>
  <c r="Y340" i="10"/>
  <c r="V341" i="10"/>
  <c r="T341" i="10"/>
  <c r="S341" i="10"/>
  <c r="M341" i="10"/>
  <c r="L341" i="10"/>
  <c r="K341" i="10"/>
  <c r="J341" i="10"/>
  <c r="I341" i="10"/>
  <c r="H341" i="10"/>
  <c r="Z340" i="10"/>
  <c r="R341" i="10"/>
  <c r="C341" i="10"/>
  <c r="D341" i="10"/>
  <c r="O342" i="10"/>
  <c r="G341" i="10"/>
  <c r="E341" i="10"/>
  <c r="F341" i="10"/>
  <c r="B341" i="10"/>
  <c r="X341" i="10" l="1"/>
  <c r="Y341" i="10"/>
  <c r="V342" i="10"/>
  <c r="T342" i="10"/>
  <c r="S342" i="10"/>
  <c r="M342" i="10"/>
  <c r="L342" i="10"/>
  <c r="K342" i="10"/>
  <c r="J342" i="10"/>
  <c r="H342" i="10"/>
  <c r="I342" i="10"/>
  <c r="Z341" i="10"/>
  <c r="R342" i="10"/>
  <c r="O343" i="10"/>
  <c r="E342" i="10"/>
  <c r="D342" i="10"/>
  <c r="B342" i="10"/>
  <c r="C342" i="10"/>
  <c r="F342" i="10"/>
  <c r="G342" i="10"/>
  <c r="X342" i="10" l="1"/>
  <c r="Y342" i="10"/>
  <c r="V343" i="10"/>
  <c r="S343" i="10"/>
  <c r="T343" i="10"/>
  <c r="M343" i="10"/>
  <c r="L343" i="10"/>
  <c r="K343" i="10"/>
  <c r="J343" i="10"/>
  <c r="I343" i="10"/>
  <c r="H343" i="10"/>
  <c r="Z342" i="10"/>
  <c r="R343" i="10"/>
  <c r="C343" i="10"/>
  <c r="D343" i="10"/>
  <c r="E343" i="10"/>
  <c r="O344" i="10"/>
  <c r="F343" i="10"/>
  <c r="G343" i="10"/>
  <c r="B343" i="10"/>
  <c r="X343" i="10" l="1"/>
  <c r="Y343" i="10"/>
  <c r="V344" i="10"/>
  <c r="T344" i="10"/>
  <c r="S344" i="10"/>
  <c r="M344" i="10"/>
  <c r="L344" i="10"/>
  <c r="K344" i="10"/>
  <c r="J344" i="10"/>
  <c r="I344" i="10"/>
  <c r="H344" i="10"/>
  <c r="Z343" i="10"/>
  <c r="R344" i="10"/>
  <c r="D344" i="10"/>
  <c r="O345" i="10"/>
  <c r="B344" i="10"/>
  <c r="F344" i="10"/>
  <c r="C344" i="10"/>
  <c r="E344" i="10"/>
  <c r="G344" i="10"/>
  <c r="X344" i="10" l="1"/>
  <c r="Y344" i="10"/>
  <c r="S345" i="10"/>
  <c r="V345" i="10"/>
  <c r="T345" i="10"/>
  <c r="L345" i="10"/>
  <c r="M345" i="10"/>
  <c r="K345" i="10"/>
  <c r="I345" i="10"/>
  <c r="J345" i="10"/>
  <c r="H345" i="10"/>
  <c r="Z344" i="10"/>
  <c r="R345" i="10"/>
  <c r="D345" i="10"/>
  <c r="E345" i="10"/>
  <c r="F345" i="10"/>
  <c r="B345" i="10"/>
  <c r="C345" i="10"/>
  <c r="G345" i="10"/>
  <c r="O346" i="10"/>
  <c r="X345" i="10" l="1"/>
  <c r="Y345" i="10"/>
  <c r="V346" i="10"/>
  <c r="T346" i="10"/>
  <c r="S346" i="10"/>
  <c r="L346" i="10"/>
  <c r="M346" i="10"/>
  <c r="K346" i="10"/>
  <c r="J346" i="10"/>
  <c r="I346" i="10"/>
  <c r="H346" i="10"/>
  <c r="Z345" i="10"/>
  <c r="R346" i="10"/>
  <c r="E346" i="10"/>
  <c r="O347" i="10"/>
  <c r="G346" i="10"/>
  <c r="B346" i="10"/>
  <c r="D346" i="10"/>
  <c r="C346" i="10"/>
  <c r="F346" i="10"/>
  <c r="X346" i="10" l="1"/>
  <c r="Y346" i="10"/>
  <c r="V347" i="10"/>
  <c r="T347" i="10"/>
  <c r="S347" i="10"/>
  <c r="M347" i="10"/>
  <c r="L347" i="10"/>
  <c r="K347" i="10"/>
  <c r="J347" i="10"/>
  <c r="I347" i="10"/>
  <c r="H347" i="10"/>
  <c r="Z346" i="10"/>
  <c r="R347" i="10"/>
  <c r="C347" i="10"/>
  <c r="E347" i="10"/>
  <c r="F347" i="10"/>
  <c r="O348" i="10"/>
  <c r="G347" i="10"/>
  <c r="B347" i="10"/>
  <c r="D347" i="10"/>
  <c r="X347" i="10" l="1"/>
  <c r="Y347" i="10"/>
  <c r="V348" i="10"/>
  <c r="S348" i="10"/>
  <c r="T348" i="10"/>
  <c r="M348" i="10"/>
  <c r="L348" i="10"/>
  <c r="K348" i="10"/>
  <c r="J348" i="10"/>
  <c r="I348" i="10"/>
  <c r="H348" i="10"/>
  <c r="Z347" i="10"/>
  <c r="R348" i="10"/>
  <c r="B348" i="10"/>
  <c r="E348" i="10"/>
  <c r="C348" i="10"/>
  <c r="G348" i="10"/>
  <c r="F348" i="10"/>
  <c r="O349" i="10"/>
  <c r="D348" i="10"/>
  <c r="X348" i="10" l="1"/>
  <c r="Y348" i="10"/>
  <c r="V349" i="10"/>
  <c r="S349" i="10"/>
  <c r="T349" i="10"/>
  <c r="M349" i="10"/>
  <c r="L349" i="10"/>
  <c r="K349" i="10"/>
  <c r="J349" i="10"/>
  <c r="I349" i="10"/>
  <c r="H349" i="10"/>
  <c r="Z348" i="10"/>
  <c r="R349" i="10"/>
  <c r="C349" i="10"/>
  <c r="O350" i="10"/>
  <c r="F349" i="10"/>
  <c r="D349" i="10"/>
  <c r="E349" i="10"/>
  <c r="G349" i="10"/>
  <c r="B349" i="10"/>
  <c r="X349" i="10" l="1"/>
  <c r="Y349" i="10"/>
  <c r="V350" i="10"/>
  <c r="T350" i="10"/>
  <c r="S350" i="10"/>
  <c r="M350" i="10"/>
  <c r="L350" i="10"/>
  <c r="K350" i="10"/>
  <c r="J350" i="10"/>
  <c r="I350" i="10"/>
  <c r="H350" i="10"/>
  <c r="Z349" i="10"/>
  <c r="R350" i="10"/>
  <c r="G350" i="10"/>
  <c r="B350" i="10"/>
  <c r="F350" i="10"/>
  <c r="E350" i="10"/>
  <c r="O351" i="10"/>
  <c r="C350" i="10"/>
  <c r="D350" i="10"/>
  <c r="X350" i="10" l="1"/>
  <c r="Y350" i="10"/>
  <c r="V351" i="10"/>
  <c r="S351" i="10"/>
  <c r="T351" i="10"/>
  <c r="M351" i="10"/>
  <c r="L351" i="10"/>
  <c r="K351" i="10"/>
  <c r="J351" i="10"/>
  <c r="I351" i="10"/>
  <c r="H351" i="10"/>
  <c r="Z350" i="10"/>
  <c r="R351" i="10"/>
  <c r="C351" i="10"/>
  <c r="O352" i="10"/>
  <c r="F351" i="10"/>
  <c r="G351" i="10"/>
  <c r="B351" i="10"/>
  <c r="D351" i="10"/>
  <c r="E351" i="10"/>
  <c r="X351" i="10" l="1"/>
  <c r="Y351" i="10"/>
  <c r="V352" i="10"/>
  <c r="S352" i="10"/>
  <c r="T352" i="10"/>
  <c r="M352" i="10"/>
  <c r="L352" i="10"/>
  <c r="K352" i="10"/>
  <c r="J352" i="10"/>
  <c r="I352" i="10"/>
  <c r="H352" i="10"/>
  <c r="Z351" i="10"/>
  <c r="R352" i="10"/>
  <c r="G352" i="10"/>
  <c r="E352" i="10"/>
  <c r="B352" i="10"/>
  <c r="D352" i="10"/>
  <c r="O353" i="10"/>
  <c r="C352" i="10"/>
  <c r="F352" i="10"/>
  <c r="X352" i="10" l="1"/>
  <c r="Y352" i="10"/>
  <c r="V353" i="10"/>
  <c r="S353" i="10"/>
  <c r="T353" i="10"/>
  <c r="M353" i="10"/>
  <c r="L353" i="10"/>
  <c r="K353" i="10"/>
  <c r="J353" i="10"/>
  <c r="I353" i="10"/>
  <c r="H353" i="10"/>
  <c r="Z352" i="10"/>
  <c r="R353" i="10"/>
  <c r="F353" i="10"/>
  <c r="O354" i="10"/>
  <c r="G353" i="10"/>
  <c r="B353" i="10"/>
  <c r="C353" i="10"/>
  <c r="D353" i="10"/>
  <c r="E353" i="10"/>
  <c r="X353" i="10" l="1"/>
  <c r="Y353" i="10"/>
  <c r="V354" i="10"/>
  <c r="S354" i="10"/>
  <c r="T354" i="10"/>
  <c r="M354" i="10"/>
  <c r="L354" i="10"/>
  <c r="K354" i="10"/>
  <c r="J354" i="10"/>
  <c r="I354" i="10"/>
  <c r="H354" i="10"/>
  <c r="Z353" i="10"/>
  <c r="R354" i="10"/>
  <c r="G354" i="10"/>
  <c r="E354" i="10"/>
  <c r="D354" i="10"/>
  <c r="B354" i="10"/>
  <c r="C354" i="10"/>
  <c r="F354" i="10"/>
  <c r="O355" i="10"/>
  <c r="X354" i="10" l="1"/>
  <c r="Y354" i="10"/>
  <c r="V355" i="10"/>
  <c r="S355" i="10"/>
  <c r="T355" i="10"/>
  <c r="M355" i="10"/>
  <c r="L355" i="10"/>
  <c r="K355" i="10"/>
  <c r="J355" i="10"/>
  <c r="I355" i="10"/>
  <c r="H355" i="10"/>
  <c r="Z354" i="10"/>
  <c r="R355" i="10"/>
  <c r="C355" i="10"/>
  <c r="D355" i="10"/>
  <c r="F355" i="10"/>
  <c r="O356" i="10"/>
  <c r="G355" i="10"/>
  <c r="B355" i="10"/>
  <c r="E355" i="10"/>
  <c r="X355" i="10" l="1"/>
  <c r="Y355" i="10"/>
  <c r="T356" i="10"/>
  <c r="V356" i="10"/>
  <c r="S356" i="10"/>
  <c r="M356" i="10"/>
  <c r="L356" i="10"/>
  <c r="K356" i="10"/>
  <c r="J356" i="10"/>
  <c r="I356" i="10"/>
  <c r="H356" i="10"/>
  <c r="Z355" i="10"/>
  <c r="R356" i="10"/>
  <c r="G356" i="10"/>
  <c r="D356" i="10"/>
  <c r="E356" i="10"/>
  <c r="F356" i="10"/>
  <c r="B356" i="10"/>
  <c r="C356" i="10"/>
  <c r="O357" i="10"/>
  <c r="X356" i="10" l="1"/>
  <c r="Y356" i="10"/>
  <c r="V357" i="10"/>
  <c r="S357" i="10"/>
  <c r="T357" i="10"/>
  <c r="M357" i="10"/>
  <c r="L357" i="10"/>
  <c r="K357" i="10"/>
  <c r="J357" i="10"/>
  <c r="I357" i="10"/>
  <c r="H357" i="10"/>
  <c r="Z356" i="10"/>
  <c r="R357" i="10"/>
  <c r="C357" i="10"/>
  <c r="O358" i="10"/>
  <c r="G357" i="10"/>
  <c r="B357" i="10"/>
  <c r="D357" i="10"/>
  <c r="F357" i="10"/>
  <c r="E357" i="10"/>
  <c r="X357" i="10" l="1"/>
  <c r="Y357" i="10"/>
  <c r="T358" i="10"/>
  <c r="V358" i="10"/>
  <c r="S358" i="10"/>
  <c r="M358" i="10"/>
  <c r="L358" i="10"/>
  <c r="K358" i="10"/>
  <c r="J358" i="10"/>
  <c r="I358" i="10"/>
  <c r="H358" i="10"/>
  <c r="Z357" i="10"/>
  <c r="R358" i="10"/>
  <c r="G358" i="10"/>
  <c r="B358" i="10"/>
  <c r="O359" i="10"/>
  <c r="C358" i="10"/>
  <c r="F358" i="10"/>
  <c r="D358" i="10"/>
  <c r="E358" i="10"/>
  <c r="X358" i="10" l="1"/>
  <c r="Y358" i="10"/>
  <c r="V359" i="10"/>
  <c r="T359" i="10"/>
  <c r="S359" i="10"/>
  <c r="M359" i="10"/>
  <c r="L359" i="10"/>
  <c r="K359" i="10"/>
  <c r="J359" i="10"/>
  <c r="I359" i="10"/>
  <c r="H359" i="10"/>
  <c r="Z358" i="10"/>
  <c r="R359" i="10"/>
  <c r="C359" i="10"/>
  <c r="O360" i="10"/>
  <c r="F359" i="10"/>
  <c r="D359" i="10"/>
  <c r="G359" i="10"/>
  <c r="B359" i="10"/>
  <c r="E359" i="10"/>
  <c r="X359" i="10" l="1"/>
  <c r="Y359" i="10"/>
  <c r="V360" i="10"/>
  <c r="T360" i="10"/>
  <c r="S360" i="10"/>
  <c r="M360" i="10"/>
  <c r="L360" i="10"/>
  <c r="K360" i="10"/>
  <c r="J360" i="10"/>
  <c r="I360" i="10"/>
  <c r="H360" i="10"/>
  <c r="Z359" i="10"/>
  <c r="R360" i="10"/>
  <c r="G360" i="10"/>
  <c r="D360" i="10"/>
  <c r="C360" i="10"/>
  <c r="O361" i="10"/>
  <c r="B360" i="10"/>
  <c r="E360" i="10"/>
  <c r="F360" i="10"/>
  <c r="X360" i="10" l="1"/>
  <c r="Y360" i="10"/>
  <c r="T361" i="10"/>
  <c r="V361" i="10"/>
  <c r="S361" i="10"/>
  <c r="M361" i="10"/>
  <c r="L361" i="10"/>
  <c r="K361" i="10"/>
  <c r="J361" i="10"/>
  <c r="I361" i="10"/>
  <c r="H361" i="10"/>
  <c r="Z360" i="10"/>
  <c r="R361" i="10"/>
  <c r="C361" i="10"/>
  <c r="G361" i="10"/>
  <c r="B361" i="10"/>
  <c r="F361" i="10"/>
  <c r="D361" i="10"/>
  <c r="E361" i="10"/>
  <c r="O362" i="10"/>
  <c r="X361" i="10" l="1"/>
  <c r="Y361" i="10"/>
  <c r="V362" i="10"/>
  <c r="T362" i="10"/>
  <c r="S362" i="10"/>
  <c r="M362" i="10"/>
  <c r="L362" i="10"/>
  <c r="K362" i="10"/>
  <c r="J362" i="10"/>
  <c r="I362" i="10"/>
  <c r="H362" i="10"/>
  <c r="Z361" i="10"/>
  <c r="R362" i="10"/>
  <c r="G362" i="10"/>
  <c r="B362" i="10"/>
  <c r="O363" i="10"/>
  <c r="E362" i="10"/>
  <c r="F362" i="10"/>
  <c r="D362" i="10"/>
  <c r="C362" i="10"/>
  <c r="X362" i="10" l="1"/>
  <c r="Y362" i="10"/>
  <c r="T363" i="10"/>
  <c r="V363" i="10"/>
  <c r="S363" i="10"/>
  <c r="M363" i="10"/>
  <c r="L363" i="10"/>
  <c r="K363" i="10"/>
  <c r="J363" i="10"/>
  <c r="I363" i="10"/>
  <c r="H363" i="10"/>
  <c r="Z362" i="10"/>
  <c r="R363" i="10"/>
  <c r="C363" i="10"/>
  <c r="O364" i="10"/>
  <c r="D363" i="10"/>
  <c r="G363" i="10"/>
  <c r="B363" i="10"/>
  <c r="F363" i="10"/>
  <c r="E363" i="10"/>
  <c r="X363" i="10" l="1"/>
  <c r="Y363" i="10"/>
  <c r="V364" i="10"/>
  <c r="S364" i="10"/>
  <c r="T364" i="10"/>
  <c r="M364" i="10"/>
  <c r="L364" i="10"/>
  <c r="K364" i="10"/>
  <c r="J364" i="10"/>
  <c r="I364" i="10"/>
  <c r="H364" i="10"/>
  <c r="Z363" i="10"/>
  <c r="R364" i="10"/>
  <c r="G364" i="10"/>
  <c r="D364" i="10"/>
  <c r="B364" i="10"/>
  <c r="E364" i="10"/>
  <c r="O365" i="10"/>
  <c r="C364" i="10"/>
  <c r="F364" i="10"/>
  <c r="X364" i="10" l="1"/>
  <c r="Y364" i="10"/>
  <c r="V365" i="10"/>
  <c r="T365" i="10"/>
  <c r="S365" i="10"/>
  <c r="M365" i="10"/>
  <c r="L365" i="10"/>
  <c r="K365" i="10"/>
  <c r="J365" i="10"/>
  <c r="I365" i="10"/>
  <c r="H365" i="10"/>
  <c r="Z364" i="10"/>
  <c r="R365" i="10"/>
  <c r="F365" i="10"/>
  <c r="O366" i="10"/>
  <c r="G365" i="10"/>
  <c r="B365" i="10"/>
  <c r="E365" i="10"/>
  <c r="C365" i="10"/>
  <c r="D365" i="10"/>
  <c r="X365" i="10" l="1"/>
  <c r="Y365" i="10"/>
  <c r="V366" i="10"/>
  <c r="T366" i="10"/>
  <c r="S366" i="10"/>
  <c r="M366" i="10"/>
  <c r="L366" i="10"/>
  <c r="K366" i="10"/>
  <c r="J366" i="10"/>
  <c r="I366" i="10"/>
  <c r="H366" i="10"/>
  <c r="Z365" i="10"/>
  <c r="R366" i="10"/>
  <c r="F366" i="10"/>
  <c r="D366" i="10"/>
  <c r="E366" i="10"/>
  <c r="B366" i="10"/>
  <c r="C366" i="10"/>
  <c r="G366" i="10"/>
  <c r="O367" i="10"/>
  <c r="X366" i="10" l="1"/>
  <c r="Y366" i="10"/>
  <c r="V367" i="10"/>
  <c r="S367" i="10"/>
  <c r="T367" i="10"/>
  <c r="M367" i="10"/>
  <c r="L367" i="10"/>
  <c r="K367" i="10"/>
  <c r="J367" i="10"/>
  <c r="I367" i="10"/>
  <c r="H367" i="10"/>
  <c r="Z366" i="10"/>
  <c r="R367" i="10"/>
  <c r="E367" i="10"/>
  <c r="G367" i="10"/>
  <c r="C367" i="10"/>
  <c r="F367" i="10"/>
  <c r="D367" i="10"/>
  <c r="O368" i="10"/>
  <c r="B367" i="10"/>
  <c r="X367" i="10" l="1"/>
  <c r="Y367" i="10"/>
  <c r="V368" i="10"/>
  <c r="S368" i="10"/>
  <c r="T368" i="10"/>
  <c r="M368" i="10"/>
  <c r="L368" i="10"/>
  <c r="K368" i="10"/>
  <c r="J368" i="10"/>
  <c r="I368" i="10"/>
  <c r="H368" i="10"/>
  <c r="Z367" i="10"/>
  <c r="R368" i="10"/>
  <c r="F368" i="10"/>
  <c r="O369" i="10"/>
  <c r="C368" i="10"/>
  <c r="B368" i="10"/>
  <c r="G368" i="10"/>
  <c r="E368" i="10"/>
  <c r="D368" i="10"/>
  <c r="X368" i="10" l="1"/>
  <c r="Y368" i="10"/>
  <c r="V369" i="10"/>
  <c r="T369" i="10"/>
  <c r="S369" i="10"/>
  <c r="L369" i="10"/>
  <c r="M369" i="10"/>
  <c r="K369" i="10"/>
  <c r="J369" i="10"/>
  <c r="I369" i="10"/>
  <c r="H369" i="10"/>
  <c r="Z368" i="10"/>
  <c r="R369" i="10"/>
  <c r="O370" i="10"/>
  <c r="D369" i="10"/>
  <c r="F369" i="10"/>
  <c r="B369" i="10"/>
  <c r="C369" i="10"/>
  <c r="E369" i="10"/>
  <c r="G369" i="10"/>
  <c r="X369" i="10" l="1"/>
  <c r="Y369" i="10"/>
  <c r="V370" i="10"/>
  <c r="S370" i="10"/>
  <c r="T370" i="10"/>
  <c r="M370" i="10"/>
  <c r="L370" i="10"/>
  <c r="K370" i="10"/>
  <c r="I370" i="10"/>
  <c r="J370" i="10"/>
  <c r="H370" i="10"/>
  <c r="Z369" i="10"/>
  <c r="R370" i="10"/>
  <c r="D370" i="10"/>
  <c r="E370" i="10"/>
  <c r="C370" i="10"/>
  <c r="F370" i="10"/>
  <c r="O371" i="10"/>
  <c r="G370" i="10"/>
  <c r="B370" i="10"/>
  <c r="X370" i="10" l="1"/>
  <c r="Y370" i="10"/>
  <c r="T371" i="10"/>
  <c r="S371" i="10"/>
  <c r="V371" i="10"/>
  <c r="M371" i="10"/>
  <c r="L371" i="10"/>
  <c r="K371" i="10"/>
  <c r="J371" i="10"/>
  <c r="I371" i="10"/>
  <c r="H371" i="10"/>
  <c r="Z370" i="10"/>
  <c r="R371" i="10"/>
  <c r="D371" i="10"/>
  <c r="E371" i="10"/>
  <c r="F371" i="10"/>
  <c r="C371" i="10"/>
  <c r="B371" i="10"/>
  <c r="G371" i="10"/>
  <c r="O372" i="10"/>
  <c r="X371" i="10" l="1"/>
  <c r="Y371" i="10"/>
  <c r="T372" i="10"/>
  <c r="S372" i="10"/>
  <c r="V372" i="10"/>
  <c r="M372" i="10"/>
  <c r="L372" i="10"/>
  <c r="K372" i="10"/>
  <c r="J372" i="10"/>
  <c r="I372" i="10"/>
  <c r="H372" i="10"/>
  <c r="Z371" i="10"/>
  <c r="R372" i="10"/>
  <c r="B372" i="10"/>
  <c r="D372" i="10"/>
  <c r="O373" i="10"/>
  <c r="E372" i="10"/>
  <c r="G372" i="10"/>
  <c r="C372" i="10"/>
  <c r="F372" i="10"/>
  <c r="X372" i="10" l="1"/>
  <c r="Y372" i="10"/>
  <c r="V373" i="10"/>
  <c r="T373" i="10"/>
  <c r="S373" i="10"/>
  <c r="M373" i="10"/>
  <c r="L373" i="10"/>
  <c r="K373" i="10"/>
  <c r="J373" i="10"/>
  <c r="I373" i="10"/>
  <c r="H373" i="10"/>
  <c r="Z372" i="10"/>
  <c r="R373" i="10"/>
  <c r="O374" i="10"/>
  <c r="D373" i="10"/>
  <c r="F373" i="10"/>
  <c r="C373" i="10"/>
  <c r="B373" i="10"/>
  <c r="E373" i="10"/>
  <c r="G373" i="10"/>
  <c r="X373" i="10" l="1"/>
  <c r="Y373" i="10"/>
  <c r="V374" i="10"/>
  <c r="T374" i="10"/>
  <c r="S374" i="10"/>
  <c r="M374" i="10"/>
  <c r="L374" i="10"/>
  <c r="K374" i="10"/>
  <c r="J374" i="10"/>
  <c r="I374" i="10"/>
  <c r="H374" i="10"/>
  <c r="Z373" i="10"/>
  <c r="B375" i="10"/>
  <c r="R374" i="10"/>
  <c r="F374" i="10"/>
  <c r="E374" i="10"/>
  <c r="C374" i="10"/>
  <c r="G374" i="10"/>
  <c r="B374" i="10"/>
  <c r="D374" i="10"/>
  <c r="X374" i="10" l="1"/>
  <c r="Y374" i="10"/>
  <c r="Z37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A02F7-B21E-4F8A-A7C9-A2476842F776}" keepAlive="1" name="Consulta - BDFiltros" description="Conexión a la consulta 'BDFiltros' en el libro." type="5" refreshedVersion="6" background="1" saveData="1">
    <dbPr connection="Provider=Microsoft.Mashup.OleDb.1;Data Source=$Workbook$;Location=BDFiltros;Extended Properties=&quot;&quot;" command="SELECT * FROM [BDFiltros]"/>
  </connection>
</connections>
</file>

<file path=xl/sharedStrings.xml><?xml version="1.0" encoding="utf-8"?>
<sst xmlns="http://schemas.openxmlformats.org/spreadsheetml/2006/main" count="11639" uniqueCount="2183">
  <si>
    <t>Variante</t>
  </si>
  <si>
    <t>País</t>
  </si>
  <si>
    <t>Chile</t>
  </si>
  <si>
    <t>Región</t>
  </si>
  <si>
    <t>Codreg</t>
  </si>
  <si>
    <t>DATAAGRO-Incendios</t>
  </si>
  <si>
    <t>Tabla</t>
  </si>
  <si>
    <t>Localiza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</si>
  <si>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</si>
  <si>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</si>
  <si>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</si>
  <si>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</si>
  <si>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</si>
  <si>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</si>
  <si>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</si>
  <si>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</si>
  <si>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</si>
  <si>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</si>
  <si>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</si>
  <si>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</si>
  <si>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</si>
  <si>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</si>
  <si>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</si>
  <si>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</si>
  <si>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</si>
  <si>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</si>
  <si>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</si>
  <si>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</si>
  <si>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</si>
  <si>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</si>
  <si>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</si>
  <si>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</si>
  <si>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</si>
  <si>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</si>
  <si>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</si>
  <si>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</si>
  <si>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</si>
  <si>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</si>
  <si>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</si>
  <si>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</si>
  <si>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</si>
  <si>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</si>
  <si>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</si>
  <si>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</si>
  <si>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</si>
  <si>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</si>
  <si>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</si>
  <si>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</si>
  <si>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</si>
  <si>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</si>
  <si>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</si>
  <si>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</si>
  <si>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</si>
  <si>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</si>
  <si>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</si>
  <si>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</si>
  <si>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</si>
  <si>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</si>
  <si>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</si>
  <si>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</si>
  <si>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</si>
  <si>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</si>
  <si>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</si>
  <si>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</si>
  <si>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</si>
  <si>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</si>
  <si>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</si>
  <si>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</si>
  <si>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</si>
  <si>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</si>
  <si>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</si>
  <si>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</si>
  <si>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</si>
  <si>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</si>
  <si>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</si>
  <si>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</si>
  <si>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</si>
  <si>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</si>
  <si>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</si>
  <si>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</si>
  <si>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</si>
  <si>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</si>
  <si>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</si>
  <si>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</si>
  <si>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</si>
  <si>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</si>
  <si>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</si>
  <si>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</si>
  <si>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</si>
  <si>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</si>
  <si>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</si>
  <si>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</si>
  <si>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</si>
  <si>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LOCALIZACION GT</t>
  </si>
  <si>
    <t>Id_Dep</t>
  </si>
  <si>
    <t>Comunidades Linguísticas GT v1</t>
  </si>
  <si>
    <t>Comunidades Linguísticas GT VarDepto</t>
  </si>
  <si>
    <t>Codcom</t>
  </si>
  <si>
    <t>Variante (SI/NO)</t>
  </si>
  <si>
    <t>Secuencia</t>
  </si>
  <si>
    <t>Link Archivo GEE</t>
  </si>
  <si>
    <t>No Aplica</t>
  </si>
  <si>
    <t>Nombre Archivo PBI</t>
  </si>
  <si>
    <t>Grupo PBI</t>
  </si>
  <si>
    <t>Tabla PBI</t>
  </si>
  <si>
    <t>Campo Filtro PBI</t>
  </si>
  <si>
    <t>Campo Filtro GEE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</si>
  <si>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</si>
  <si>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</si>
  <si>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</si>
  <si>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</si>
  <si>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</si>
  <si>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</si>
  <si>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</si>
  <si>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</si>
  <si>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</si>
  <si>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</si>
  <si>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</si>
  <si>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</si>
  <si>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</si>
  <si>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</si>
  <si>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</si>
  <si>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</si>
  <si>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</si>
  <si>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</si>
  <si>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</si>
  <si>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</si>
  <si>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</si>
  <si>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</si>
  <si>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</si>
  <si>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</si>
  <si>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</si>
  <si>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</si>
  <si>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</si>
  <si>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</si>
  <si>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</si>
  <si>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</si>
  <si>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</si>
  <si>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</si>
  <si>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</si>
  <si>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</si>
  <si>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</si>
  <si>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</si>
  <si>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</si>
  <si>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</si>
  <si>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</si>
  <si>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</si>
  <si>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</si>
  <si>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</si>
  <si>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</si>
  <si>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Localiza_HN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</si>
  <si>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</si>
  <si>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</si>
  <si>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</si>
  <si>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</si>
  <si>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</si>
  <si>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</si>
  <si>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</si>
  <si>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</si>
  <si>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</si>
  <si>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</si>
  <si>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</si>
  <si>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</si>
  <si>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</si>
  <si>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</si>
  <si>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</si>
  <si>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</si>
  <si>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</si>
  <si>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4ebe6763-6f4d-4a48-8e0f-f8b3702efea9</t>
  </si>
  <si>
    <t>31dc5c0e-5193-458f-94ba-285436d3f3de</t>
  </si>
  <si>
    <t>44c9dce5-db80-4443-94f0-572fd312c4cf</t>
  </si>
  <si>
    <t>23edd3e0-e067-4e9a-8396-ec4f8ef8bd84</t>
  </si>
  <si>
    <t>2722dcb0-717b-4afe-8a0b-660175a2b8b5</t>
  </si>
  <si>
    <t>4eee1998-74cb-4ddb-885b-3db5a4db255d</t>
  </si>
  <si>
    <t>9c7d801d-7f08-4cfa-af6f-3a09f64af591</t>
  </si>
  <si>
    <t>541a5c0a-0f36-4e8e-bb5c-e6a4199e5858</t>
  </si>
  <si>
    <t>794ba481-34d9-41c2-b759-16d52360f8a3</t>
  </si>
  <si>
    <t>f9eafdc6-98a1-4aa9-a525-66b9a2136e0d</t>
  </si>
  <si>
    <t>DI Pruebas</t>
  </si>
  <si>
    <t>3fb90d93-8f61-4f9c-8692-fd9d541500a8</t>
  </si>
  <si>
    <t>DI Producción</t>
  </si>
  <si>
    <t>fae8ec2b-b673-42ae-a9f7-8c00095bb523</t>
  </si>
  <si>
    <t>DATACOVID GT</t>
  </si>
  <si>
    <t>9a7cb730-9aea-486b-95b1-80864318d88f</t>
  </si>
  <si>
    <t>DATACOVID HN</t>
  </si>
  <si>
    <t>2fc8bf1f-a260-45b6-9cbc-2facdd1f742b</t>
  </si>
  <si>
    <t>DATACOVID PN</t>
  </si>
  <si>
    <t>60cc62aa-77d2-4b77-b178-beee536e2be1</t>
  </si>
  <si>
    <t>DATACOVID CL</t>
  </si>
  <si>
    <t>Área Trabajo</t>
  </si>
  <si>
    <t>Id grupo de Trabajo</t>
  </si>
  <si>
    <t>Group PBI</t>
  </si>
  <si>
    <t>f8534f9a-0f6a-4b82-9656-5fb6cd0d8110</t>
  </si>
  <si>
    <t>Report</t>
  </si>
  <si>
    <t>a675023e-053c-4b4b-8899-ca544436c79d</t>
  </si>
  <si>
    <t>IPT Nuevo</t>
  </si>
  <si>
    <t>CambioClimático</t>
  </si>
  <si>
    <t>c2b71730-c3ce-4291-a21e-31fa45e2ea98</t>
  </si>
  <si>
    <t>DATAEDUCA-Ranking2</t>
  </si>
  <si>
    <t>3ccff4b0-c9ae-49fb-ae55-35561e96659b</t>
  </si>
  <si>
    <t>DATAEDUCA-RankingRegional</t>
  </si>
  <si>
    <t>94cd8285-2d9f-4032-a5d8-014aa4d77a5e</t>
  </si>
  <si>
    <t>DATAEDUCA-RankingNacional</t>
  </si>
  <si>
    <t>71d10ba1-6a30-4313-a596-24e04d58aeba</t>
  </si>
  <si>
    <t>DATASALUD-Cáncer Cuello Uterino</t>
  </si>
  <si>
    <t>309ccf8e-1f7b-4060-8bb2-0f901f40d5eb</t>
  </si>
  <si>
    <t>EMERGENCY</t>
  </si>
  <si>
    <t>c26cd00a-75ea-47f5-a6d2-d5af308b2cd6</t>
  </si>
  <si>
    <t>d2eb333a-192a-4987-a9a5-ecd7e39d30e4</t>
  </si>
  <si>
    <t>RANKING MUNI GT</t>
  </si>
  <si>
    <t>b714fba3-f944-47c3-9831-7291e39cd29d</t>
  </si>
  <si>
    <t>FEMICIDIOS CL</t>
  </si>
  <si>
    <t>cf28103e-de01-462d-9c38-727cd1e5e3bd</t>
  </si>
  <si>
    <t>87a549ec-c196-4d9e-ad06-020088722884</t>
  </si>
  <si>
    <t>c9204573-dcb0-42d3-999a-d21c398a29b6</t>
  </si>
  <si>
    <t>Com Linguistica INDIVIDUAL GT</t>
  </si>
  <si>
    <t>Comunidades Listado</t>
  </si>
  <si>
    <t>id</t>
  </si>
  <si>
    <t>b1b03137-10cd-4679-af6f-30bcee85d439</t>
  </si>
  <si>
    <t>511504da-cead-4cdc-b254-795d507a07c9</t>
  </si>
  <si>
    <t>ac175849-1273-4a04-a6b9-708afa3508fa</t>
  </si>
  <si>
    <t>DATAFUEGO_GEE_HN_Nacional</t>
  </si>
  <si>
    <t>d402b070-f109-4f54-b650-5eb84d2b5960</t>
  </si>
  <si>
    <t>DATAFUEGO_GEE_HN_Departamento</t>
  </si>
  <si>
    <t>af9d0d5e-127d-439a-b718-63d1f302cea0</t>
  </si>
  <si>
    <t>cab9a957-99a6-4e49-826b-fe3506947703</t>
  </si>
  <si>
    <t>nombre</t>
  </si>
  <si>
    <t>columna</t>
  </si>
  <si>
    <t>tabla</t>
  </si>
  <si>
    <t>reportID</t>
  </si>
  <si>
    <t>groupID</t>
  </si>
  <si>
    <t>comentario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</si>
  <si>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</si>
  <si>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</si>
  <si>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</si>
  <si>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</si>
  <si>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</si>
  <si>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</si>
  <si>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</si>
  <si>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</si>
  <si>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</si>
  <si>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</si>
  <si>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</si>
  <si>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</si>
  <si>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</si>
  <si>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</si>
  <si>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</si>
  <si>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</si>
  <si>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</si>
  <si>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</si>
  <si>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</si>
  <si>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</si>
  <si>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</si>
  <si>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</si>
  <si>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</si>
  <si>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</si>
  <si>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Comentado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</si>
  <si>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</si>
  <si>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</si>
  <si>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</si>
  <si>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</si>
  <si>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</si>
  <si>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</si>
  <si>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</si>
  <si>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</si>
  <si>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</si>
  <si>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</si>
  <si>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</si>
  <si>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</si>
  <si>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</si>
  <si>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</si>
  <si>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</si>
  <si>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</si>
  <si>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</si>
  <si>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</si>
  <si>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</si>
  <si>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</si>
  <si>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</si>
  <si>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</si>
  <si>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</si>
  <si>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</si>
  <si>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</si>
  <si>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</si>
  <si>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</si>
  <si>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</si>
  <si>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</si>
  <si>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</si>
  <si>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</si>
  <si>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</si>
  <si>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BD_FILTROS_PBI</t>
  </si>
  <si>
    <t>Sin Filtros</t>
  </si>
  <si>
    <t>Filtro Departamento GT</t>
  </si>
  <si>
    <t>Filtro Región CL</t>
  </si>
  <si>
    <t>Filtro Comuna CL</t>
  </si>
  <si>
    <t>Filtros por Comunidad Lingüística</t>
  </si>
  <si>
    <t>Filtro Departamento SV</t>
  </si>
  <si>
    <t>Sin Filtros - HTML con GEE</t>
  </si>
  <si>
    <t>Filtro Departamento HN  - HTML con GEE</t>
  </si>
  <si>
    <t>Filtro Departamento HN - HTML con GEE</t>
  </si>
  <si>
    <t>Filtro Departamento GT - HTML con GEE</t>
  </si>
  <si>
    <t>Filtro Departamento PN - HTML con GEE</t>
  </si>
  <si>
    <t>Filtro Departamento SV - HTML con GEE</t>
  </si>
  <si>
    <t>Filtro Departamento CR - HTML con GEE</t>
  </si>
  <si>
    <t>Filtro Departamento BZ - HTML con GEE</t>
  </si>
  <si>
    <t>Filtro Departamento RD - HTML con GEE</t>
  </si>
  <si>
    <t>Filtro Departamento NI - HTML con GEE</t>
  </si>
  <si>
    <t>Sin Filtros - HTML con MapStore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</si>
  <si>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</si>
  <si>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</si>
  <si>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</si>
  <si>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</si>
  <si>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</si>
  <si>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</si>
  <si>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</si>
  <si>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</si>
  <si>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</si>
  <si>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</si>
  <si>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</si>
  <si>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</si>
  <si>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</si>
  <si>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</si>
  <si>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</si>
  <si>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</si>
  <si>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</si>
  <si>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</si>
  <si>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Localiza_Belice</t>
  </si>
  <si>
    <t>Id_dist</t>
  </si>
  <si>
    <t>Localiza_El_Salvador</t>
  </si>
  <si>
    <t>Id_Depart</t>
  </si>
  <si>
    <t>Localiza_Chile</t>
  </si>
  <si>
    <t>Id_Region</t>
  </si>
  <si>
    <t>DATACLIMA_GEE_CL_Región</t>
  </si>
  <si>
    <t>Localiza_BE</t>
  </si>
  <si>
    <t>Localiza_Costa_Rica</t>
  </si>
  <si>
    <t>Localiza_CR</t>
  </si>
  <si>
    <t>DATACLIMA_GEE_CR_Departamento</t>
  </si>
  <si>
    <t>Lozaliza_SV</t>
  </si>
  <si>
    <t>DATACLIMA_GEE_SV_Departamento</t>
  </si>
  <si>
    <t>DATACLIMA_GEE_SV_Nacional</t>
  </si>
  <si>
    <t>Localiza_Guatemala</t>
  </si>
  <si>
    <t>Localiza_GT</t>
  </si>
  <si>
    <t>DATACLIMA_GEE_GT_Departamento</t>
  </si>
  <si>
    <t>DATACLIMA_GEE_GT_Nacional</t>
  </si>
  <si>
    <t>Localiza_Honduras</t>
  </si>
  <si>
    <t>Localiza_Nicaragua</t>
  </si>
  <si>
    <t>Localiza_NI</t>
  </si>
  <si>
    <t>DATACLIMA_GEE_NI_Departamento</t>
  </si>
  <si>
    <t>DATACLIMA_GEE_NI_Nacional</t>
  </si>
  <si>
    <t>Localiza_Panama</t>
  </si>
  <si>
    <t>Id_Provi</t>
  </si>
  <si>
    <t>Localiza_PA</t>
  </si>
  <si>
    <t>DATACLIMA_GEE_PA_Provincia</t>
  </si>
  <si>
    <t>DATACLIMA_GEE_PA_Nacional</t>
  </si>
  <si>
    <t>Localiza_Republica_Dominicana</t>
  </si>
  <si>
    <t>Localiza_DO</t>
  </si>
  <si>
    <t>DATACLIMA_GEE_DO_Provincia</t>
  </si>
  <si>
    <t>DATACLIMA_GEE_DO_Nacional</t>
  </si>
  <si>
    <t>Localiza_CL</t>
  </si>
  <si>
    <t>DATACLIMA_GEE_CL_Nacional</t>
  </si>
  <si>
    <t>DATAEVAL</t>
  </si>
  <si>
    <t>8a094c2f-d7a9-4472-8a69-f651b5939e85</t>
  </si>
  <si>
    <t>Filtro Región CL - HTML con GEE</t>
  </si>
  <si>
    <t>DATAAGRO</t>
  </si>
  <si>
    <t>AGROSTAT</t>
  </si>
  <si>
    <t>DATAAGRO-General</t>
  </si>
  <si>
    <t>692ad8ae-52f4-418d-8eb0-557d3cf37321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</si>
  <si>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</si>
  <si>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</si>
  <si>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</si>
  <si>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</si>
  <si>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</si>
  <si>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</si>
  <si>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</si>
  <si>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</si>
  <si>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</si>
  <si>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f2ca2450-e4c8-4ce5-956a-d265a1caf41f</t>
  </si>
  <si>
    <t>d819a8e4-1dc0-4006-9a6a-d599b339ba3d</t>
  </si>
  <si>
    <t>Femicidios GT</t>
  </si>
  <si>
    <t>Femicidios PN</t>
  </si>
  <si>
    <t>c5a55169-4c81-49ef-bc78-728129324cc2</t>
  </si>
  <si>
    <t>Femicidios El Salvador</t>
  </si>
  <si>
    <t>e97ff4b4-684f-4a5d-9e56-bb325feaff6f</t>
  </si>
  <si>
    <t>f0ad5d98-8be7-4598-bef4-b7d93f641f1c</t>
  </si>
  <si>
    <t>DATAAGRO-Geomática</t>
  </si>
  <si>
    <t>Sin Filtros en PBI - HTML con GEE y Filtro por Región Chile</t>
  </si>
  <si>
    <t>Atributo</t>
  </si>
  <si>
    <t>//IPT_Nacional_CL</t>
  </si>
  <si>
    <t>"IPT_Nacional_CL"</t>
  </si>
  <si>
    <t>null</t>
  </si>
  <si>
    <t>"a675023e-053c-4b4b-8899-ca544436c79d"</t>
  </si>
  <si>
    <t>"4ebe6763-6f4d-4a48-8e0f-f8b3702efea9"</t>
  </si>
  <si>
    <t>dashboards.Add(new DashboardAux(nombre:"IPT_Nacional_CL", id: 1, columna: null, tabla: null, reportID: "a675023e-053c-4b4b-8899-ca544436c79d", groupID: "4ebe6763-6f4d-4a48-8e0f-f8b3702efea9", comentario: "Sin Filtros"));</t>
  </si>
  <si>
    <t>//Ranking_Educacion_Nacional_CL</t>
  </si>
  <si>
    <t>"Ranking_Educacion_Nacional_CL"</t>
  </si>
  <si>
    <t>"94cd8285-2d9f-4032-a5d8-014aa4d77a5e"</t>
  </si>
  <si>
    <t>dashboards.Add(new DashboardAux(nombre:"Ranking_Educacion_Nacional_CL", id: 2, columna: null, tabla: null, reportID: "94cd8285-2d9f-4032-a5d8-014aa4d77a5e", groupID: "4ebe6763-6f4d-4a48-8e0f-f8b3702efea9", comentario: "Sin Filtros"));</t>
  </si>
  <si>
    <t>//Ranking_Educacion_Regional_CL</t>
  </si>
  <si>
    <t>"Ranking_Educacion_Regional_CL"</t>
  </si>
  <si>
    <t>"Codreg"</t>
  </si>
  <si>
    <t>"Localiza"</t>
  </si>
  <si>
    <t>"3ccff4b0-c9ae-49fb-ae55-35561e96659b"</t>
  </si>
  <si>
    <t>dashboards.Add(new DashboardAux(nombre:"Ranking_Educacion_Regional_CL", id: 3, columna: "Codreg", tabla: "Localiza", reportID: "3ccff4b0-c9ae-49fb-ae55-35561e96659b", groupID: "4ebe6763-6f4d-4a48-8e0f-f8b3702efea9", comentario: "Filtro Región CL"));</t>
  </si>
  <si>
    <t>//Ranking_Educacion_Comunal_CL</t>
  </si>
  <si>
    <t>"Ranking_Educacion_Comunal_CL"</t>
  </si>
  <si>
    <t>"Codcom"</t>
  </si>
  <si>
    <t>"c2b71730-c3ce-4291-a21e-31fa45e2ea98"</t>
  </si>
  <si>
    <t>dashboards.Add(new DashboardAux(nombre:"Ranking_Educacion_Comunal_CL", id: 4, columna: "Codcom", tabla: "Localiza", reportID: "c2b71730-c3ce-4291-a21e-31fa45e2ea98", groupID: "4ebe6763-6f4d-4a48-8e0f-f8b3702efea9", comentario: "Filtro Comuna CL"));</t>
  </si>
  <si>
    <t>//Evaluación_Servicio_Público_Nacional_CL</t>
  </si>
  <si>
    <t>"Evaluación_Servicio_Público_Nacional_CL"</t>
  </si>
  <si>
    <t>"8a094c2f-d7a9-4472-8a69-f651b5939e85"</t>
  </si>
  <si>
    <t>dashboards.Add(new DashboardAux(nombre:"Evaluación_Servicio_Público_Nacional_CL", id: 5, columna: null, tabla: null, reportID: "8a094c2f-d7a9-4472-8a69-f651b5939e85", groupID: "4ebe6763-6f4d-4a48-8e0f-f8b3702efea9", comentario: "Sin Filtros"));</t>
  </si>
  <si>
    <t>//INGEI_Nacional_CL</t>
  </si>
  <si>
    <t>"INGEI_Nacional_CL"</t>
  </si>
  <si>
    <t>"f8534f9a-0f6a-4b82-9656-5fb6cd0d8110"</t>
  </si>
  <si>
    <t>dashboards.Add(new DashboardAux(nombre:"INGEI_Nacional_CL", id: 6, columna: null, tabla: null, reportID: "f8534f9a-0f6a-4b82-9656-5fb6cd0d8110", groupID: "4ebe6763-6f4d-4a48-8e0f-f8b3702efea9", comentario: "Sin Filtros"));</t>
  </si>
  <si>
    <t>//Salud_Papanicolau_Nacional_CL</t>
  </si>
  <si>
    <t>"Salud_Papanicolau_Nacional_CL"</t>
  </si>
  <si>
    <t>"71d10ba1-6a30-4313-a596-24e04d58aeba"</t>
  </si>
  <si>
    <t>dashboards.Add(new DashboardAux(nombre:"Salud_Papanicolau_Nacional_CL", id: 7, columna: null, tabla: null, reportID: "71d10ba1-6a30-4313-a596-24e04d58aeba", groupID: "4ebe6763-6f4d-4a48-8e0f-f8b3702efea9", comentario: "Sin Filtros"));</t>
  </si>
  <si>
    <t>//Salud_24_7_Nacional_CL</t>
  </si>
  <si>
    <t>"Salud_24_7_Nacional_CL"</t>
  </si>
  <si>
    <t>"309ccf8e-1f7b-4060-8bb2-0f901f40d5eb"</t>
  </si>
  <si>
    <t>dashboards.Add(new DashboardAux(nombre:"Salud_24_7_Nacional_CL", id: 8, columna: null, tabla: null, reportID: "309ccf8e-1f7b-4060-8bb2-0f901f40d5eb", groupID: "4ebe6763-6f4d-4a48-8e0f-f8b3702efea9", comentario: "Sin Filtros"));</t>
  </si>
  <si>
    <t>//Comunidad_Linguistica_Nacional_GT</t>
  </si>
  <si>
    <t>"Comunidad_Linguistica_Nacional_GT"</t>
  </si>
  <si>
    <t>"c26cd00a-75ea-47f5-a6d2-d5af308b2cd6"</t>
  </si>
  <si>
    <t>"2722dcb0-717b-4afe-8a0b-660175a2b8b5"</t>
  </si>
  <si>
    <t>dashboards.Add(new DashboardAux(nombre:"Comunidad_Linguistica_Nacional_GT", id: 9, columna: null, tabla: null, reportID: "c26cd00a-75ea-47f5-a6d2-d5af308b2cd6", groupID: "2722dcb0-717b-4afe-8a0b-660175a2b8b5", comentario: "Sin Filtros"));</t>
  </si>
  <si>
    <t>//Comunidad_Linguistica_Departamento_GT</t>
  </si>
  <si>
    <t>"Comunidad_Linguistica_Departamento_GT"</t>
  </si>
  <si>
    <t>"Id_Dep"</t>
  </si>
  <si>
    <t>"LOCALIZACION GT"</t>
  </si>
  <si>
    <t>//Registro_Empresas_Nacional_CL</t>
  </si>
  <si>
    <t>"Registro_Empresas_Nacional_CL"</t>
  </si>
  <si>
    <t>//Muni_Nacional_GT</t>
  </si>
  <si>
    <t>"Muni_Nacional_GT"</t>
  </si>
  <si>
    <t>"d2eb333a-192a-4987-a9a5-ecd7e39d30e4"</t>
  </si>
  <si>
    <t>dashboards.Add(new DashboardAux(nombre:"Muni_Nacional_GT", id: 12, columna: null, tabla: null, reportID: "d2eb333a-192a-4987-a9a5-ecd7e39d30e4", groupID: "2722dcb0-717b-4afe-8a0b-660175a2b8b5", comentario: "Sin Filtros"));</t>
  </si>
  <si>
    <t>//Femicidios_Nacional_CL</t>
  </si>
  <si>
    <t>"Femicidios_Nacional_CL"</t>
  </si>
  <si>
    <t>"b714fba3-f944-47c3-9831-7291e39cd29d"</t>
  </si>
  <si>
    <t>dashboards.Add(new DashboardAux(nombre:"Femicidios_Nacional_CL", id: 13, columna: null, tabla: null, reportID: "b714fba3-f944-47c3-9831-7291e39cd29d", groupID: "4ebe6763-6f4d-4a48-8e0f-f8b3702efea9", comentario: "Sin Filtros"));</t>
  </si>
  <si>
    <t>//Avance del COVID-19 - Panamá</t>
  </si>
  <si>
    <t>"Avance del COVID-19 - Panamá"</t>
  </si>
  <si>
    <t>dashboards.Add(new DashboardAux(nombre:"Avance del COVID-19 - Panamá", id: 14, columna: null, tabla: null, reportID: null, groupID: null, comentario: "No Aplica"));</t>
  </si>
  <si>
    <t>//Avance del COVID-19 - Honduras</t>
  </si>
  <si>
    <t>"Avance del COVID-19 - Honduras"</t>
  </si>
  <si>
    <t>dashboards.Add(new DashboardAux(nombre:"Avance del COVID-19 - Honduras", id: 15, columna: null, tabla: null, reportID: null, groupID: null, comentario: "No Aplica"));</t>
  </si>
  <si>
    <t>//Delitos_Nacional_CL</t>
  </si>
  <si>
    <t>"Delitos_Nacional_CL"</t>
  </si>
  <si>
    <t>"cf28103e-de01-462d-9c38-727cd1e5e3bd"</t>
  </si>
  <si>
    <t>dashboards.Add(new DashboardAux(nombre:"Delitos_Nacional_CL", id: 16, columna: null, tabla: null, reportID: "cf28103e-de01-462d-9c38-727cd1e5e3bd", groupID: "4ebe6763-6f4d-4a48-8e0f-f8b3702efea9", comentario: "Sin Filtros"));</t>
  </si>
  <si>
    <t>//Avance del COVID-19 - Chile</t>
  </si>
  <si>
    <t>"Avance del COVID-19 - Chile"</t>
  </si>
  <si>
    <t>dashboards.Add(new DashboardAux(nombre:"Avance del COVID-19 - Chile", id: 17, columna: null, tabla: null, reportID: null, groupID: null, comentario: "No Aplica"));</t>
  </si>
  <si>
    <t>//Avance del COVID-19 - Guatemala</t>
  </si>
  <si>
    <t>"Avance del COVID-19 - Guatemala"</t>
  </si>
  <si>
    <t>dashboards.Add(new DashboardAux(nombre:"Avance del COVID-19 - Guatemala", id: 18, columna: null, tabla: null, reportID: null, groupID: null, comentario: "No Aplica"));</t>
  </si>
  <si>
    <t>//Pueblos_Guatemala_Nacional_GT</t>
  </si>
  <si>
    <t>"Pueblos_Guatemala_Nacional_GT"</t>
  </si>
  <si>
    <t>"87a549ec-c196-4d9e-ad06-020088722884"</t>
  </si>
  <si>
    <t>dashboards.Add(new DashboardAux(nombre:"Pueblos_Guatemala_Nacional_GT", id: 19, columna: null, tabla: null, reportID: "87a549ec-c196-4d9e-ad06-020088722884", groupID: "2722dcb0-717b-4afe-8a0b-660175a2b8b5", comentario: "Sin Filtros"));</t>
  </si>
  <si>
    <t>//Comunidad_Linguistica_Individual_GT</t>
  </si>
  <si>
    <t>"Comunidad_Linguistica_Individual_GT"</t>
  </si>
  <si>
    <t>"id"</t>
  </si>
  <si>
    <t>"Comunidades Listado"</t>
  </si>
  <si>
    <t>"c9204573-dcb0-42d3-999a-d21c398a29b6"</t>
  </si>
  <si>
    <t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t>
  </si>
  <si>
    <t>//Impactos_ETA_Nacional_HN</t>
  </si>
  <si>
    <t>"Impactos_ETA_Nacional_HN"</t>
  </si>
  <si>
    <t>"b1b03137-10cd-4679-af6f-30bcee85d439"</t>
  </si>
  <si>
    <t>"4eee1998-74cb-4ddb-885b-3db5a4db255d"</t>
  </si>
  <si>
    <t>dashboards.Add(new DashboardAux(nombre:"Impactos_ETA_Nacional_HN", id: 21, columna: null, tabla: null, reportID: "b1b03137-10cd-4679-af6f-30bcee85d439", groupID: "4eee1998-74cb-4ddb-885b-3db5a4db255d", comentario: "Sin Filtros - HTML con MapStore"));</t>
  </si>
  <si>
    <t>//Incendios_Forestales_Regional_CL</t>
  </si>
  <si>
    <t>"Incendios_Forestales_Regional_CL"</t>
  </si>
  <si>
    <t>"511504da-cead-4cdc-b254-795d507a07c9"</t>
  </si>
  <si>
    <t>dashboards.Add(new DashboardAux(nombre:"Incendios_Forestales_Regional_CL", id: 22, columna: "Codreg", tabla: "Localiza", reportID: "511504da-cead-4cdc-b254-795d507a07c9", groupID: "4ebe6763-6f4d-4a48-8e0f-f8b3702efea9", comentario: "Filtro Región CL"));</t>
  </si>
  <si>
    <t>//Monitoreo_Fuego_Nacional_HN</t>
  </si>
  <si>
    <t>"Monitoreo_Fuego_Nacional_HN"</t>
  </si>
  <si>
    <t>"ac175849-1273-4a04-a6b9-708afa3508fa"</t>
  </si>
  <si>
    <t>dashboards.Add(new DashboardAux(nombre:"Monitoreo_Fuego_Nacional_HN", id: 23, columna: null, tabla: null, reportID: "ac175849-1273-4a04-a6b9-708afa3508fa", groupID: "4eee1998-74cb-4ddb-885b-3db5a4db255d", comentario: "Sin Filtros - HTML con GEE"));</t>
  </si>
  <si>
    <t>//Monitoreo_Fuego_Departamento_HN</t>
  </si>
  <si>
    <t>"Monitoreo_Fuego_Departamento_HN"</t>
  </si>
  <si>
    <t>"Id_Depart"</t>
  </si>
  <si>
    <t>"Localiza_Honduras"</t>
  </si>
  <si>
    <t>"d402b070-f109-4f54-b650-5eb84d2b5960"</t>
  </si>
  <si>
    <t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t>
  </si>
  <si>
    <t>//Monitoreo_Clima_Nacional_HN</t>
  </si>
  <si>
    <t>"Monitoreo_Clima_Nacional_HN"</t>
  </si>
  <si>
    <t>"af9d0d5e-127d-439a-b718-63d1f302cea0"</t>
  </si>
  <si>
    <t>dashboards.Add(new DashboardAux(nombre:"Monitoreo_Clima_Nacional_HN", id: 25, columna: null, tabla: null, reportID: "af9d0d5e-127d-439a-b718-63d1f302cea0", groupID: "4eee1998-74cb-4ddb-885b-3db5a4db255d", comentario: "Sin Filtros - HTML con GEE"));</t>
  </si>
  <si>
    <t>//Monitoreo_Clima_Departamento_HN</t>
  </si>
  <si>
    <t>"Monitoreo_Clima_Departamento_HN"</t>
  </si>
  <si>
    <t>"Localiza_HN"</t>
  </si>
  <si>
    <t>"cab9a957-99a6-4e49-826b-fe3506947703"</t>
  </si>
  <si>
    <t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t>
  </si>
  <si>
    <t>//Monitoreo_Fuego_Nacional_GT</t>
  </si>
  <si>
    <t>"Monitoreo_Fuego_Nacional_GT"</t>
  </si>
  <si>
    <t>//Monitoreo_Fuego_Departamento_GT</t>
  </si>
  <si>
    <t>"Monitoreo_Fuego_Departamento_GT"</t>
  </si>
  <si>
    <t>"Localiza_Guatemala"</t>
  </si>
  <si>
    <t>//Monitoreo_Clima_Nacional_GT</t>
  </si>
  <si>
    <t>"Monitoreo_Clima_Nacional_GT"</t>
  </si>
  <si>
    <t>//Monitoreo_Clima_Departamento_GT</t>
  </si>
  <si>
    <t>"Monitoreo_Clima_Departamento_GT"</t>
  </si>
  <si>
    <t>"Localiza_GT"</t>
  </si>
  <si>
    <t>//Monitoreo_Fuego_Nacional_PN</t>
  </si>
  <si>
    <t>"Monitoreo_Fuego_Nacional_PN"</t>
  </si>
  <si>
    <t>"541a5c0a-0f36-4e8e-bb5c-e6a4199e5858"</t>
  </si>
  <si>
    <t>//Monitoreo_Fuego_Departamento_PN</t>
  </si>
  <si>
    <t>"Monitoreo_Fuego_Departamento_PN"</t>
  </si>
  <si>
    <t>"Id_Provi"</t>
  </si>
  <si>
    <t>"Localiza_Panama"</t>
  </si>
  <si>
    <t>//Monitoreo_Clima_Nacional_PN</t>
  </si>
  <si>
    <t>"Monitoreo_Clima_Nacional_PN"</t>
  </si>
  <si>
    <t>//Monitoreo_Clima_Departamento_PN</t>
  </si>
  <si>
    <t>"Monitoreo_Clima_Departamento_PN"</t>
  </si>
  <si>
    <t>"Localiza_PA"</t>
  </si>
  <si>
    <t>//Monitoreo_Fuego_Nacional_SV</t>
  </si>
  <si>
    <t>"Monitoreo_Fuego_Nacional_SV"</t>
  </si>
  <si>
    <t>"23edd3e0-e067-4e9a-8396-ec4f8ef8bd84"</t>
  </si>
  <si>
    <t>//Monitoreo_Fuego_Departamento_SV</t>
  </si>
  <si>
    <t>"Monitoreo_Fuego_Departamento_SV"</t>
  </si>
  <si>
    <t>"Localiza_El_Salvador"</t>
  </si>
  <si>
    <t>//Monitoreo_Clima_Nacional_SV</t>
  </si>
  <si>
    <t>"Monitoreo_Clima_Nacional_SV"</t>
  </si>
  <si>
    <t>//Monitoreo_Clima_Departamento_SV</t>
  </si>
  <si>
    <t>"Monitoreo_Clima_Departamento_SV"</t>
  </si>
  <si>
    <t>"Lozaliza_SV"</t>
  </si>
  <si>
    <t>//Monitoreo_Fuego_Nacional_CR</t>
  </si>
  <si>
    <t>"Monitoreo_Fuego_Nacional_CR"</t>
  </si>
  <si>
    <t>"44c9dce5-db80-4443-94f0-572fd312c4cf"</t>
  </si>
  <si>
    <t>//Monitoreo_Fuego_Departamento_CR</t>
  </si>
  <si>
    <t>"Monitoreo_Fuego_Departamento_CR"</t>
  </si>
  <si>
    <t>"Localiza_Costa_Rica"</t>
  </si>
  <si>
    <t>//Monitoreo_Clima_Nacional_CR</t>
  </si>
  <si>
    <t>"Monitoreo_Clima_Nacional_CR"</t>
  </si>
  <si>
    <t>//Monitoreo_Clima_Departamento_CR</t>
  </si>
  <si>
    <t>"Monitoreo_Clima_Departamento_CR"</t>
  </si>
  <si>
    <t>"Localiza_CR"</t>
  </si>
  <si>
    <t>//Monitoreo_Fuego_Nacional_BZ</t>
  </si>
  <si>
    <t>"Monitoreo_Fuego_Nacional_BZ"</t>
  </si>
  <si>
    <t>"31dc5c0e-5193-458f-94ba-285436d3f3de"</t>
  </si>
  <si>
    <t>//Monitoreo_Fuego_Departamento_BZ</t>
  </si>
  <si>
    <t>"Monitoreo_Fuego_Departamento_BZ"</t>
  </si>
  <si>
    <t>"Id_dist"</t>
  </si>
  <si>
    <t>"Localiza_Belice"</t>
  </si>
  <si>
    <t>//Monitoreo_Clima_Nacional_BZ</t>
  </si>
  <si>
    <t>"Monitoreo_Clima_Nacional_BZ"</t>
  </si>
  <si>
    <t>//Monitoreo_Clima_Departamento_BZ</t>
  </si>
  <si>
    <t>"Monitoreo_Clima_Departamento_BZ"</t>
  </si>
  <si>
    <t>"Localiza_BE"</t>
  </si>
  <si>
    <t>//Monitoreo_Fuego_Nacional_RD</t>
  </si>
  <si>
    <t>"Monitoreo_Fuego_Nacional_RD"</t>
  </si>
  <si>
    <t>"794ba481-34d9-41c2-b759-16d52360f8a3"</t>
  </si>
  <si>
    <t>//Monitoreo_Fuego_Departamento_RD</t>
  </si>
  <si>
    <t>"Monitoreo_Fuego_Departamento_RD"</t>
  </si>
  <si>
    <t>"Localiza_Republica_Dominicana"</t>
  </si>
  <si>
    <t>//Monitoreo_Clima_Nacional_RD</t>
  </si>
  <si>
    <t>"Monitoreo_Clima_Nacional_RD"</t>
  </si>
  <si>
    <t>//Monitoreo_Clima_Departamento_RD</t>
  </si>
  <si>
    <t>"Monitoreo_Clima_Departamento_RD"</t>
  </si>
  <si>
    <t>"Localiza_DO"</t>
  </si>
  <si>
    <t>//Monitoreo_Fuego_Nacional_CL</t>
  </si>
  <si>
    <t>"Monitoreo_Fuego_Nacional_CL"</t>
  </si>
  <si>
    <t>//Monitoreo_Fuego_Departamento_CL</t>
  </si>
  <si>
    <t>"Monitoreo_Fuego_Departamento_CL"</t>
  </si>
  <si>
    <t>"Id_Region"</t>
  </si>
  <si>
    <t>"Localiza_Chile"</t>
  </si>
  <si>
    <t>//Monitoreo_Clima_Nacional_CL</t>
  </si>
  <si>
    <t>"Monitoreo_Clima_Nacional_CL"</t>
  </si>
  <si>
    <t>//Monitoreo_Clima_Departamento_CL</t>
  </si>
  <si>
    <t>"Monitoreo_Clima_Departamento_CL"</t>
  </si>
  <si>
    <t>"Localiza_CL"</t>
  </si>
  <si>
    <t>//Monitoreo_Fuego_Nacional_NI</t>
  </si>
  <si>
    <t>"Monitoreo_Fuego_Nacional_NI"</t>
  </si>
  <si>
    <t>"9c7d801d-7f08-4cfa-af6f-3a09f64af591"</t>
  </si>
  <si>
    <t>//Monitoreo_Fuego_Departamento_NI</t>
  </si>
  <si>
    <t>"Monitoreo_Fuego_Departamento_NI"</t>
  </si>
  <si>
    <t>"Localiza_Nicaragua"</t>
  </si>
  <si>
    <t>//Monitoreo_Clima_Nacional_NI</t>
  </si>
  <si>
    <t>"Monitoreo_Clima_Nacional_NI"</t>
  </si>
  <si>
    <t>//Monitoreo_Clima_Departamento_NI</t>
  </si>
  <si>
    <t>"Monitoreo_Clima_Departamento_NI"</t>
  </si>
  <si>
    <t>"Localiza_NI"</t>
  </si>
  <si>
    <t>//Agrostat_Nacional_CL</t>
  </si>
  <si>
    <t>"Agrostat_Nacional_CL"</t>
  </si>
  <si>
    <t>"692ad8ae-52f4-418d-8eb0-557d3cf37321"</t>
  </si>
  <si>
    <t>dashboards.Add(new DashboardAux(nombre:"Agrostat_Nacional_CL", id: 59, columna: null, tabla: null, reportID: "692ad8ae-52f4-418d-8eb0-557d3cf37321", groupID: "4ebe6763-6f4d-4a48-8e0f-f8b3702efea9", comentario: "Sin Filtros"));</t>
  </si>
  <si>
    <t>//Femicidios_Nacional_HN</t>
  </si>
  <si>
    <t>"Femicidios_Nacional_HN"</t>
  </si>
  <si>
    <t>"f2ca2450-e4c8-4ce5-956a-d265a1caf41f"</t>
  </si>
  <si>
    <t>dashboards.Add(new DashboardAux(nombre:"Femicidios_Nacional_HN", id: 60, columna: null, tabla: null, reportID: "f2ca2450-e4c8-4ce5-956a-d265a1caf41f", groupID: "4eee1998-74cb-4ddb-885b-3db5a4db255d", comentario: "Sin Filtros"));</t>
  </si>
  <si>
    <t>//Femicidios_Nacional_GT</t>
  </si>
  <si>
    <t>"Femicidios_Nacional_GT"</t>
  </si>
  <si>
    <t>"d819a8e4-1dc0-4006-9a6a-d599b339ba3d"</t>
  </si>
  <si>
    <t>dashboards.Add(new DashboardAux(nombre:"Femicidios_Nacional_GT", id: 61, columna: null, tabla: null, reportID: "d819a8e4-1dc0-4006-9a6a-d599b339ba3d", groupID: "2722dcb0-717b-4afe-8a0b-660175a2b8b5", comentario: "Sin Filtros"));</t>
  </si>
  <si>
    <t>//Femicidios_Nacional_SV</t>
  </si>
  <si>
    <t>"Femicidios_Nacional_SV"</t>
  </si>
  <si>
    <t>"c5a55169-4c81-49ef-bc78-728129324cc2"</t>
  </si>
  <si>
    <t>dashboards.Add(new DashboardAux(nombre:"Femicidios_Nacional_SV", id: 62, columna: null, tabla: null, reportID: "c5a55169-4c81-49ef-bc78-728129324cc2", groupID: "23edd3e0-e067-4e9a-8396-ec4f8ef8bd84", comentario: "Sin Filtros"));</t>
  </si>
  <si>
    <t>//Femicidios_Nacional_PN</t>
  </si>
  <si>
    <t>"Femicidios_Nacional_PN"</t>
  </si>
  <si>
    <t>"e97ff4b4-684f-4a5d-9e56-bb325feaff6f"</t>
  </si>
  <si>
    <t>dashboards.Add(new DashboardAux(nombre:"Femicidios_Nacional_PN", id: 63, columna: null, tabla: null, reportID: "e97ff4b4-684f-4a5d-9e56-bb325feaff6f", groupID: "541a5c0a-0f36-4e8e-bb5c-e6a4199e5858", comentario: "Sin Filtros"));</t>
  </si>
  <si>
    <t>//Geomática_Agricola_Regional_CL</t>
  </si>
  <si>
    <t>"Geomática_Agricola_Regional_CL"</t>
  </si>
  <si>
    <t>"f0ad5d98-8be7-4598-bef4-b7d93f641f1c"</t>
  </si>
  <si>
    <t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t>
  </si>
  <si>
    <t>Código</t>
  </si>
  <si>
    <t>f87ec056-929e-4698-937e-0f4c181565c2</t>
  </si>
  <si>
    <t>https://omarorellanahn.users.earthengine.app/view/dataagro</t>
  </si>
  <si>
    <t>52ad0ee6-7bf1-4842-af35-6949f647ca04</t>
  </si>
  <si>
    <t>"f87ec056-929e-4698-937e-0f4c181565c2"</t>
  </si>
  <si>
    <t>dashboards.Add(new DashboardAux(nombre:"Comunidad_Linguistica_Departamento_GT", id: 10, columna: "Id_Dep", tabla: "LOCALIZACION GT", reportID: "f87ec056-929e-4698-937e-0f4c181565c2", groupID: "2722dcb0-717b-4afe-8a0b-660175a2b8b5", comentario: "Filtro Departamento GT"));</t>
  </si>
  <si>
    <t>"52ad0ee6-7bf1-4842-af35-6949f647ca04"</t>
  </si>
  <si>
    <t>dashboards.Add(new DashboardAux(nombre:"Registro_Empresas_Nacional_CL", id: 11, columna: null, tabla: null, reportID: "52ad0ee6-7bf1-4842-af35-6949f647ca04", groupID: "4ebe6763-6f4d-4a48-8e0f-f8b3702efea9", comentario: "Sin Filtros"));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</si>
  <si>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</si>
  <si>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</si>
  <si>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</si>
  <si>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</si>
  <si>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</si>
  <si>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</si>
  <si>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</si>
  <si>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</si>
  <si>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</si>
  <si>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</si>
  <si>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</si>
  <si>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</si>
  <si>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</si>
  <si>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</si>
  <si>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</si>
  <si>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</si>
  <si>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</si>
  <si>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</si>
  <si>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</si>
  <si>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</si>
  <si>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</si>
  <si>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</si>
  <si>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</si>
  <si>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</si>
  <si>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</si>
  <si>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</si>
  <si>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</si>
  <si>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</si>
  <si>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</si>
  <si>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</si>
  <si>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</si>
  <si>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</si>
  <si>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</si>
  <si>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</si>
  <si>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Link</t>
  </si>
  <si>
    <t>Cantidad</t>
  </si>
  <si>
    <t>Comunas regiones Zona Central</t>
  </si>
  <si>
    <t>Precio</t>
  </si>
  <si>
    <t>Código SKU</t>
  </si>
  <si>
    <t>Nº Variantes</t>
  </si>
  <si>
    <t>Enlace Odoo-Shopify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</si>
  <si>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</si>
  <si>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</si>
  <si>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</si>
  <si>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</si>
  <si>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</si>
  <si>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</si>
  <si>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</si>
  <si>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</si>
  <si>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</si>
  <si>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</si>
  <si>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</si>
  <si>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</si>
  <si>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</si>
  <si>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</si>
  <si>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</si>
  <si>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</si>
  <si>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</si>
  <si>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</si>
  <si>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</si>
  <si>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</si>
  <si>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</si>
  <si>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</si>
  <si>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</si>
  <si>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</si>
  <si>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</si>
  <si>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</si>
  <si>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</si>
  <si>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</si>
  <si>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</si>
  <si>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</si>
  <si>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</si>
  <si>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</si>
  <si>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</si>
  <si>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</si>
  <si>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</si>
  <si>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</si>
  <si>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</si>
  <si>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</si>
  <si>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</si>
  <si>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</si>
  <si>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</si>
  <si>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</si>
  <si>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</si>
  <si>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</si>
  <si>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</si>
  <si>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</si>
  <si>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</si>
  <si>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</si>
  <si>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</si>
  <si>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</si>
  <si>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</si>
  <si>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</si>
  <si>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</si>
  <si>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</si>
  <si>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</si>
  <si>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</si>
  <si>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</si>
  <si>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</si>
  <si>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</si>
  <si>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</si>
  <si>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</si>
  <si>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</si>
  <si>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</si>
  <si>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</si>
  <si>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</si>
  <si>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</si>
  <si>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</si>
  <si>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</si>
  <si>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</si>
  <si>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</si>
  <si>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</si>
  <si>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</si>
  <si>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</si>
  <si>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</si>
  <si>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</si>
  <si>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</si>
  <si>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</si>
  <si>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</si>
  <si>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</si>
  <si>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</si>
  <si>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</si>
  <si>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</si>
  <si>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</si>
  <si>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</si>
  <si>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</si>
  <si>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</si>
  <si>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</si>
  <si>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</si>
  <si>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</si>
  <si>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</si>
  <si>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</si>
  <si>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</si>
  <si>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</si>
  <si>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</si>
  <si>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</si>
  <si>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</si>
  <si>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</si>
  <si>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</si>
  <si>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</si>
  <si>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</si>
  <si>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</si>
  <si>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</si>
  <si>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</si>
  <si>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</si>
  <si>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</si>
  <si>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</si>
  <si>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</si>
  <si>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</si>
  <si>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</si>
  <si>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</si>
  <si>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</si>
  <si>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</si>
  <si>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</si>
  <si>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</si>
  <si>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</si>
  <si>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</si>
  <si>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</si>
  <si>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</si>
  <si>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</si>
  <si>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</si>
  <si>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</si>
  <si>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</si>
  <si>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</si>
  <si>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</si>
  <si>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</si>
  <si>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</si>
  <si>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</si>
  <si>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</si>
  <si>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</si>
  <si>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</si>
  <si>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</si>
  <si>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</si>
  <si>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</si>
  <si>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</si>
  <si>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</si>
  <si>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</si>
  <si>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</si>
  <si>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</si>
  <si>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</si>
  <si>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</si>
  <si>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</si>
  <si>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</si>
  <si>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</si>
  <si>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</si>
  <si>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</si>
  <si>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</si>
  <si>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</si>
  <si>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</si>
  <si>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</si>
  <si>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</si>
  <si>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</si>
  <si>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</si>
  <si>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</si>
  <si>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</si>
  <si>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</si>
  <si>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</si>
  <si>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</si>
  <si>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</si>
  <si>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</si>
  <si>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</si>
  <si>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</si>
  <si>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</si>
  <si>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</si>
  <si>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</si>
  <si>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</si>
  <si>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</si>
  <si>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</si>
  <si>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</si>
  <si>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</si>
  <si>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</si>
  <si>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</si>
  <si>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</si>
  <si>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</si>
  <si>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</si>
  <si>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</si>
  <si>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</si>
  <si>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</si>
  <si>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</si>
  <si>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</si>
  <si>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</si>
  <si>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</si>
  <si>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</si>
  <si>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</si>
  <si>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</si>
  <si>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</si>
  <si>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</si>
  <si>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</si>
  <si>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</si>
  <si>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</si>
  <si>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</si>
  <si>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</si>
  <si>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</si>
  <si>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</si>
  <si>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</si>
  <si>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</si>
  <si>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</si>
  <si>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</si>
  <si>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</si>
  <si>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</si>
  <si>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</si>
  <si>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</si>
  <si>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</si>
  <si>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</si>
  <si>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</si>
  <si>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</si>
  <si>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</si>
  <si>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</si>
  <si>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</si>
  <si>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</si>
  <si>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</si>
  <si>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</si>
  <si>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</si>
  <si>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</si>
  <si>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</si>
  <si>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</si>
  <si>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</si>
  <si>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</si>
  <si>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</si>
  <si>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</si>
  <si>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</si>
  <si>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</si>
  <si>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</si>
  <si>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</si>
  <si>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</si>
  <si>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</si>
  <si>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</si>
  <si>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</si>
  <si>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</si>
  <si>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</si>
  <si>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</si>
  <si>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</si>
  <si>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</si>
  <si>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</si>
  <si>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</si>
  <si>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</si>
  <si>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</si>
  <si>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</si>
  <si>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</si>
  <si>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</si>
  <si>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</si>
  <si>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</si>
  <si>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</si>
  <si>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</si>
  <si>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</si>
  <si>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</si>
  <si>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</si>
  <si>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</si>
  <si>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</si>
  <si>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</si>
  <si>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</si>
  <si>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</si>
  <si>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</si>
  <si>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</si>
  <si>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Antártica,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</si>
  <si>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</si>
  <si>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</si>
  <si>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</si>
  <si>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</si>
  <si>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</si>
  <si>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</si>
  <si>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</si>
  <si>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</si>
  <si>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</si>
  <si>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</si>
  <si>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</si>
  <si>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</si>
  <si>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</si>
  <si>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</si>
  <si>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</si>
  <si>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</si>
  <si>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</si>
  <si>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</si>
  <si>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</si>
  <si>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</si>
  <si>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</si>
  <si>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</si>
  <si>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</si>
  <si>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</si>
  <si>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</si>
  <si>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</si>
  <si>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</si>
  <si>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</si>
  <si>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</si>
  <si>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</si>
  <si>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</si>
  <si>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</si>
  <si>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</si>
  <si>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</si>
  <si>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</si>
  <si>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</si>
  <si>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</si>
  <si>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</si>
  <si>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</si>
  <si>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</si>
  <si>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</si>
  <si>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</si>
  <si>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</si>
  <si>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</si>
  <si>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</si>
  <si>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</si>
  <si>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</si>
  <si>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</si>
  <si>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</si>
  <si>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</si>
  <si>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</si>
  <si>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</si>
  <si>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</si>
  <si>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</si>
  <si>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</si>
  <si>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</si>
  <si>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</si>
  <si>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</si>
  <si>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</si>
  <si>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</si>
  <si>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</si>
  <si>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</si>
  <si>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</si>
  <si>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</si>
  <si>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</si>
  <si>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</si>
  <si>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</si>
  <si>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</si>
  <si>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</si>
  <si>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</si>
  <si>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</si>
  <si>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</si>
  <si>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</si>
  <si>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</si>
  <si>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</si>
  <si>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</si>
  <si>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</si>
  <si>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</si>
  <si>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</si>
  <si>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</si>
  <si>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</si>
  <si>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</si>
  <si>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</si>
  <si>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</si>
  <si>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</si>
  <si>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</si>
  <si>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</si>
  <si>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</si>
  <si>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</si>
  <si>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</si>
  <si>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</si>
  <si>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</si>
  <si>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</si>
  <si>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</si>
  <si>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</si>
  <si>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</si>
  <si>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</si>
  <si>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</si>
  <si>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</si>
  <si>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</si>
  <si>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</si>
  <si>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</si>
  <si>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</si>
  <si>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</si>
  <si>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</si>
  <si>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</si>
  <si>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</si>
  <si>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</si>
  <si>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</si>
  <si>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</si>
  <si>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</si>
  <si>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</si>
  <si>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</si>
  <si>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</si>
  <si>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</si>
  <si>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</si>
  <si>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</si>
  <si>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</si>
  <si>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</si>
  <si>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</si>
  <si>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</si>
  <si>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</si>
  <si>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</si>
  <si>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</si>
  <si>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</si>
  <si>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</si>
  <si>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</si>
  <si>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</si>
  <si>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</si>
  <si>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</si>
  <si>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</si>
  <si>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</si>
  <si>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</si>
  <si>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</si>
  <si>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</si>
  <si>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</si>
  <si>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</si>
  <si>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</si>
  <si>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</si>
  <si>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</si>
  <si>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</si>
  <si>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</si>
  <si>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</si>
  <si>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</si>
  <si>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</si>
  <si>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</si>
  <si>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</si>
  <si>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</si>
  <si>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</si>
  <si>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</si>
  <si>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</si>
  <si>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</si>
  <si>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</si>
  <si>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</si>
  <si>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</si>
  <si>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</si>
  <si>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</si>
  <si>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</si>
  <si>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</si>
  <si>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</si>
  <si>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</si>
  <si>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</si>
  <si>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</si>
  <si>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</si>
  <si>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</si>
  <si>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</si>
  <si>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</si>
  <si>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</si>
  <si>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</si>
  <si>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</si>
  <si>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</si>
  <si>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</si>
  <si>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</si>
  <si>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</si>
  <si>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</si>
  <si>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</si>
  <si>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</si>
  <si>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</si>
  <si>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</si>
  <si>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</si>
  <si>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</si>
  <si>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</si>
  <si>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</si>
  <si>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</si>
  <si>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</si>
  <si>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</si>
  <si>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</si>
  <si>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</si>
  <si>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</si>
  <si>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</si>
  <si>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</si>
  <si>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</si>
  <si>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</si>
  <si>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</si>
  <si>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</si>
  <si>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</si>
  <si>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</si>
  <si>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</si>
  <si>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</si>
  <si>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</si>
  <si>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</si>
  <si>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</si>
  <si>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</si>
  <si>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</si>
  <si>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</si>
  <si>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</si>
  <si>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</si>
  <si>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</si>
  <si>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</si>
  <si>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</si>
  <si>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</si>
  <si>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8a9dc6c6-a9b5-42de-ab0d-e77b9aeb9225</t>
  </si>
  <si>
    <t>10ca374f-d6d7-49c9-bf4b-56b162b78e1b</t>
  </si>
  <si>
    <t>73b6fd7e-9de2-4557-b151-8e1b49bfe03b</t>
  </si>
  <si>
    <t>9151798a-b539-41bd-a628-8ddf6dc9f3c6</t>
  </si>
  <si>
    <t>a503444a-c7f7-4840-af51-f27ea5d9e652</t>
  </si>
  <si>
    <t>54d0a3f9-13df-4f96-ac7a-af10157f24bc</t>
  </si>
  <si>
    <t>1b75dc13-ced1-4158-9b19-1d6cba060838</t>
  </si>
  <si>
    <t>53cdd32e-0eac-4b51-8dce-bded82805b6f</t>
  </si>
  <si>
    <t>6bc13b4b-0032-48bf-879f-2284f36ba88b</t>
  </si>
  <si>
    <t>02650194-fddc-4069-be3a-3a8652117990</t>
  </si>
  <si>
    <t>63828826-65ff-41c7-b409-c34cbf5218bb</t>
  </si>
  <si>
    <t>857af067-4407-42f3-b900-ae22803b7399</t>
  </si>
  <si>
    <t>d2be08fd-33b8-4495-ac69-8942d8efdd64</t>
  </si>
  <si>
    <t>ee2989f5-d80d-4fde-8a1b-8fb307b12694</t>
  </si>
  <si>
    <t>0a5dc135-3853-442f-ab90-970af349f6f8</t>
  </si>
  <si>
    <t>dcc21ffe-60ca-484a-87f7-9cc990c07961</t>
  </si>
  <si>
    <t>43e9321e-9c41-46cd-86f3-2a515d55cb45</t>
  </si>
  <si>
    <t>4df90f94-f72c-470c-a018-aa3731b18c68</t>
  </si>
  <si>
    <t>2cf4e74a-5951-4a87-bdab-13636990283d</t>
  </si>
  <si>
    <t>4584caf4-55cd-43fd-afb1-c5dc43e20ea6</t>
  </si>
  <si>
    <t>3f28922e-5296-4ed3-88fe-b2fc54ca50b6</t>
  </si>
  <si>
    <t>68772cf9-5f4c-4aa5-aef0-db4975ba8dfa</t>
  </si>
  <si>
    <t>8cf4e877-f959-4713-9095-b1100735ebac</t>
  </si>
  <si>
    <t>80e9524e-1124-46e2-9c59-4279cd9ba947</t>
  </si>
  <si>
    <t>61fa143a-3090-4c1b-9932-ab1013e3d4c8</t>
  </si>
  <si>
    <t>c17c03ee-312f-414b-953a-09fe6f9dabdf</t>
  </si>
  <si>
    <t>6bf63e66-f1e8-4ada-9ab7-dfa7c8d740cd</t>
  </si>
  <si>
    <t>b6f89339-0272-465e-8c9e-a232d6b6daf0</t>
  </si>
  <si>
    <t>6043c5b8-a614-46cb-99cc-c24f9b7f255f</t>
  </si>
  <si>
    <t>35d65817-ed3d-4033-8b07-4059122246ae</t>
  </si>
  <si>
    <t>15b58ee5-7cf6-4a69-9512-74e552aa5aa3</t>
  </si>
  <si>
    <t>a439495c-5404-4222-a13b-3a555218d38d</t>
  </si>
  <si>
    <t>"2cf4e74a-5951-4a87-bdab-13636990283d"</t>
  </si>
  <si>
    <t>dashboards.Add(new DashboardAux(nombre:"Monitoreo_Fuego_Nacional_GT", id: 27, columna: null, tabla: null, reportID: "2cf4e74a-5951-4a87-bdab-13636990283d", groupID: "2722dcb0-717b-4afe-8a0b-660175a2b8b5", comentario: "Sin Filtros - HTML con GEE"));</t>
  </si>
  <si>
    <t>"4584caf4-55cd-43fd-afb1-c5dc43e20ea6"</t>
  </si>
  <si>
    <t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t>
  </si>
  <si>
    <t>"43e9321e-9c41-46cd-86f3-2a515d55cb45"</t>
  </si>
  <si>
    <t>dashboards.Add(new DashboardAux(nombre:"Monitoreo_Clima_Nacional_GT", id: 29, columna: null, tabla: null, reportID: "43e9321e-9c41-46cd-86f3-2a515d55cb45", groupID: "2722dcb0-717b-4afe-8a0b-660175a2b8b5", comentario: "Sin Filtros - HTML con GEE"));</t>
  </si>
  <si>
    <t>"4df90f94-f72c-470c-a018-aa3731b18c68"</t>
  </si>
  <si>
    <t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t>
  </si>
  <si>
    <t>"6bf63e66-f1e8-4ada-9ab7-dfa7c8d740cd"</t>
  </si>
  <si>
    <t>dashboards.Add(new DashboardAux(nombre:"Monitoreo_Fuego_Nacional_PN", id: 31, columna: null, tabla: null, reportID: "6bf63e66-f1e8-4ada-9ab7-dfa7c8d740cd", groupID: "541a5c0a-0f36-4e8e-bb5c-e6a4199e5858", comentario: "Sin Filtros - HTML con GEE"));</t>
  </si>
  <si>
    <t>"b6f89339-0272-465e-8c9e-a232d6b6daf0"</t>
  </si>
  <si>
    <t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t>
  </si>
  <si>
    <t>"61fa143a-3090-4c1b-9932-ab1013e3d4c8"</t>
  </si>
  <si>
    <t>dashboards.Add(new DashboardAux(nombre:"Monitoreo_Clima_Nacional_PN", id: 33, columna: null, tabla: null, reportID: "61fa143a-3090-4c1b-9932-ab1013e3d4c8", groupID: "541a5c0a-0f36-4e8e-bb5c-e6a4199e5858", comentario: "Sin Filtros - HTML con GEE"));</t>
  </si>
  <si>
    <t>"c17c03ee-312f-414b-953a-09fe6f9dabdf"</t>
  </si>
  <si>
    <t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t>
  </si>
  <si>
    <t>"0a5dc135-3853-442f-ab90-970af349f6f8"</t>
  </si>
  <si>
    <t>dashboards.Add(new DashboardAux(nombre:"Monitoreo_Fuego_Nacional_SV", id: 35, columna: null, tabla: null, reportID: "0a5dc135-3853-442f-ab90-970af349f6f8", groupID: "23edd3e0-e067-4e9a-8396-ec4f8ef8bd84", comentario: "Sin Filtros - HTML con GEE"));</t>
  </si>
  <si>
    <t>"dcc21ffe-60ca-484a-87f7-9cc990c07961"</t>
  </si>
  <si>
    <t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t>
  </si>
  <si>
    <t>"d2be08fd-33b8-4495-ac69-8942d8efdd64"</t>
  </si>
  <si>
    <t>dashboards.Add(new DashboardAux(nombre:"Monitoreo_Clima_Nacional_SV", id: 37, columna: null, tabla: null, reportID: "d2be08fd-33b8-4495-ac69-8942d8efdd64", groupID: "23edd3e0-e067-4e9a-8396-ec4f8ef8bd84", comentario: "Sin Filtros - HTML con GEE"));</t>
  </si>
  <si>
    <t>"ee2989f5-d80d-4fde-8a1b-8fb307b12694"</t>
  </si>
  <si>
    <t>dashboards.Add(new DashboardAux(nombre:"Monitoreo_Clima_Departamento_SV", id: 38, columna: "Id_Depart", tabla: "Lozaliza_SV", reportID: "ee2989f5-d80d-4fde-8a1b-8fb307b12694", groupID: "23edd3e0-e067-4e9a-8396-ec4f8ef8bd84", comentario: "Filtro Departamento SV"));</t>
  </si>
  <si>
    <t>"63828826-65ff-41c7-b409-c34cbf5218bb"</t>
  </si>
  <si>
    <t>dashboards.Add(new DashboardAux(nombre:"Monitoreo_Fuego_Nacional_CR", id: 39, columna: null, tabla: null, reportID: "63828826-65ff-41c7-b409-c34cbf5218bb", groupID: "44c9dce5-db80-4443-94f0-572fd312c4cf", comentario: "Sin Filtros - HTML con GEE"));</t>
  </si>
  <si>
    <t>"857af067-4407-42f3-b900-ae22803b7399"</t>
  </si>
  <si>
    <t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t>
  </si>
  <si>
    <t>"6bc13b4b-0032-48bf-879f-2284f36ba88b"</t>
  </si>
  <si>
    <t>dashboards.Add(new DashboardAux(nombre:"Monitoreo_Clima_Nacional_CR", id: 41, columna: null, tabla: null, reportID: "6bc13b4b-0032-48bf-879f-2284f36ba88b", groupID: "44c9dce5-db80-4443-94f0-572fd312c4cf", comentario: "Sin Filtros - HTML con GEE"));</t>
  </si>
  <si>
    <t>"02650194-fddc-4069-be3a-3a8652117990"</t>
  </si>
  <si>
    <t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t>
  </si>
  <si>
    <t>"1b75dc13-ced1-4158-9b19-1d6cba060838"</t>
  </si>
  <si>
    <t>dashboards.Add(new DashboardAux(nombre:"Monitoreo_Fuego_Nacional_BZ", id: 43, columna: null, tabla: null, reportID: "1b75dc13-ced1-4158-9b19-1d6cba060838", groupID: "31dc5c0e-5193-458f-94ba-285436d3f3de", comentario: "Sin Filtros - HTML con GEE"));</t>
  </si>
  <si>
    <t>"53cdd32e-0eac-4b51-8dce-bded82805b6f"</t>
  </si>
  <si>
    <t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t>
  </si>
  <si>
    <t>"a503444a-c7f7-4840-af51-f27ea5d9e652"</t>
  </si>
  <si>
    <t>dashboards.Add(new DashboardAux(nombre:"Monitoreo_Clima_Nacional_BZ", id: 45, columna: null, tabla: null, reportID: "a503444a-c7f7-4840-af51-f27ea5d9e652", groupID: "31dc5c0e-5193-458f-94ba-285436d3f3de", comentario: "Sin Filtros - HTML con GEE"));</t>
  </si>
  <si>
    <t>"54d0a3f9-13df-4f96-ac7a-af10157f24bc"</t>
  </si>
  <si>
    <t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t>
  </si>
  <si>
    <t>"15b58ee5-7cf6-4a69-9512-74e552aa5aa3"</t>
  </si>
  <si>
    <t>dashboards.Add(new DashboardAux(nombre:"Monitoreo_Fuego_Nacional_RD", id: 47, columna: null, tabla: null, reportID: "15b58ee5-7cf6-4a69-9512-74e552aa5aa3", groupID: "794ba481-34d9-41c2-b759-16d52360f8a3", comentario: "Sin Filtros - HTML con GEE"));</t>
  </si>
  <si>
    <t>"a439495c-5404-4222-a13b-3a555218d38d"</t>
  </si>
  <si>
    <t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t>
  </si>
  <si>
    <t>"6043c5b8-a614-46cb-99cc-c24f9b7f255f"</t>
  </si>
  <si>
    <t>dashboards.Add(new DashboardAux(nombre:"Monitoreo_Clima_Nacional_RD", id: 49, columna: null, tabla: null, reportID: "6043c5b8-a614-46cb-99cc-c24f9b7f255f", groupID: "794ba481-34d9-41c2-b759-16d52360f8a3", comentario: "Sin Filtros - HTML con GEE"));</t>
  </si>
  <si>
    <t>"35d65817-ed3d-4033-8b07-4059122246ae"</t>
  </si>
  <si>
    <t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t>
  </si>
  <si>
    <t>"73b6fd7e-9de2-4557-b151-8e1b49bfe03b"</t>
  </si>
  <si>
    <t>dashboards.Add(new DashboardAux(nombre:"Monitoreo_Fuego_Nacional_CL", id: 51, columna: null, tabla: null, reportID: "73b6fd7e-9de2-4557-b151-8e1b49bfe03b", groupID: "4ebe6763-6f4d-4a48-8e0f-f8b3702efea9", comentario: "Sin Filtros - HTML con GEE"));</t>
  </si>
  <si>
    <t>"9151798a-b539-41bd-a628-8ddf6dc9f3c6"</t>
  </si>
  <si>
    <t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t>
  </si>
  <si>
    <t>"8a9dc6c6-a9b5-42de-ab0d-e77b9aeb9225"</t>
  </si>
  <si>
    <t>dashboards.Add(new DashboardAux(nombre:"Monitoreo_Clima_Nacional_CL", id: 53, columna: null, tabla: null, reportID: "8a9dc6c6-a9b5-42de-ab0d-e77b9aeb9225", groupID: "4ebe6763-6f4d-4a48-8e0f-f8b3702efea9", comentario: "Sin Filtros - HTML con GEE"));</t>
  </si>
  <si>
    <t>"10ca374f-d6d7-49c9-bf4b-56b162b78e1b"</t>
  </si>
  <si>
    <t>dashboards.Add(new DashboardAux(nombre:"Monitoreo_Clima_Departamento_CL", id: 54, columna: "Id_Region", tabla: "Localiza_CL", reportID: "10ca374f-d6d7-49c9-bf4b-56b162b78e1b", groupID: "4ebe6763-6f4d-4a48-8e0f-f8b3702efea9", comentario: "Filtro Región CL - HTML con GEE"));</t>
  </si>
  <si>
    <t>"8cf4e877-f959-4713-9095-b1100735ebac"</t>
  </si>
  <si>
    <t>dashboards.Add(new DashboardAux(nombre:"Monitoreo_Fuego_Nacional_NI", id: 55, columna: null, tabla: null, reportID: "8cf4e877-f959-4713-9095-b1100735ebac", groupID: "9c7d801d-7f08-4cfa-af6f-3a09f64af591", comentario: "Sin Filtros - HTML con GEE"));</t>
  </si>
  <si>
    <t>"80e9524e-1124-46e2-9c59-4279cd9ba947"</t>
  </si>
  <si>
    <t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t>
  </si>
  <si>
    <t>"3f28922e-5296-4ed3-88fe-b2fc54ca50b6"</t>
  </si>
  <si>
    <t>dashboards.Add(new DashboardAux(nombre:"Monitoreo_Clima_Nacional_NI", id: 57, columna: null, tabla: null, reportID: "3f28922e-5296-4ed3-88fe-b2fc54ca50b6", groupID: "9c7d801d-7f08-4cfa-af6f-3a09f64af591", comentario: "Sin Filtros - HTML con GEE"));</t>
  </si>
  <si>
    <t>"68772cf9-5f4c-4aa5-aef0-db4975ba8dfa"</t>
  </si>
  <si>
    <t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t>
  </si>
  <si>
    <t>Comentario</t>
  </si>
  <si>
    <t>Geomática_Agrícola_Chile_Región</t>
  </si>
  <si>
    <t>DATAFUEGO_Nicaragua_Nacional</t>
  </si>
  <si>
    <t>DATAFUEGO_Nicaragua_Departamento</t>
  </si>
  <si>
    <t>DATACLIMA_Nicaragua_Nacional</t>
  </si>
  <si>
    <t>DATACLIMA_Nicaragua_Departamento</t>
  </si>
  <si>
    <t>DATAFUEGO_Honduras_Nacional</t>
  </si>
  <si>
    <t>DATAFUEGO_Honduras_Departamento</t>
  </si>
  <si>
    <t>DATACLIMA_Honduras_Nacional</t>
  </si>
  <si>
    <t>DATACLIMA_Honduras_Departamento</t>
  </si>
  <si>
    <t>DATAFUEGO_Guatemala_Nacional</t>
  </si>
  <si>
    <t>DATAFUEGO_Guatemala_Departamento</t>
  </si>
  <si>
    <t>DATACLIMA_Guatemala_Nacional</t>
  </si>
  <si>
    <t>DATACLIMA_Guatemala_Departamento</t>
  </si>
  <si>
    <t>DATAFUEGO_Panamá_Nacional</t>
  </si>
  <si>
    <t>DATAFUEGO_Panamá_Provincia</t>
  </si>
  <si>
    <t>DATACLIMA_Panamá_Nacional</t>
  </si>
  <si>
    <t>DATACLIMA_Panamá_Provincia</t>
  </si>
  <si>
    <t>DATAFUEGO_El Salvador_Nacional</t>
  </si>
  <si>
    <t>DATAFUEGO_El Salvador_Departamento</t>
  </si>
  <si>
    <t>DATACLIMA_El Salvador_Nacional</t>
  </si>
  <si>
    <t>DATACLIMA_El Salvador_Departamento</t>
  </si>
  <si>
    <t>DATAFUEGO_Costa Rica_Nacional</t>
  </si>
  <si>
    <t>DATAFUEGO_Costa Rica_Departamento</t>
  </si>
  <si>
    <t>DATACLIMA_Costa Rica_Nacional</t>
  </si>
  <si>
    <t>DATACLIMA_Costa Rica_Departamento</t>
  </si>
  <si>
    <t>DATAFUEGO_Belice_Nacional</t>
  </si>
  <si>
    <t>DATAFUEGO_Belice_Distrito</t>
  </si>
  <si>
    <t>DATACLIMA_Belice_Nacional</t>
  </si>
  <si>
    <t>DATACLIMA_Belice_Distrito</t>
  </si>
  <si>
    <t>Prueba construccion vista gee</t>
  </si>
  <si>
    <t>Sin Comentarios</t>
  </si>
  <si>
    <t>Ning{un comentario</t>
  </si>
  <si>
    <t>otro</t>
  </si>
  <si>
    <t>0406b2a4-205d-48d1-806e-e67adc81587f</t>
  </si>
  <si>
    <t>Registro_Empresas_Regional_CL</t>
  </si>
  <si>
    <t>DATAPYME_Region</t>
  </si>
  <si>
    <t>"Registro_Empresas_Regional_CL"</t>
  </si>
  <si>
    <t>"0406b2a4-205d-48d1-806e-e67adc81587f"</t>
  </si>
  <si>
    <t>//Registro_Empresas_Regional_CL</t>
  </si>
  <si>
    <t>dashboards.Add(new DashboardAux(nombre:"Registro_Empresas_Regional_CL", id: 65, columna: "Codreg", tabla: "Localiza", reportID: "0406b2a4-205d-48d1-806e-e67adc81587f", groupID: "4ebe6763-6f4d-4a48-8e0f-f8b3702efea9", comentario: "Filtro Región CL"));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</si>
  <si>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</si>
  <si>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</si>
  <si>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</si>
  <si>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</si>
  <si>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</si>
  <si>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</si>
  <si>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</si>
  <si>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</si>
  <si>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</si>
  <si>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</si>
  <si>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</si>
  <si>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</si>
  <si>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</si>
  <si>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</si>
  <si>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</si>
  <si>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</si>
  <si>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</si>
  <si>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</si>
  <si>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</si>
  <si>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</si>
  <si>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</si>
  <si>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</si>
  <si>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</si>
  <si>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</si>
  <si>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</si>
  <si>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</si>
  <si>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</si>
  <si>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</si>
  <si>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</si>
  <si>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</si>
  <si>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</si>
  <si>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</si>
  <si>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</si>
  <si>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</si>
  <si>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</si>
  <si>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</si>
  <si>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</si>
  <si>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</si>
  <si>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</si>
  <si>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</si>
  <si>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</si>
  <si>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</si>
  <si>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</si>
  <si>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</si>
  <si>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</si>
  <si>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</si>
  <si>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</si>
  <si>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</si>
  <si>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</si>
  <si>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</si>
  <si>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</si>
  <si>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</si>
  <si>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</si>
  <si>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</si>
  <si>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</si>
  <si>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</si>
  <si>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</si>
  <si>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</si>
  <si>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</si>
  <si>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</si>
  <si>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</si>
  <si>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</si>
  <si>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</si>
  <si>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</si>
  <si>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</si>
  <si>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</si>
  <si>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</si>
  <si>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</si>
  <si>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</si>
  <si>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</si>
  <si>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</si>
  <si>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</si>
  <si>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</si>
  <si>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</si>
  <si>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</si>
  <si>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</si>
  <si>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</si>
  <si>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</si>
  <si>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</si>
  <si>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</si>
  <si>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</si>
  <si>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</si>
  <si>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</si>
  <si>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</si>
  <si>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</si>
  <si>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</si>
  <si>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</si>
  <si>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</si>
  <si>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</si>
  <si>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</si>
  <si>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</si>
  <si>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</si>
  <si>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</si>
  <si>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</si>
  <si>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</si>
  <si>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</si>
  <si>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</si>
  <si>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</si>
  <si>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</si>
  <si>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</si>
  <si>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</si>
  <si>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</si>
  <si>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</si>
  <si>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</si>
  <si>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</si>
  <si>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</si>
  <si>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</si>
  <si>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</si>
  <si>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</si>
  <si>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</si>
  <si>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</si>
  <si>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</si>
  <si>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</si>
  <si>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</si>
  <si>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</si>
  <si>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</si>
  <si>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</si>
  <si>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</si>
  <si>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</si>
  <si>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</si>
  <si>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</si>
  <si>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</si>
  <si>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</si>
  <si>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</si>
  <si>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</si>
  <si>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</si>
  <si>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</si>
  <si>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</si>
  <si>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</si>
  <si>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</si>
  <si>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</si>
  <si>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</si>
  <si>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</si>
  <si>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</si>
  <si>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</si>
  <si>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</si>
  <si>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</si>
  <si>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</si>
  <si>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</si>
  <si>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</si>
  <si>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</si>
  <si>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</si>
  <si>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</si>
  <si>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</si>
  <si>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</si>
  <si>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</si>
  <si>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</si>
  <si>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</si>
  <si>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</si>
  <si>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</si>
  <si>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</si>
  <si>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</si>
  <si>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</si>
  <si>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</si>
  <si>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</si>
  <si>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</si>
  <si>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</si>
  <si>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</si>
  <si>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</si>
  <si>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</si>
  <si>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</si>
  <si>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</si>
  <si>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</si>
  <si>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</si>
  <si>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</si>
  <si>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</si>
  <si>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</si>
  <si>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</si>
  <si>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</si>
  <si>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</si>
  <si>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</si>
  <si>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</si>
  <si>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</si>
  <si>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</si>
  <si>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</si>
  <si>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</si>
  <si>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</si>
  <si>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</si>
  <si>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</si>
  <si>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</si>
  <si>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</si>
  <si>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</si>
  <si>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</si>
  <si>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</si>
  <si>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</si>
  <si>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</si>
  <si>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</si>
  <si>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</si>
  <si>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</si>
  <si>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</si>
  <si>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</si>
  <si>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</si>
  <si>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</si>
  <si>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</si>
  <si>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</si>
  <si>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</si>
  <si>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</si>
  <si>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</si>
  <si>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</si>
  <si>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</si>
  <si>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</si>
  <si>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</si>
  <si>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</si>
  <si>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</si>
  <si>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</si>
  <si>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</si>
  <si>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</si>
  <si>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</si>
  <si>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</si>
  <si>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</si>
  <si>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</si>
  <si>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</si>
  <si>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</si>
  <si>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</si>
  <si>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</si>
  <si>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</si>
  <si>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</si>
  <si>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</si>
  <si>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</si>
  <si>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</si>
  <si>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</si>
  <si>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</si>
  <si>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</si>
  <si>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</si>
  <si>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</si>
  <si>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</si>
  <si>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</si>
  <si>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</si>
  <si>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</si>
  <si>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</si>
  <si>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</si>
  <si>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</si>
  <si>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</si>
  <si>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</si>
  <si>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</si>
  <si>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</si>
  <si>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</si>
  <si>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</si>
  <si>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</si>
  <si>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</si>
  <si>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</si>
  <si>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</si>
  <si>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</si>
  <si>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</si>
  <si>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</si>
  <si>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</si>
  <si>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</si>
  <si>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</si>
  <si>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</si>
  <si>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</si>
  <si>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</si>
  <si>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</si>
  <si>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</si>
  <si>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</si>
  <si>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</si>
  <si>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</si>
  <si>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</si>
  <si>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</si>
  <si>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</si>
  <si>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</si>
  <si>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</si>
  <si>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</si>
  <si>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</si>
  <si>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</si>
  <si>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</si>
  <si>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</si>
  <si>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</si>
  <si>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</si>
  <si>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</si>
  <si>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</si>
  <si>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</si>
  <si>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</si>
  <si>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</si>
  <si>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</si>
  <si>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</si>
  <si>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</si>
  <si>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</si>
  <si>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</si>
  <si>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</si>
  <si>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</si>
  <si>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</si>
  <si>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</si>
  <si>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</si>
  <si>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</si>
  <si>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</si>
  <si>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</si>
  <si>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</si>
  <si>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</si>
  <si>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</si>
  <si>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</si>
  <si>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</si>
  <si>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</si>
  <si>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</si>
  <si>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</si>
  <si>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</si>
  <si>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</si>
  <si>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</si>
  <si>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</si>
  <si>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</si>
  <si>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</si>
  <si>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</si>
  <si>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</si>
  <si>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</si>
  <si>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</si>
  <si>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</si>
  <si>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</si>
  <si>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</si>
  <si>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</si>
  <si>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</si>
  <si>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</si>
  <si>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</si>
  <si>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</si>
  <si>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</si>
  <si>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</si>
  <si>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</si>
  <si>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</si>
  <si>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</si>
  <si>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</si>
  <si>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</si>
  <si>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</si>
  <si>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</si>
  <si>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</si>
  <si>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</si>
  <si>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</si>
  <si>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</si>
  <si>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</si>
  <si>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</si>
  <si>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</si>
  <si>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</si>
  <si>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</si>
  <si>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</si>
  <si>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</si>
  <si>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</si>
  <si>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</si>
  <si>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</si>
  <si>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</si>
  <si>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</si>
  <si>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</si>
  <si>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</si>
  <si>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</si>
  <si>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</si>
  <si>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</si>
  <si>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</si>
  <si>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</si>
  <si>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</si>
  <si>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</si>
  <si>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</si>
  <si>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</si>
  <si>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</si>
  <si>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</si>
  <si>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</si>
  <si>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</si>
  <si>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</si>
  <si>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</si>
  <si>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</si>
  <si>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</si>
  <si>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</si>
  <si>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</si>
  <si>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</si>
  <si>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</si>
  <si>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</si>
  <si>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</si>
  <si>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</si>
  <si>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</si>
  <si>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</si>
  <si>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</si>
  <si>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</si>
  <si>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</si>
  <si>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</si>
  <si>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</si>
  <si>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</si>
  <si>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</si>
  <si>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</si>
  <si>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</si>
  <si>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</si>
  <si>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</si>
  <si>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</si>
  <si>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</si>
  <si>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</si>
  <si>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</si>
  <si>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</si>
  <si>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</si>
  <si>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</si>
  <si>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</si>
  <si>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</si>
  <si>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</si>
  <si>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</si>
  <si>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</si>
  <si>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</si>
  <si>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</si>
  <si>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</si>
  <si>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</si>
  <si>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</si>
  <si>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</si>
  <si>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</si>
  <si>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</si>
  <si>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</si>
  <si>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</si>
  <si>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</si>
  <si>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</si>
  <si>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</si>
  <si>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</si>
  <si>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</si>
  <si>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</si>
  <si>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</si>
  <si>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</si>
  <si>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</si>
  <si>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</si>
  <si>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</si>
  <si>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</si>
  <si>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</si>
  <si>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</si>
  <si>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</si>
  <si>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</si>
  <si>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</si>
  <si>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</si>
  <si>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</si>
  <si>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</si>
  <si>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</si>
  <si>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</si>
  <si>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</si>
  <si>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</si>
  <si>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</si>
  <si>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</si>
  <si>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</si>
  <si>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</si>
  <si>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</si>
  <si>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</si>
  <si>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</si>
  <si>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</si>
  <si>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</si>
  <si>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</si>
  <si>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</si>
  <si>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</si>
  <si>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</si>
  <si>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</si>
  <si>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</si>
  <si>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</si>
  <si>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</si>
  <si>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</si>
  <si>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</si>
  <si>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</si>
  <si>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</si>
  <si>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</si>
  <si>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Actualizar esta Consulta</t>
  </si>
  <si>
    <t>Todos los PBI</t>
  </si>
  <si>
    <t>Esta columna corresponde al código que permite filtrar en PBI Service</t>
  </si>
  <si>
    <t>Tabla para construir el código para filtrar PBI. Se debe continuar agregando filas si hay más id en MASTER</t>
  </si>
  <si>
    <t>"https://omarorellanahn.users.earthengine.app/view/dataagro"</t>
  </si>
  <si>
    <t>"https://app-data-i.users.earthengine.app/view/datafuegocr"</t>
  </si>
  <si>
    <t>"https://app-data-i.users.earthengine.app/view/datafuegoes"</t>
  </si>
  <si>
    <t>"https://app-data-i.users.earthengine.app/view/datafuegogt"</t>
  </si>
  <si>
    <t>"https://app-data-i.users.earthengine.app/view/datafuegohn"</t>
  </si>
  <si>
    <t>"https://app-data-i.users.earthengine.app/view/datafuegonc"</t>
  </si>
  <si>
    <t>"https://app-data-i.users.earthengine.app/view/datafuegobz"</t>
  </si>
  <si>
    <t>"https://app-data-i.users.earthengine.app/view/datafuegopn"</t>
  </si>
  <si>
    <t>"https://app-data-i.users.earthengine.app/view/dataclimacr"</t>
  </si>
  <si>
    <t>"https://app-data-i.users.earthengine.app/view/dataclimaes"</t>
  </si>
  <si>
    <t>"https://app-data-i.users.earthengine.app/view/dataclimagt"</t>
  </si>
  <si>
    <t>"https://app-data-i.users.earthengine.app/view/dataclimahn"</t>
  </si>
  <si>
    <t>"https://app-data-i.users.earthengine.app/view/dataclimanc"</t>
  </si>
  <si>
    <t>"https://app-data-i.users.earthengine.app/view/dataclimabz"</t>
  </si>
  <si>
    <t>"https://app-data-i.users.earthengine.app/view/dataclimapn"</t>
  </si>
  <si>
    <t>Esta columna corresponde al código para generar las Vistas en GEE</t>
  </si>
  <si>
    <t>id GEE&lt;&gt;0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</si>
  <si>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</si>
  <si>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</si>
  <si>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</si>
  <si>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</si>
  <si>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</si>
  <si>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</si>
  <si>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</si>
  <si>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</si>
  <si>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</si>
  <si>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</si>
  <si>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</si>
  <si>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</si>
  <si>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https://dashboardfiltrado.azurewebsites.net/AutoDash/Index/21/0</t>
  </si>
  <si>
    <t>Detalle de Enlaces por Producto y Variante para Shopify</t>
  </si>
  <si>
    <t>GEE=NO</t>
  </si>
  <si>
    <t>Listos= SI</t>
  </si>
  <si>
    <t>Actualizar esta TD que viene de CONSOLIDADO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</si>
  <si>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</si>
  <si>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</si>
  <si>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</si>
  <si>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</si>
  <si>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</si>
  <si>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</si>
  <si>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</si>
  <si>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</si>
  <si>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</si>
  <si>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</si>
  <si>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</si>
  <si>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</si>
  <si>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</si>
  <si>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</si>
  <si>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</si>
  <si>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</si>
  <si>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</si>
  <si>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</si>
  <si>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</si>
  <si>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</si>
  <si>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</si>
  <si>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</si>
  <si>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</si>
  <si>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</si>
  <si>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</si>
  <si>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</si>
  <si>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</si>
  <si>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</si>
  <si>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</si>
  <si>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</si>
  <si>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</si>
  <si>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</si>
  <si>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</si>
  <si>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</si>
  <si>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</si>
  <si>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</si>
  <si>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</si>
  <si>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</si>
  <si>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</si>
  <si>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</si>
  <si>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</si>
  <si>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</si>
  <si>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</si>
  <si>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</si>
  <si>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</si>
  <si>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</si>
  <si>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</si>
  <si>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</si>
  <si>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</si>
  <si>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</si>
  <si>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</si>
  <si>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</si>
  <si>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</si>
  <si>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</si>
  <si>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</si>
  <si>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</si>
  <si>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</si>
  <si>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</si>
  <si>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</si>
  <si>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</si>
  <si>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</si>
  <si>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</si>
  <si>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</si>
  <si>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</si>
  <si>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</si>
  <si>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</si>
  <si>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</si>
  <si>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</si>
  <si>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</si>
  <si>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</si>
  <si>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</si>
  <si>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</si>
  <si>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</si>
  <si>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</si>
  <si>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</si>
  <si>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</si>
  <si>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</si>
  <si>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</si>
  <si>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</si>
  <si>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</si>
  <si>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</si>
  <si>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</si>
  <si>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t>
  </si>
  <si>
    <t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t>
  </si>
  <si>
    <t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t>
  </si>
  <si>
    <t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t>
  </si>
  <si>
    <t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t>
  </si>
  <si>
    <t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t>
  </si>
  <si>
    <t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t>
  </si>
  <si>
    <t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t>
  </si>
  <si>
    <t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t>
  </si>
  <si>
    <t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t>
  </si>
  <si>
    <t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t>
  </si>
  <si>
    <t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t>
  </si>
  <si>
    <t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t>
  </si>
  <si>
    <t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t>
  </si>
  <si>
    <t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</si>
  <si>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</si>
  <si>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</si>
  <si>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</si>
  <si>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t>
  </si>
  <si>
    <t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t>
  </si>
  <si>
    <t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t>
  </si>
  <si>
    <t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t>
  </si>
  <si>
    <t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t>
  </si>
  <si>
    <t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t>
  </si>
  <si>
    <t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t>
  </si>
  <si>
    <t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t>
  </si>
  <si>
    <t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t>
  </si>
  <si>
    <t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t>
  </si>
  <si>
    <t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t>
  </si>
  <si>
    <t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t>
  </si>
  <si>
    <t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t>
  </si>
  <si>
    <t>https://raw.githubusercontent.com/Sud-Austral/DATA-COMUN/master/00%20Portadas/portadaPowerBi_DataAGRO_GeomaticaAgricola_CHILE.jpg</t>
  </si>
  <si>
    <t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t>
  </si>
  <si>
    <t>https://odooutil.azurewebsites.net/GEE/Index/9029/1/64/0</t>
  </si>
  <si>
    <t>https://odooutil.azurewebsites.net/GEE/Index/9029/10/64/0</t>
  </si>
  <si>
    <t>https://odooutil.azurewebsites.net/GEE/Index/9029/11/64/0</t>
  </si>
  <si>
    <t>https://odooutil.azurewebsites.net/GEE/Index/9029/12/64/0</t>
  </si>
  <si>
    <t>https://odooutil.azurewebsites.net/GEE/Index/9029/13/64/0</t>
  </si>
  <si>
    <t>https://odooutil.azurewebsites.net/GEE/Index/9029/14/64/0</t>
  </si>
  <si>
    <t>https://odooutil.azurewebsites.net/GEE/Index/9029/15/64/0</t>
  </si>
  <si>
    <t>https://odooutil.azurewebsites.net/GEE/Index/9029/16/64/0</t>
  </si>
  <si>
    <t>https://odooutil.azurewebsites.net/GEE/Index/9029/2/64/0</t>
  </si>
  <si>
    <t>https://odooutil.azurewebsites.net/GEE/Index/9029/3/64/0</t>
  </si>
  <si>
    <t>https://odooutil.azurewebsites.net/GEE/Index/9029/4/64/0</t>
  </si>
  <si>
    <t>https://odooutil.azurewebsites.net/GEE/Index/9029/5/64/0</t>
  </si>
  <si>
    <t>https://odooutil.azurewebsites.net/GEE/Index/9029/6/64/0</t>
  </si>
  <si>
    <t>https://odooutil.azurewebsites.net/GEE/Index/9029/7/64/0</t>
  </si>
  <si>
    <t>https://odooutil.azurewebsites.net/GEE/Index/9029/8/64/0</t>
  </si>
  <si>
    <t>https://odooutil.azurewebsites.net/GEE/Index/9029/9/64/0</t>
  </si>
  <si>
    <t>https://odooutil.azurewebsites.net/GEE/Index/9024/603/46/1</t>
  </si>
  <si>
    <t>https://odooutil.azurewebsites.net/GEE/Index/9024/604/46/2</t>
  </si>
  <si>
    <t>https://odooutil.azurewebsites.net/GEE/Index/9024/605/46/3</t>
  </si>
  <si>
    <t>https://odooutil.azurewebsites.net/GEE/Index/9024/606/46/4</t>
  </si>
  <si>
    <t>https://odooutil.azurewebsites.net/GEE/Index/9024/607/46/5</t>
  </si>
  <si>
    <t>https://odooutil.azurewebsites.net/GEE/Index/9024/608/46/6</t>
  </si>
  <si>
    <t>https://odooutil.azurewebsites.net/GEE/Index/9023/0/45/0</t>
  </si>
  <si>
    <t>https://odooutil.azurewebsites.net/GEE/Index/0/0/53/0</t>
  </si>
  <si>
    <t>https://odooutil.azurewebsites.net/GEE/Index/0/1/54/1</t>
  </si>
  <si>
    <t>https://odooutil.azurewebsites.net/GEE/Index/0/10/54/10</t>
  </si>
  <si>
    <t>https://odooutil.azurewebsites.net/GEE/Index/0/11/54/11</t>
  </si>
  <si>
    <t>https://odooutil.azurewebsites.net/GEE/Index/0/12/54/12</t>
  </si>
  <si>
    <t>https://odooutil.azurewebsites.net/GEE/Index/0/13/54/13</t>
  </si>
  <si>
    <t>https://odooutil.azurewebsites.net/GEE/Index/0/14/54/14</t>
  </si>
  <si>
    <t>https://odooutil.azurewebsites.net/GEE/Index/0/15/54/15</t>
  </si>
  <si>
    <t>https://odooutil.azurewebsites.net/GEE/Index/0/16/54/16</t>
  </si>
  <si>
    <t>https://odooutil.azurewebsites.net/GEE/Index/0/2/54/2</t>
  </si>
  <si>
    <t>https://odooutil.azurewebsites.net/GEE/Index/0/3/54/3</t>
  </si>
  <si>
    <t>https://odooutil.azurewebsites.net/GEE/Index/0/4/54/4</t>
  </si>
  <si>
    <t>https://odooutil.azurewebsites.net/GEE/Index/0/5/54/5</t>
  </si>
  <si>
    <t>https://odooutil.azurewebsites.net/GEE/Index/0/6/54/6</t>
  </si>
  <si>
    <t>https://odooutil.azurewebsites.net/GEE/Index/0/7/54/7</t>
  </si>
  <si>
    <t>https://odooutil.azurewebsites.net/GEE/Index/0/8/54/8</t>
  </si>
  <si>
    <t>https://odooutil.azurewebsites.net/GEE/Index/0/9/54/9</t>
  </si>
  <si>
    <t>https://odooutil.azurewebsites.net/GEE/Index/9019/0/41/0</t>
  </si>
  <si>
    <t>https://odooutil.azurewebsites.net/GEE/Index/9020/1/42/1</t>
  </si>
  <si>
    <t>https://odooutil.azurewebsites.net/GEE/Index/9020/2/42/2</t>
  </si>
  <si>
    <t>https://odooutil.azurewebsites.net/GEE/Index/9020/3/42/3</t>
  </si>
  <si>
    <t>https://odooutil.azurewebsites.net/GEE/Index/9020/4/42/4</t>
  </si>
  <si>
    <t>https://odooutil.azurewebsites.net/GEE/Index/9020/5/42/5</t>
  </si>
  <si>
    <t>https://odooutil.azurewebsites.net/GEE/Index/9020/6/42/6</t>
  </si>
  <si>
    <t>https://odooutil.azurewebsites.net/GEE/Index/9020/7/42/7</t>
  </si>
  <si>
    <t>https://odooutil.azurewebsites.net/GEE/Index/9016/1/38/1</t>
  </si>
  <si>
    <t>https://odooutil.azurewebsites.net/GEE/Index/9016/10/38/10</t>
  </si>
  <si>
    <t>https://odooutil.azurewebsites.net/GEE/Index/9016/11/38/11</t>
  </si>
  <si>
    <t>https://odooutil.azurewebsites.net/GEE/Index/9016/12/38/12</t>
  </si>
  <si>
    <t>https://odooutil.azurewebsites.net/GEE/Index/9016/13/38/13</t>
  </si>
  <si>
    <t>https://odooutil.azurewebsites.net/GEE/Index/9016/14/38/14</t>
  </si>
  <si>
    <t>https://odooutil.azurewebsites.net/GEE/Index/9016/2/38/2</t>
  </si>
  <si>
    <t>https://odooutil.azurewebsites.net/GEE/Index/9016/3/38/3</t>
  </si>
  <si>
    <t>https://odooutil.azurewebsites.net/GEE/Index/9016/4/38/4</t>
  </si>
  <si>
    <t>https://odooutil.azurewebsites.net/GEE/Index/9016/5/38/5</t>
  </si>
  <si>
    <t>https://odooutil.azurewebsites.net/GEE/Index/9016/6/38/6</t>
  </si>
  <si>
    <t>https://odooutil.azurewebsites.net/GEE/Index/9016/7/38/7</t>
  </si>
  <si>
    <t>https://odooutil.azurewebsites.net/GEE/Index/9016/8/38/8</t>
  </si>
  <si>
    <t>https://odooutil.azurewebsites.net/GEE/Index/9016/9/38/9</t>
  </si>
  <si>
    <t>https://odooutil.azurewebsites.net/GEE/Index/9015/0/37/0</t>
  </si>
  <si>
    <t>https://odooutil.azurewebsites.net/GEE/Index/9008/1/30/1</t>
  </si>
  <si>
    <t>https://odooutil.azurewebsites.net/GEE/Index/9008/10/30/10</t>
  </si>
  <si>
    <t>https://odooutil.azurewebsites.net/GEE/Index/9008/11/30/11</t>
  </si>
  <si>
    <t>https://odooutil.azurewebsites.net/GEE/Index/9008/12/30/12</t>
  </si>
  <si>
    <t>https://odooutil.azurewebsites.net/GEE/Index/9008/13/30/13</t>
  </si>
  <si>
    <t>https://odooutil.azurewebsites.net/GEE/Index/9008/14/30/14</t>
  </si>
  <si>
    <t>https://odooutil.azurewebsites.net/GEE/Index/9008/15/30/15</t>
  </si>
  <si>
    <t>https://odooutil.azurewebsites.net/GEE/Index/9008/16/30/16</t>
  </si>
  <si>
    <t>https://odooutil.azurewebsites.net/GEE/Index/9008/17/30/17</t>
  </si>
  <si>
    <t>https://odooutil.azurewebsites.net/GEE/Index/9008/18/30/18</t>
  </si>
  <si>
    <t>https://odooutil.azurewebsites.net/GEE/Index/9008/19/30/19</t>
  </si>
  <si>
    <t>https://odooutil.azurewebsites.net/GEE/Index/9008/2/30/2</t>
  </si>
  <si>
    <t>https://odooutil.azurewebsites.net/GEE/Index/9008/20/30/20</t>
  </si>
  <si>
    <t>https://odooutil.azurewebsites.net/GEE/Index/9008/21/30/21</t>
  </si>
  <si>
    <t>https://odooutil.azurewebsites.net/GEE/Index/9008/22/30/22</t>
  </si>
  <si>
    <t>https://odooutil.azurewebsites.net/GEE/Index/9008/3/30/3</t>
  </si>
  <si>
    <t>https://odooutil.azurewebsites.net/GEE/Index/9008/4/30/4</t>
  </si>
  <si>
    <t>https://odooutil.azurewebsites.net/GEE/Index/9008/5/30/5</t>
  </si>
  <si>
    <t>https://odooutil.azurewebsites.net/GEE/Index/9008/6/30/6</t>
  </si>
  <si>
    <t>https://odooutil.azurewebsites.net/GEE/Index/9008/7/30/7</t>
  </si>
  <si>
    <t>https://odooutil.azurewebsites.net/GEE/Index/9008/8/30/8</t>
  </si>
  <si>
    <t>https://odooutil.azurewebsites.net/GEE/Index/9008/9/30/9</t>
  </si>
  <si>
    <t>https://odooutil.azurewebsites.net/GEE/Index/9007/0/29/0</t>
  </si>
  <si>
    <t>https://odooutil.azurewebsites.net/GEE/Index/9004/1/26/1</t>
  </si>
  <si>
    <t>https://odooutil.azurewebsites.net/GEE/Index/9004/10/26/10</t>
  </si>
  <si>
    <t>https://odooutil.azurewebsites.net/GEE/Index/9004/11/26/11</t>
  </si>
  <si>
    <t>https://odooutil.azurewebsites.net/GEE/Index/9004/12/26/12</t>
  </si>
  <si>
    <t>https://odooutil.azurewebsites.net/GEE/Index/9004/13/26/13</t>
  </si>
  <si>
    <t>https://odooutil.azurewebsites.net/GEE/Index/9004/14/26/14</t>
  </si>
  <si>
    <t>https://odooutil.azurewebsites.net/GEE/Index/9004/15/26/15</t>
  </si>
  <si>
    <t>https://odooutil.azurewebsites.net/GEE/Index/9004/16/26/16</t>
  </si>
  <si>
    <t>https://odooutil.azurewebsites.net/GEE/Index/9004/17/26/17</t>
  </si>
  <si>
    <t>https://odooutil.azurewebsites.net/GEE/Index/9004/18/26/18</t>
  </si>
  <si>
    <t>https://odooutil.azurewebsites.net/GEE/Index/9004/2/26/2</t>
  </si>
  <si>
    <t>https://odooutil.azurewebsites.net/GEE/Index/9004/3/26/3</t>
  </si>
  <si>
    <t>https://odooutil.azurewebsites.net/GEE/Index/9004/4/26/4</t>
  </si>
  <si>
    <t>https://odooutil.azurewebsites.net/GEE/Index/9004/5/26/5</t>
  </si>
  <si>
    <t>https://odooutil.azurewebsites.net/GEE/Index/9004/6/26/6</t>
  </si>
  <si>
    <t>https://odooutil.azurewebsites.net/GEE/Index/9004/7/26/7</t>
  </si>
  <si>
    <t>https://odooutil.azurewebsites.net/GEE/Index/9004/8/26/8</t>
  </si>
  <si>
    <t>https://odooutil.azurewebsites.net/GEE/Index/9004/9/26/9</t>
  </si>
  <si>
    <t>https://odooutil.azurewebsites.net/GEE/Index/9003/0/25/0</t>
  </si>
  <si>
    <t>https://odooutil.azurewebsites.net/GEE/Index/9028/10/58/10</t>
  </si>
  <si>
    <t>https://odooutil.azurewebsites.net/GEE/Index/9028/20/58/20</t>
  </si>
  <si>
    <t>https://odooutil.azurewebsites.net/GEE/Index/9028/25/58/25</t>
  </si>
  <si>
    <t>https://odooutil.azurewebsites.net/GEE/Index/9028/30/58/30</t>
  </si>
  <si>
    <t>https://odooutil.azurewebsites.net/GEE/Index/9028/35/58/35</t>
  </si>
  <si>
    <t>https://odooutil.azurewebsites.net/GEE/Index/9028/40/58/40</t>
  </si>
  <si>
    <t>https://odooutil.azurewebsites.net/GEE/Index/9028/5/58/5</t>
  </si>
  <si>
    <t>https://odooutil.azurewebsites.net/GEE/Index/9028/50/58/50</t>
  </si>
  <si>
    <t>https://odooutil.azurewebsites.net/GEE/Index/9028/55/58/55</t>
  </si>
  <si>
    <t>https://odooutil.azurewebsites.net/GEE/Index/9028/60/58/60</t>
  </si>
  <si>
    <t>https://odooutil.azurewebsites.net/GEE/Index/9028/65/58/65</t>
  </si>
  <si>
    <t>https://odooutil.azurewebsites.net/GEE/Index/9028/70/58/70</t>
  </si>
  <si>
    <t>https://odooutil.azurewebsites.net/GEE/Index/9028/75/58/75</t>
  </si>
  <si>
    <t>https://odooutil.azurewebsites.net/GEE/Index/9028/80/58/80</t>
  </si>
  <si>
    <t>https://odooutil.azurewebsites.net/GEE/Index/9028/85/58/85</t>
  </si>
  <si>
    <t>https://odooutil.azurewebsites.net/GEE/Index/9028/91/58/91</t>
  </si>
  <si>
    <t>https://odooutil.azurewebsites.net/GEE/Index/9028/93/58/93</t>
  </si>
  <si>
    <t>https://odooutil.azurewebsites.net/GEE/Index/9027/0/57/0</t>
  </si>
  <si>
    <t>https://odooutil.azurewebsites.net/GEE/Index/9011/0/33/0</t>
  </si>
  <si>
    <t>https://odooutil.azurewebsites.net/GEE/Index/9012/1/34/1</t>
  </si>
  <si>
    <t>https://odooutil.azurewebsites.net/GEE/Index/9012/10/34/10</t>
  </si>
  <si>
    <t>https://odooutil.azurewebsites.net/GEE/Index/9012/11/34/11</t>
  </si>
  <si>
    <t>https://odooutil.azurewebsites.net/GEE/Index/9012/12/34/12</t>
  </si>
  <si>
    <t>https://odooutil.azurewebsites.net/GEE/Index/9012/13/34/13</t>
  </si>
  <si>
    <t>https://odooutil.azurewebsites.net/GEE/Index/9012/2/34/2</t>
  </si>
  <si>
    <t>https://odooutil.azurewebsites.net/GEE/Index/9012/3/34/3</t>
  </si>
  <si>
    <t>https://odooutil.azurewebsites.net/GEE/Index/9012/4/34/4</t>
  </si>
  <si>
    <t>https://odooutil.azurewebsites.net/GEE/Index/9012/5/34/5</t>
  </si>
  <si>
    <t>https://odooutil.azurewebsites.net/GEE/Index/9012/6/34/6</t>
  </si>
  <si>
    <t>https://odooutil.azurewebsites.net/GEE/Index/9012/7/34/7</t>
  </si>
  <si>
    <t>https://odooutil.azurewebsites.net/GEE/Index/9012/8/34/8</t>
  </si>
  <si>
    <t>https://odooutil.azurewebsites.net/GEE/Index/9012/9/34/9</t>
  </si>
  <si>
    <t>https://odooutil.azurewebsites.net/GEE/Index/0/0/49/0</t>
  </si>
  <si>
    <t>https://odooutil.azurewebsites.net/GEE/Index/0/1001/50/1001</t>
  </si>
  <si>
    <t>https://odooutil.azurewebsites.net/GEE/Index/0/1032/50/1032</t>
  </si>
  <si>
    <t>https://odooutil.azurewebsites.net/GEE/Index/0/109/50/109</t>
  </si>
  <si>
    <t>https://odooutil.azurewebsites.net/GEE/Index/0/118/50/118</t>
  </si>
  <si>
    <t>https://odooutil.azurewebsites.net/GEE/Index/0/125/50/125</t>
  </si>
  <si>
    <t>https://odooutil.azurewebsites.net/GEE/Index/0/213/50/213</t>
  </si>
  <si>
    <t>https://odooutil.azurewebsites.net/GEE/Index/0/224/50/224</t>
  </si>
  <si>
    <t>https://odooutil.azurewebsites.net/GEE/Index/0/228/50/228</t>
  </si>
  <si>
    <t>https://odooutil.azurewebsites.net/GEE/Index/0/306/50/306</t>
  </si>
  <si>
    <t>https://odooutil.azurewebsites.net/GEE/Index/0/314/50/314</t>
  </si>
  <si>
    <t>https://odooutil.azurewebsites.net/GEE/Index/0/319/50/319</t>
  </si>
  <si>
    <t>https://odooutil.azurewebsites.net/GEE/Index/0/320/50/320</t>
  </si>
  <si>
    <t>https://odooutil.azurewebsites.net/GEE/Index/0/405/50/405</t>
  </si>
  <si>
    <t>https://odooutil.azurewebsites.net/GEE/Index/0/415/50/415</t>
  </si>
  <si>
    <t>https://odooutil.azurewebsites.net/GEE/Index/0/426/50/426</t>
  </si>
  <si>
    <t>https://odooutil.azurewebsites.net/GEE/Index/0/427/50/427</t>
  </si>
  <si>
    <t>https://odooutil.azurewebsites.net/GEE/Index/0/502/50/502</t>
  </si>
  <si>
    <t>https://odooutil.azurewebsites.net/GEE/Index/0/517/50/517</t>
  </si>
  <si>
    <t>https://odooutil.azurewebsites.net/GEE/Index/0/521/50/521</t>
  </si>
  <si>
    <t>https://odooutil.azurewebsites.net/GEE/Index/0/531/50/531</t>
  </si>
  <si>
    <t>https://odooutil.azurewebsites.net/GEE/Index/0/603/50/603</t>
  </si>
  <si>
    <t>https://odooutil.azurewebsites.net/GEE/Index/0/604/50/604</t>
  </si>
  <si>
    <t>https://odooutil.azurewebsites.net/GEE/Index/0/610/50/610</t>
  </si>
  <si>
    <t>https://odooutil.azurewebsites.net/GEE/Index/0/616/50/616</t>
  </si>
  <si>
    <t>https://odooutil.azurewebsites.net/GEE/Index/0/707/50/707</t>
  </si>
  <si>
    <t>https://odooutil.azurewebsites.net/GEE/Index/0/722/50/722</t>
  </si>
  <si>
    <t>https://odooutil.azurewebsites.net/GEE/Index/0/808/50/808</t>
  </si>
  <si>
    <t>https://odooutil.azurewebsites.net/GEE/Index/0/811/50/811</t>
  </si>
  <si>
    <t>https://odooutil.azurewebsites.net/GEE/Index/0/812/50/812</t>
  </si>
  <si>
    <t>https://odooutil.azurewebsites.net/GEE/Index/0/923/50/923</t>
  </si>
  <si>
    <t>https://odooutil.azurewebsites.net/GEE/Index/0/929/50/929</t>
  </si>
  <si>
    <t>https://odooutil.azurewebsites.net/GEE/Index/0/930/50/930</t>
  </si>
  <si>
    <t>https://odooutil.azurewebsites.net/GEE/Index/9022/603/44/1</t>
  </si>
  <si>
    <t>https://odooutil.azurewebsites.net/GEE/Index/9022/604/44/2</t>
  </si>
  <si>
    <t>https://odooutil.azurewebsites.net/GEE/Index/9022/605/44/3</t>
  </si>
  <si>
    <t>https://odooutil.azurewebsites.net/GEE/Index/9022/606/44/4</t>
  </si>
  <si>
    <t>https://odooutil.azurewebsites.net/GEE/Index/9022/607/44/5</t>
  </si>
  <si>
    <t>https://odooutil.azurewebsites.net/GEE/Index/9022/608/44/6</t>
  </si>
  <si>
    <t>https://odooutil.azurewebsites.net/GEE/Index/9021/0/43/0</t>
  </si>
  <si>
    <t>https://odooutil.azurewebsites.net/GEE/Index/0/0/51/0</t>
  </si>
  <si>
    <t>https://odooutil.azurewebsites.net/GEE/Index/0/1/52/1</t>
  </si>
  <si>
    <t>https://odooutil.azurewebsites.net/GEE/Index/0/10/52/10</t>
  </si>
  <si>
    <t>https://odooutil.azurewebsites.net/GEE/Index/0/11/52/11</t>
  </si>
  <si>
    <t>https://odooutil.azurewebsites.net/GEE/Index/0/12/52/12</t>
  </si>
  <si>
    <t>https://odooutil.azurewebsites.net/GEE/Index/0/13/52/13</t>
  </si>
  <si>
    <t>https://odooutil.azurewebsites.net/GEE/Index/0/14/52/14</t>
  </si>
  <si>
    <t>https://odooutil.azurewebsites.net/GEE/Index/0/15/52/15</t>
  </si>
  <si>
    <t>https://odooutil.azurewebsites.net/GEE/Index/0/16/52/16</t>
  </si>
  <si>
    <t>https://odooutil.azurewebsites.net/GEE/Index/0/2/52/2</t>
  </si>
  <si>
    <t>https://odooutil.azurewebsites.net/GEE/Index/0/3/52/3</t>
  </si>
  <si>
    <t>https://odooutil.azurewebsites.net/GEE/Index/0/4/52/4</t>
  </si>
  <si>
    <t>https://odooutil.azurewebsites.net/GEE/Index/0/5/52/5</t>
  </si>
  <si>
    <t>https://odooutil.azurewebsites.net/GEE/Index/0/6/52/6</t>
  </si>
  <si>
    <t>https://odooutil.azurewebsites.net/GEE/Index/0/7/52/7</t>
  </si>
  <si>
    <t>https://odooutil.azurewebsites.net/GEE/Index/0/8/52/8</t>
  </si>
  <si>
    <t>https://odooutil.azurewebsites.net/GEE/Index/0/9/52/9</t>
  </si>
  <si>
    <t>https://odooutil.azurewebsites.net/GEE/Index/9017/0/39/0</t>
  </si>
  <si>
    <t>https://odooutil.azurewebsites.net/GEE/Index/9018/1/40/1</t>
  </si>
  <si>
    <t>https://odooutil.azurewebsites.net/GEE/Index/9018/2/40/2</t>
  </si>
  <si>
    <t>https://odooutil.azurewebsites.net/GEE/Index/9018/3/40/3</t>
  </si>
  <si>
    <t>https://odooutil.azurewebsites.net/GEE/Index/9018/4/40/4</t>
  </si>
  <si>
    <t>https://odooutil.azurewebsites.net/GEE/Index/9018/5/40/5</t>
  </si>
  <si>
    <t>https://odooutil.azurewebsites.net/GEE/Index/9018/6/40/6</t>
  </si>
  <si>
    <t>https://odooutil.azurewebsites.net/GEE/Index/9018/7/40/7</t>
  </si>
  <si>
    <t>https://odooutil.azurewebsites.net/GEE/Index/9014/1/36/1</t>
  </si>
  <si>
    <t>https://odooutil.azurewebsites.net/GEE/Index/9014/10/36/10</t>
  </si>
  <si>
    <t>https://odooutil.azurewebsites.net/GEE/Index/9014/11/36/11</t>
  </si>
  <si>
    <t>https://odooutil.azurewebsites.net/GEE/Index/9014/12/36/12</t>
  </si>
  <si>
    <t>https://odooutil.azurewebsites.net/GEE/Index/9014/13/36/13</t>
  </si>
  <si>
    <t>https://odooutil.azurewebsites.net/GEE/Index/9014/14/36/14</t>
  </si>
  <si>
    <t>https://odooutil.azurewebsites.net/GEE/Index/9014/2/36/2</t>
  </si>
  <si>
    <t>https://odooutil.azurewebsites.net/GEE/Index/9014/3/36/3</t>
  </si>
  <si>
    <t>https://odooutil.azurewebsites.net/GEE/Index/9014/4/36/4</t>
  </si>
  <si>
    <t>https://odooutil.azurewebsites.net/GEE/Index/9014/5/36/5</t>
  </si>
  <si>
    <t>https://odooutil.azurewebsites.net/GEE/Index/9014/6/36/6</t>
  </si>
  <si>
    <t>https://odooutil.azurewebsites.net/GEE/Index/9014/7/36/7</t>
  </si>
  <si>
    <t>https://odooutil.azurewebsites.net/GEE/Index/9014/8/36/8</t>
  </si>
  <si>
    <t>https://odooutil.azurewebsites.net/GEE/Index/9014/9/36/9</t>
  </si>
  <si>
    <t>https://odooutil.azurewebsites.net/GEE/Index/9013/0/35/0</t>
  </si>
  <si>
    <t>https://odooutil.azurewebsites.net/GEE/Index/9006/1/28/1</t>
  </si>
  <si>
    <t>https://odooutil.azurewebsites.net/GEE/Index/9006/10/28/10</t>
  </si>
  <si>
    <t>https://odooutil.azurewebsites.net/GEE/Index/9006/11/28/11</t>
  </si>
  <si>
    <t>https://odooutil.azurewebsites.net/GEE/Index/9006/12/28/12</t>
  </si>
  <si>
    <t>https://odooutil.azurewebsites.net/GEE/Index/9006/13/28/13</t>
  </si>
  <si>
    <t>https://odooutil.azurewebsites.net/GEE/Index/9006/14/28/14</t>
  </si>
  <si>
    <t>https://odooutil.azurewebsites.net/GEE/Index/9006/15/28/15</t>
  </si>
  <si>
    <t>https://odooutil.azurewebsites.net/GEE/Index/9006/16/28/16</t>
  </si>
  <si>
    <t>https://odooutil.azurewebsites.net/GEE/Index/9006/17/28/17</t>
  </si>
  <si>
    <t>https://odooutil.azurewebsites.net/GEE/Index/9006/18/28/18</t>
  </si>
  <si>
    <t>https://odooutil.azurewebsites.net/GEE/Index/9006/19/28/19</t>
  </si>
  <si>
    <t>https://odooutil.azurewebsites.net/GEE/Index/9006/2/28/2</t>
  </si>
  <si>
    <t>https://odooutil.azurewebsites.net/GEE/Index/9006/20/28/20</t>
  </si>
  <si>
    <t>https://odooutil.azurewebsites.net/GEE/Index/9006/21/28/21</t>
  </si>
  <si>
    <t>https://odooutil.azurewebsites.net/GEE/Index/9006/22/28/22</t>
  </si>
  <si>
    <t>https://odooutil.azurewebsites.net/GEE/Index/9006/3/28/3</t>
  </si>
  <si>
    <t>https://odooutil.azurewebsites.net/GEE/Index/9006/4/28/4</t>
  </si>
  <si>
    <t>https://odooutil.azurewebsites.net/GEE/Index/9006/5/28/5</t>
  </si>
  <si>
    <t>https://odooutil.azurewebsites.net/GEE/Index/9006/6/28/6</t>
  </si>
  <si>
    <t>https://odooutil.azurewebsites.net/GEE/Index/9006/7/28/7</t>
  </si>
  <si>
    <t>https://odooutil.azurewebsites.net/GEE/Index/9006/8/28/8</t>
  </si>
  <si>
    <t>https://odooutil.azurewebsites.net/GEE/Index/9006/9/28/9</t>
  </si>
  <si>
    <t>https://odooutil.azurewebsites.net/GEE/Index/9005/0/27/0</t>
  </si>
  <si>
    <t>https://odooutil.azurewebsites.net/GEE/Index/9002/1/24/1</t>
  </si>
  <si>
    <t>https://odooutil.azurewebsites.net/GEE/Index/9002/10/24/10</t>
  </si>
  <si>
    <t>https://odooutil.azurewebsites.net/GEE/Index/9002/11/24/11</t>
  </si>
  <si>
    <t>https://odooutil.azurewebsites.net/GEE/Index/9002/12/24/12</t>
  </si>
  <si>
    <t>https://odooutil.azurewebsites.net/GEE/Index/9002/13/24/13</t>
  </si>
  <si>
    <t>https://odooutil.azurewebsites.net/GEE/Index/9002/14/24/14</t>
  </si>
  <si>
    <t>https://odooutil.azurewebsites.net/GEE/Index/9002/15/24/15</t>
  </si>
  <si>
    <t>https://odooutil.azurewebsites.net/GEE/Index/9002/16/24/16</t>
  </si>
  <si>
    <t>https://odooutil.azurewebsites.net/GEE/Index/9002/17/24/17</t>
  </si>
  <si>
    <t>https://odooutil.azurewebsites.net/GEE/Index/9002/18/24/18</t>
  </si>
  <si>
    <t>https://odooutil.azurewebsites.net/GEE/Index/9002/2/24/2</t>
  </si>
  <si>
    <t>https://odooutil.azurewebsites.net/GEE/Index/9002/3/24/3</t>
  </si>
  <si>
    <t>https://odooutil.azurewebsites.net/GEE/Index/9002/4/24/4</t>
  </si>
  <si>
    <t>https://odooutil.azurewebsites.net/GEE/Index/9002/5/24/5</t>
  </si>
  <si>
    <t>https://odooutil.azurewebsites.net/GEE/Index/9002/6/24/6</t>
  </si>
  <si>
    <t>https://odooutil.azurewebsites.net/GEE/Index/9002/7/24/7</t>
  </si>
  <si>
    <t>https://odooutil.azurewebsites.net/GEE/Index/9002/8/24/8</t>
  </si>
  <si>
    <t>https://odooutil.azurewebsites.net/GEE/Index/9002/9/24/9</t>
  </si>
  <si>
    <t>https://odooutil.azurewebsites.net/GEE/Index/9001/0/23/0</t>
  </si>
  <si>
    <t>https://odooutil.azurewebsites.net/GEE/Index/9026/10/56/10</t>
  </si>
  <si>
    <t>https://odooutil.azurewebsites.net/GEE/Index/9026/20/56/20</t>
  </si>
  <si>
    <t>https://odooutil.azurewebsites.net/GEE/Index/9026/25/56/25</t>
  </si>
  <si>
    <t>https://odooutil.azurewebsites.net/GEE/Index/9026/30/56/30</t>
  </si>
  <si>
    <t>https://odooutil.azurewebsites.net/GEE/Index/9026/35/56/35</t>
  </si>
  <si>
    <t>https://odooutil.azurewebsites.net/GEE/Index/9026/40/56/40</t>
  </si>
  <si>
    <t>https://odooutil.azurewebsites.net/GEE/Index/9026/5/56/5</t>
  </si>
  <si>
    <t>https://odooutil.azurewebsites.net/GEE/Index/9026/50/56/50</t>
  </si>
  <si>
    <t>https://odooutil.azurewebsites.net/GEE/Index/9026/55/56/55</t>
  </si>
  <si>
    <t>https://odooutil.azurewebsites.net/GEE/Index/9026/60/56/60</t>
  </si>
  <si>
    <t>https://odooutil.azurewebsites.net/GEE/Index/9026/65/56/65</t>
  </si>
  <si>
    <t>https://odooutil.azurewebsites.net/GEE/Index/9026/70/56/70</t>
  </si>
  <si>
    <t>https://odooutil.azurewebsites.net/GEE/Index/9026/75/56/75</t>
  </si>
  <si>
    <t>https://odooutil.azurewebsites.net/GEE/Index/9026/80/56/80</t>
  </si>
  <si>
    <t>https://odooutil.azurewebsites.net/GEE/Index/9026/85/56/85</t>
  </si>
  <si>
    <t>https://odooutil.azurewebsites.net/GEE/Index/9026/91/56/91</t>
  </si>
  <si>
    <t>https://odooutil.azurewebsites.net/GEE/Index/9026/93/56/93</t>
  </si>
  <si>
    <t>https://odooutil.azurewebsites.net/GEE/Index/9025/0/55/0</t>
  </si>
  <si>
    <t>https://odooutil.azurewebsites.net/GEE/Index/9009/0/31/0</t>
  </si>
  <si>
    <t>https://odooutil.azurewebsites.net/GEE/Index/9010/1/32/1</t>
  </si>
  <si>
    <t>https://odooutil.azurewebsites.net/GEE/Index/9010/10/32/10</t>
  </si>
  <si>
    <t>https://odooutil.azurewebsites.net/GEE/Index/9010/11/32/11</t>
  </si>
  <si>
    <t>https://odooutil.azurewebsites.net/GEE/Index/9010/12/32/12</t>
  </si>
  <si>
    <t>https://odooutil.azurewebsites.net/GEE/Index/9010/13/32/13</t>
  </si>
  <si>
    <t>https://odooutil.azurewebsites.net/GEE/Index/9010/2/32/2</t>
  </si>
  <si>
    <t>https://odooutil.azurewebsites.net/GEE/Index/9010/3/32/3</t>
  </si>
  <si>
    <t>https://odooutil.azurewebsites.net/GEE/Index/9010/4/32/4</t>
  </si>
  <si>
    <t>https://odooutil.azurewebsites.net/GEE/Index/9010/5/32/5</t>
  </si>
  <si>
    <t>https://odooutil.azurewebsites.net/GEE/Index/9010/6/32/6</t>
  </si>
  <si>
    <t>https://odooutil.azurewebsites.net/GEE/Index/9010/7/32/7</t>
  </si>
  <si>
    <t>https://odooutil.azurewebsites.net/GEE/Index/9010/8/32/8</t>
  </si>
  <si>
    <t>https://odooutil.azurewebsites.net/GEE/Index/9010/9/32/9</t>
  </si>
  <si>
    <t>https://odooutil.azurewebsites.net/GEE/Index/0/0/47/0</t>
  </si>
  <si>
    <t>https://odooutil.azurewebsites.net/GEE/Index/0/1001/48/1001</t>
  </si>
  <si>
    <t>https://odooutil.azurewebsites.net/GEE/Index/0/1032/48/1032</t>
  </si>
  <si>
    <t>https://odooutil.azurewebsites.net/GEE/Index/0/109/48/109</t>
  </si>
  <si>
    <t>https://odooutil.azurewebsites.net/GEE/Index/0/118/48/118</t>
  </si>
  <si>
    <t>https://odooutil.azurewebsites.net/GEE/Index/0/125/48/125</t>
  </si>
  <si>
    <t>https://odooutil.azurewebsites.net/GEE/Index/0/213/48/213</t>
  </si>
  <si>
    <t>https://odooutil.azurewebsites.net/GEE/Index/0/224/48/224</t>
  </si>
  <si>
    <t>https://odooutil.azurewebsites.net/GEE/Index/0/228/48/228</t>
  </si>
  <si>
    <t>https://odooutil.azurewebsites.net/GEE/Index/0/306/48/306</t>
  </si>
  <si>
    <t>https://odooutil.azurewebsites.net/GEE/Index/0/314/48/314</t>
  </si>
  <si>
    <t>https://odooutil.azurewebsites.net/GEE/Index/0/319/48/319</t>
  </si>
  <si>
    <t>https://odooutil.azurewebsites.net/GEE/Index/0/320/48/320</t>
  </si>
  <si>
    <t>https://odooutil.azurewebsites.net/GEE/Index/0/405/48/405</t>
  </si>
  <si>
    <t>https://odooutil.azurewebsites.net/GEE/Index/0/415/48/415</t>
  </si>
  <si>
    <t>https://odooutil.azurewebsites.net/GEE/Index/0/426/48/426</t>
  </si>
  <si>
    <t>https://odooutil.azurewebsites.net/GEE/Index/0/427/48/427</t>
  </si>
  <si>
    <t>https://odooutil.azurewebsites.net/GEE/Index/0/502/48/502</t>
  </si>
  <si>
    <t>https://odooutil.azurewebsites.net/GEE/Index/0/517/48/517</t>
  </si>
  <si>
    <t>https://odooutil.azurewebsites.net/GEE/Index/0/521/48/521</t>
  </si>
  <si>
    <t>https://odooutil.azurewebsites.net/GEE/Index/0/531/48/531</t>
  </si>
  <si>
    <t>https://odooutil.azurewebsites.net/GEE/Index/0/603/48/603</t>
  </si>
  <si>
    <t>https://odooutil.azurewebsites.net/GEE/Index/0/604/48/604</t>
  </si>
  <si>
    <t>https://odooutil.azurewebsites.net/GEE/Index/0/610/48/610</t>
  </si>
  <si>
    <t>https://odooutil.azurewebsites.net/GEE/Index/0/616/48/616</t>
  </si>
  <si>
    <t>https://odooutil.azurewebsites.net/GEE/Index/0/707/48/707</t>
  </si>
  <si>
    <t>https://odooutil.azurewebsites.net/GEE/Index/0/722/48/722</t>
  </si>
  <si>
    <t>https://odooutil.azurewebsites.net/GEE/Index/0/808/48/808</t>
  </si>
  <si>
    <t>https://odooutil.azurewebsites.net/GEE/Index/0/811/48/811</t>
  </si>
  <si>
    <t>https://odooutil.azurewebsites.net/GEE/Index/0/812/48/812</t>
  </si>
  <si>
    <t>https://odooutil.azurewebsites.net/GEE/Index/0/923/48/923</t>
  </si>
  <si>
    <t>https://odooutil.azurewebsites.net/GEE/Index/0/929/48/929</t>
  </si>
  <si>
    <t>https://odooutil.azurewebsites.net/GEE/Index/0/930/48/930</t>
  </si>
  <si>
    <t>ISMT</t>
  </si>
  <si>
    <t>https://odooutil.azurewebsites.net/design/ISMT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</si>
</sst>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5">
    <xf numFmtId="0" fontId="0" fillId="0" borderId="0" xfId="0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7" fillId="13" borderId="0" xfId="0" applyFont="1" applyFill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0" fillId="0" borderId="0" xfId="0" quotePrefix="1"/>
    <xf numFmtId="0" fontId="7" fillId="2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2" xfId="0" applyNumberFormat="1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14" borderId="2" xfId="0" applyFont="1" applyFill="1" applyBorder="1" applyAlignment="1">
      <alignment horizontal="left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NumberFormat="1" applyFont="1" applyBorder="1" applyAlignment="1">
      <alignment horizontal="left" vertical="top" wrapText="1"/>
    </xf>
    <xf numFmtId="0" fontId="14" fillId="15" borderId="3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  <xf numFmtId="0" fontId="0" fillId="16" borderId="1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7" fillId="17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5" fillId="16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11" fontId="8" fillId="0" borderId="12" xfId="0" applyNumberFormat="1" applyFont="1" applyBorder="1" applyAlignment="1">
      <alignment horizontal="left" vertical="top" wrapText="1"/>
    </xf>
    <xf numFmtId="0" fontId="0" fillId="18" borderId="1" xfId="0" applyFont="1" applyFill="1" applyBorder="1" applyAlignment="1">
      <alignment horizontal="center" vertical="top"/>
    </xf>
    <xf numFmtId="0" fontId="0" fillId="19" borderId="1" xfId="0" applyFont="1" applyFill="1" applyBorder="1" applyAlignment="1">
      <alignment horizontal="center" vertical="top"/>
    </xf>
    <xf numFmtId="0" fontId="0" fillId="20" borderId="1" xfId="0" applyFont="1" applyFill="1" applyBorder="1" applyAlignment="1">
      <alignment horizontal="center" vertical="top"/>
    </xf>
    <xf numFmtId="0" fontId="0" fillId="21" borderId="1" xfId="0" applyFont="1" applyFill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14" borderId="2" xfId="0" applyFont="1" applyFill="1" applyBorder="1" applyAlignment="1">
      <alignment horizontal="left" vertical="top" wrapText="1"/>
    </xf>
    <xf numFmtId="0" fontId="0" fillId="22" borderId="1" xfId="0" applyFont="1" applyFill="1" applyBorder="1" applyAlignment="1">
      <alignment horizontal="center" vertical="top"/>
    </xf>
    <xf numFmtId="0" fontId="0" fillId="22" borderId="14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0" fontId="0" fillId="0" borderId="0" xfId="0" pivotButton="1"/>
    <xf numFmtId="0" fontId="0" fillId="23" borderId="14" xfId="0" applyFont="1" applyFill="1" applyBorder="1" applyAlignment="1">
      <alignment horizontal="center" vertical="top"/>
    </xf>
    <xf numFmtId="0" fontId="14" fillId="15" borderId="10" xfId="0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14" fillId="24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0" fillId="24" borderId="0" xfId="0" applyFill="1"/>
    <xf numFmtId="0" fontId="1" fillId="24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Alignment="1">
      <alignment vertical="top"/>
    </xf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center" vertical="top"/>
    </xf>
    <xf numFmtId="0" fontId="2" fillId="0" borderId="0" xfId="0" pivotButton="1" applyFont="1"/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7" fillId="11" borderId="0" xfId="0" applyFont="1" applyFill="1" applyAlignment="1">
      <alignment horizontal="left" vertical="center" wrapText="1"/>
    </xf>
    <xf numFmtId="0" fontId="1" fillId="25" borderId="0" xfId="0" applyFont="1" applyFill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7" fillId="0" borderId="0" xfId="0" applyFont="1" applyAlignment="1">
      <alignment vertical="top"/>
    </xf>
    <xf numFmtId="0" fontId="1" fillId="2" borderId="0" xfId="0" applyFont="1" applyFill="1"/>
    <xf numFmtId="0" fontId="0" fillId="2" borderId="0" xfId="0" applyFill="1"/>
    <xf numFmtId="164" fontId="14" fillId="4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26" borderId="1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7" borderId="12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15" borderId="0" xfId="0" applyFill="1"/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wrapText="1"/>
    </xf>
    <xf numFmtId="0" fontId="18" fillId="15" borderId="0" xfId="0" applyFont="1" applyFill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2" fillId="0" borderId="0" xfId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4878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top"/>
    </dxf>
    <dxf>
      <alignment horizontal="center"/>
    </dxf>
    <dxf>
      <alignment vertical="top"/>
    </dxf>
    <dxf>
      <alignment horizontal="center"/>
    </dxf>
    <dxf>
      <alignment horizontal="center"/>
    </dxf>
    <dxf>
      <alignment vertic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top"/>
    </dxf>
    <dxf>
      <font>
        <b/>
      </font>
    </dxf>
    <dxf>
      <font>
        <sz val="10"/>
      </font>
    </dxf>
    <dxf>
      <font>
        <color theme="0"/>
      </font>
    </dxf>
    <dxf>
      <fill>
        <patternFill patternType="solid">
          <bgColor rgb="FFC00000"/>
        </patternFill>
      </fill>
    </dxf>
    <dxf>
      <alignment horizontal="center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horizontal="left"/>
    </dxf>
    <dxf>
      <alignment vertical="top"/>
    </dxf>
    <dxf>
      <font>
        <sz val="8"/>
      </font>
    </dxf>
    <dxf>
      <font>
        <sz val="8"/>
      </font>
    </dxf>
    <dxf>
      <alignment wrapText="1"/>
    </dxf>
    <dxf>
      <alignment horizontal="left"/>
    </dxf>
    <dxf>
      <alignment vertical="top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ill>
        <patternFill patternType="solid">
          <fgColor indexed="64"/>
          <bgColor theme="4" tint="-0.249977111117893"/>
        </patternFill>
      </fill>
    </dxf>
    <dxf>
      <font>
        <sz val="10"/>
      </font>
    </dxf>
    <dxf>
      <font>
        <sz val="10"/>
      </font>
    </dxf>
    <dxf>
      <alignment vertical="top"/>
    </dxf>
    <dxf>
      <font>
        <sz val="10"/>
      </font>
    </dxf>
    <dxf>
      <font>
        <sz val="9"/>
      </font>
    </dxf>
    <dxf>
      <alignment vertical="top"/>
    </dxf>
    <dxf>
      <font>
        <sz val="9"/>
      </font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numFmt numFmtId="0" formatCode="General"/>
      <border>
        <left style="thin">
          <color indexed="64"/>
        </left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3B"/>
      <color rgb="FF75FFB3"/>
      <color rgb="FFFFB9B9"/>
      <color rgb="FFDCC5ED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9" Type="http://schemas.openxmlformats.org/officeDocument/2006/relationships/customXml" Target="../customXml/item1.xml"/><Relationship Id="rId21" Type="http://schemas.microsoft.com/office/2007/relationships/slicerCache" Target="slicerCaches/slicerCache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microsoft.com/office/2007/relationships/slicerCache" Target="slicerCaches/slicerCache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microsoft.com/office/2007/relationships/slicerCache" Target="slicerCaches/slicerCache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microsoft.com/office/2007/relationships/slicerCache" Target="slicerCaches/slicerCache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microsoft.com/office/2007/relationships/slicerCache" Target="slicerCaches/slicerCache14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4</xdr:col>
      <xdr:colOff>1783080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365760</xdr:colOff>
      <xdr:row>0</xdr:row>
      <xdr:rowOff>7620</xdr:rowOff>
    </xdr:from>
    <xdr:to>
      <xdr:col>14</xdr:col>
      <xdr:colOff>800100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899160</xdr:colOff>
      <xdr:row>0</xdr:row>
      <xdr:rowOff>0</xdr:rowOff>
    </xdr:from>
    <xdr:to>
      <xdr:col>15</xdr:col>
      <xdr:colOff>419100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1813560</xdr:colOff>
      <xdr:row>0</xdr:row>
      <xdr:rowOff>0</xdr:rowOff>
    </xdr:from>
    <xdr:to>
      <xdr:col>9</xdr:col>
      <xdr:colOff>335280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</xdr:row>
      <xdr:rowOff>121921</xdr:rowOff>
    </xdr:from>
    <xdr:to>
      <xdr:col>4</xdr:col>
      <xdr:colOff>579120</xdr:colOff>
      <xdr:row>7</xdr:row>
      <xdr:rowOff>304801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">
              <a:extLst>
                <a:ext uri="{FF2B5EF4-FFF2-40B4-BE49-F238E27FC236}">
                  <a16:creationId xmlns:a16="http://schemas.microsoft.com/office/drawing/2014/main" id="{4238D492-50B6-4E1A-8ED3-5FC0ED160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04801"/>
              <a:ext cx="41452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800100</xdr:colOff>
      <xdr:row>1</xdr:row>
      <xdr:rowOff>68581</xdr:rowOff>
    </xdr:from>
    <xdr:to>
      <xdr:col>8</xdr:col>
      <xdr:colOff>3710940</xdr:colOff>
      <xdr:row>7</xdr:row>
      <xdr:rowOff>297181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omentario">
              <a:extLst>
                <a:ext uri="{FF2B5EF4-FFF2-40B4-BE49-F238E27FC236}">
                  <a16:creationId xmlns:a16="http://schemas.microsoft.com/office/drawing/2014/main" id="{08FD34BE-2021-4C9A-9553-C8517AD28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n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251461"/>
              <a:ext cx="955548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586740</xdr:colOff>
      <xdr:row>7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7D7CBFDF-B939-48A0-89A1-E524D2F9E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97586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655320</xdr:colOff>
      <xdr:row>0</xdr:row>
      <xdr:rowOff>0</xdr:rowOff>
    </xdr:from>
    <xdr:to>
      <xdr:col>12</xdr:col>
      <xdr:colOff>243840</xdr:colOff>
      <xdr:row>8</xdr:row>
      <xdr:rowOff>15239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4FC214E7-B787-428C-A175-9A3F7CBDC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0"/>
              <a:ext cx="320040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274320</xdr:colOff>
      <xdr:row>0</xdr:row>
      <xdr:rowOff>0</xdr:rowOff>
    </xdr:from>
    <xdr:to>
      <xdr:col>17</xdr:col>
      <xdr:colOff>7620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F804EBBE-7C4D-47C3-9C47-F8C99D660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5320" y="0"/>
              <a:ext cx="35128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502920</xdr:colOff>
      <xdr:row>0</xdr:row>
      <xdr:rowOff>0</xdr:rowOff>
    </xdr:from>
    <xdr:to>
      <xdr:col>18</xdr:col>
      <xdr:colOff>1341120</xdr:colOff>
      <xdr:row>8</xdr:row>
      <xdr:rowOff>30480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A87423F5-6BC1-406E-BE8B-B81E9C00C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3440" y="0"/>
              <a:ext cx="3253740" cy="149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1463040</xdr:colOff>
      <xdr:row>0</xdr:row>
      <xdr:rowOff>0</xdr:rowOff>
    </xdr:from>
    <xdr:to>
      <xdr:col>22</xdr:col>
      <xdr:colOff>754380</xdr:colOff>
      <xdr:row>8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GEE">
              <a:extLst>
                <a:ext uri="{FF2B5EF4-FFF2-40B4-BE49-F238E27FC236}">
                  <a16:creationId xmlns:a16="http://schemas.microsoft.com/office/drawing/2014/main" id="{83A49820-0148-4EB7-A4FF-994F925E2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9100" y="0"/>
              <a:ext cx="329946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2">
              <a:extLst>
                <a:ext uri="{FF2B5EF4-FFF2-40B4-BE49-F238E27FC236}">
                  <a16:creationId xmlns:a16="http://schemas.microsoft.com/office/drawing/2014/main" id="{4990058B-64F0-4225-AE3B-0D4CC6BED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1592580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ís 2">
              <a:extLst>
                <a:ext uri="{FF2B5EF4-FFF2-40B4-BE49-F238E27FC236}">
                  <a16:creationId xmlns:a16="http://schemas.microsoft.com/office/drawing/2014/main" id="{5F0815BE-0FAE-489D-9598-E0A6767CD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243840</xdr:colOff>
      <xdr:row>8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riante (SI/NO)">
              <a:extLst>
                <a:ext uri="{FF2B5EF4-FFF2-40B4-BE49-F238E27FC236}">
                  <a16:creationId xmlns:a16="http://schemas.microsoft.com/office/drawing/2014/main" id="{74E8E454-80E2-4A11-8D71-8CBD33A7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58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riante 2">
              <a:extLst>
                <a:ext uri="{FF2B5EF4-FFF2-40B4-BE49-F238E27FC236}">
                  <a16:creationId xmlns:a16="http://schemas.microsoft.com/office/drawing/2014/main" id="{6400A374-A219-4FFF-9C2C-17A713005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30480</xdr:rowOff>
    </xdr:from>
    <xdr:to>
      <xdr:col>6</xdr:col>
      <xdr:colOff>1325880</xdr:colOff>
      <xdr:row>6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 2">
              <a:extLst>
                <a:ext uri="{FF2B5EF4-FFF2-40B4-BE49-F238E27FC236}">
                  <a16:creationId xmlns:a16="http://schemas.microsoft.com/office/drawing/2014/main" id="{5DDEDDDE-7D87-4F5C-B8A4-3E6305023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"/>
              <a:ext cx="108356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76201</xdr:rowOff>
    </xdr:from>
    <xdr:to>
      <xdr:col>5</xdr:col>
      <xdr:colOff>4815840</xdr:colOff>
      <xdr:row>6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d GEE 1">
              <a:extLst>
                <a:ext uri="{FF2B5EF4-FFF2-40B4-BE49-F238E27FC236}">
                  <a16:creationId xmlns:a16="http://schemas.microsoft.com/office/drawing/2014/main" id="{39C09645-DA1D-4617-ADB5-FB8F0E0F1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59081"/>
              <a:ext cx="9974580" cy="960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409345370368" createdVersion="6" refreshedVersion="6" minRefreshableVersion="3" recordCount="65" xr:uid="{38E7FEAB-E781-4B9B-92EE-D64FD5E2E258}">
  <cacheSource type="worksheet">
    <worksheetSource name="Detalle_Variantes_DI"/>
  </cacheSource>
  <cacheFields count="25">
    <cacheField name="Data" numFmtId="0">
      <sharedItems count="14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</sharedItems>
    </cacheField>
    <cacheField name="id_producto" numFmtId="0">
      <sharedItems containsBlank="1" count="22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m/>
      </sharedItems>
    </cacheField>
    <cacheField name="Producto asociado  (nombre interno)" numFmtId="0">
      <sharedItems/>
    </cacheField>
    <cacheField name="Nombre comercial" numFmtId="0">
      <sharedItems containsBlank="1" count="44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m u="1"/>
      </sharedItems>
    </cacheField>
    <cacheField name="Tipo producto" numFmtId="0">
      <sharedItems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id" numFmtId="0">
      <sharedItems containsSemiMixedTypes="0" containsString="0" containsNumber="1" containsInteger="1" minValue="1" maxValue="65"/>
    </cacheField>
    <cacheField name="PBI" numFmtId="0">
      <sharedItems/>
    </cacheField>
    <cacheField name="GEE" numFmtId="0">
      <sharedItems count="2">
        <s v="NO"/>
        <s v="SI"/>
      </sharedItems>
    </cacheField>
    <cacheField name="Listo" numFmtId="0">
      <sharedItems count="2">
        <s v="SI"/>
        <s v="NO"/>
      </sharedItems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 count="8">
        <s v="Nacional"/>
        <s v="Región"/>
        <s v="Comuna"/>
        <s v="Departamento"/>
        <s v="Local"/>
        <s v="Provincia"/>
        <s v="Distrito"/>
        <s v="No Aplica" u="1"/>
      </sharedItems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Tabla PBI" numFmtId="0">
      <sharedItems containsBlank="1"/>
    </cacheField>
    <cacheField name="Campo Filtro PBI" numFmtId="0">
      <sharedItems containsBlank="1"/>
    </cacheField>
    <cacheField name="Link Archivo GEE" numFmtId="0">
      <sharedItems containsBlank="1"/>
    </cacheField>
    <cacheField name="Id GEE" numFmtId="0">
      <sharedItems containsBlank="1" containsMixedTypes="1" containsNumber="1" containsInteger="1" minValue="9001" maxValue="9029"/>
    </cacheField>
    <cacheField name="Nombre" numFmtId="0">
      <sharedItems containsBlank="1"/>
    </cacheField>
    <cacheField name="Campo Filtro GEE" numFmtId="0">
      <sharedItems containsBlank="1"/>
    </cacheField>
    <cacheField name="Group PBI" numFmtId="0">
      <sharedItems/>
    </cacheField>
    <cacheField name="Report" numFmtId="0">
      <sharedItems containsBlank="1"/>
    </cacheField>
    <cacheField name="Tít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59709166667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5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https://raw.githubusercontent.com/Sud-Austral/DATA-COMUN/master/00%20Portadas/portadaPowerBi_DataAGRO_GeomaticaAgricola_CHILE.jpg&quot;));"/>
        <s v="vistas.Add(new VistasGEE(id: , geeURL: &quot;&quot;, comentario: &quot;&quot;, nombre: &quot;&quot;,urlImagen: &quot;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0, geeURL: &quot;&quot;, comentario: &quot;&quot;, nombre: &quot;&quot;,urlImagen: &quot;&quot;, titulo: &quot;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29, geeURL: &quot;https://omarorellanahn.users.earthengine.app/view/dataagro&quot;, comentario: &quot;&quot;, nombre: &quot;Geomática_Agrícola_Chile_Región&quot;,urlImagen: &quot;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0, geeURL: &quot;&quot;, comentario: &quot;&quot;, nombre: &quot;&quot;,urlImagen: &quot;&quot;, titulo: &quot;Provincia: Valverd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0, geeURL: &quot;&quot;, comentario: &quot;&quot;, nombre: &quot;&quot;,urlImagen: &quot;&quot;, titulo: &quot;Provincia: Monte Cristi&quot;));" u="1"/>
        <s v="vistas.Add(new VistasGEE(id: 0, geeURL: &quot;&quot;, comentario: &quot;&quot;, nombre: &quot;&quot;,urlImagen: &quot;&quot;, titulo: &quot;Provincia: El Seibo&quot;));" u="1"/>
        <s v="vistas.Add(new VistasGEE(id: 0, geeURL: &quot;&quot;, comentario: &quot;&quot;, nombre: &quot;&quot;,urlImagen: &quot;&quot;, titulo: &quot;Región de Antofagast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0, geeURL: &quot;&quot;, comentario: &quot;&quot;, nombre: &quot;&quot;,urlImagen: &quot;&quot;, titulo: &quot;Provincia: Santiag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0, geeURL: &quot;&quot;, comentario: &quot;&quot;, nombre: &quot;&quot;,urlImagen: &quot;&quot;, titulo: &quot;Región Metropolitana&quot;));" u="1"/>
        <s v="vistas.Add(new VistasGEE(id: 0, geeURL: &quot;&quot;, comentario: &quot;&quot;, nombre: &quot;&quot;,urlImagen: &quot;&quot;, titulo: &quot;Provincia: San Pedro de Macorís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0, geeURL: &quot;&quot;, comentario: &quot;&quot;, nombre: &quot;&quot;,urlImagen: &quot;&quot;, titulo: &quot;Provincia: Santo Domingo&quot;));" u="1"/>
        <s v="vistas.Add(new VistasGEE(id: 0, geeURL: &quot;&quot;, comentario: &quot;&quot;, nombre: &quot;&quot;,urlImagen: &quot;&quot;, titulo: &quot;Provincia: Independen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Región de Tarapacá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0, geeURL: &quot;&quot;, comentario: &quot;&quot;, nombre: &quot;&quot;,urlImagen: &quot;&quot;, titulo: &quot;Región de Atacam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0, geeURL: &quot;&quot;, comentario: &quot;&quot;, nombre: &quot;&quot;,urlImagen: &quot;&quot;, titulo: &quot;Nacion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0, geeURL: &quot;&quot;, comentario: &quot;&quot;, nombre: &quot;&quot;,urlImagen: &quot;&quot;, titulo: &quot;Región de Arica y Parinaco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0, geeURL: &quot;&quot;, comentario: &quot;&quot;, nombre: &quot;&quot;,urlImagen: &quot;&quot;, titulo: &quot;Región de Los Rí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0, geeURL: &quot;&quot;, comentario: &quot;&quot;, nombre: &quot;&quot;,urlImagen: &quot;&quot;, titulo: &quot;Región del Maule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0, geeURL: &quot;&quot;, comentario: &quot;&quot;, nombre: &quot;&quot;,urlImagen: &quot;&quot;, titulo: &quot;Provincia: Sanchez Ramírez&quot;));" u="1"/>
        <s v="vistas.Add(new VistasGEE(id: 0, geeURL: &quot;&quot;, comentario: &quot;&quot;, nombre: &quot;&quot;,urlImagen: &quot;&quot;, titulo: &quot;Provincia: Santiago Rodríguez&quot;));" u="1"/>
        <s v="vistas.Add(new VistasGEE(id: 0, geeURL: &quot;&quot;, comentario: &quot;&quot;, nombre: &quot;&quot;,urlImagen: &quot;&quot;, titulo: &quot;Región de Valparaís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Monte Pla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0, geeURL: &quot;&quot;, comentario: &quot;&quot;, nombre: &quot;&quot;,urlImagen: &quot;&quot;, titulo: &quot;Región de Coquimb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 Juan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0, geeURL: &quot;&quot;, comentario: &quot;&quot;, nombre: &quot;&quot;,urlImagen: &quot;&quot;, titulo: &quot;Provincia: Distrito 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0, geeURL: &quot;&quot;, comentario: &quot;&quot;, nombre: &quot;&quot;,urlImagen: &quot;&quot;, titulo: &quot;Provincia: Hermanas Mirab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Provincia: San Cristóbal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0, geeURL: &quot;&quot;, comentario: &quot;&quot;, nombre: &quot;&quot;,urlImagen: &quot;&quot;, titulo: &quot;Región de La Araucaní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Provincia: Hato Mayor&quot;));" u="1"/>
        <s v="vistas.Add(new VistasGEE(id: 0, geeURL: &quot;&quot;, comentario: &quot;&quot;, nombre: &quot;&quot;,urlImagen: &quot;&quot;, titulo: &quot;Región del Biobí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0, geeURL: &quot;&quot;, comentario: &quot;&quot;, nombre: &quot;&quot;,urlImagen: &quot;&quot;, titulo: &quot;Región de O'Higgin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María Trinidad Sánch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0, geeURL: &quot;&quot;, comentario: &quot;&quot;, nombre: &quot;&quot;,urlImagen: &quot;&quot;, titulo: &quot;Provincia: Espaillat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0, geeURL: &quot;&quot;, comentario: &quot;&quot;, nombre: &quot;&quot;,urlImagen: &quot;&quot;, titulo: &quot;Provincia: Elías Piña&quot;));" u="1"/>
        <s v="vistas.Add(new VistasGEE(id: 0, geeURL: &quot;&quot;, comentario: &quot;&quot;, nombre: &quot;&quot;,urlImagen: &quot;&quot;, titulo: &quot;Provincia: La Altagraci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0, geeURL: &quot;&quot;, comentario: &quot;&quot;, nombre: &quot;&quot;,urlImagen: &quot;&quot;, titulo: &quot;Provincia: Pedernal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0, geeURL: &quot;&quot;, comentario: &quot;&quot;, nombre: &quot;&quot;,urlImagen: &quot;&quot;, titulo: &quot;Provincia: Azua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0, geeURL: &quot;&quot;, comentario: &quot;&quot;, nombre: &quot;&quot;,urlImagen: &quot;&quot;, titulo: &quot;Región de Aysén&quot;));" u="1"/>
        <s v="vistas.Add(new VistasGEE(id: 0, geeURL: &quot;&quot;, comentario: &quot;&quot;, nombre: &quot;&quot;,urlImagen: &quot;&quot;, titulo: &quot;Provincia: Dajabó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0, geeURL: &quot;&quot;, comentario: &quot;&quot;, nombre: &quot;&quot;,urlImagen: &quot;&quot;, titulo: &quot;Provincia: La Roman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0, geeURL: &quot;&quot;, comentario: &quot;&quot;, nombre: &quot;&quot;,urlImagen: &quot;&quot;, titulo: &quot;Provincia: La V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0, geeURL: &quot;&quot;, comentario: &quot;&quot;, nombre: &quot;&quot;,urlImagen: &quot;&quot;, titulo: &quot;Provincia: Baoruc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0, geeURL: &quot;&quot;, comentario: &quot;&quot;, nombre: &quot;&quot;,urlImagen: &quot;&quot;, titulo: &quot;Región de Los Lag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0, geeURL: &quot;&quot;, comentario: &quot;&quot;, nombre: &quot;&quot;,urlImagen: &quot;&quot;, titulo: &quot;Provincia: San José de Oco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Puerto Plat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Región del Ñuble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0, geeURL: &quot;&quot;, comentario: &quot;&quot;, nombre: &quot;&quot;,urlImagen: &quot;&quot;, titulo: &quot;Provincia: Duarte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</sharedItems>
    </cacheField>
    <cacheField name="HTML" numFmtId="0">
      <sharedItems count="327">
        <s v=""/>
        <s v="https://odooutil.azurewebsites.net/GEE/Index/9001/0/23/0"/>
        <s v="https://odooutil.azurewebsites.net/GEE/Index/9002/1/24/1"/>
        <s v="https://odooutil.azurewebsites.net/GEE/Index/9002/2/24/2"/>
        <s v="https://odooutil.azurewebsites.net/GEE/Index/9002/3/24/3"/>
        <s v="https://odooutil.azurewebsites.net/GEE/Index/9002/4/24/4"/>
        <s v="https://odooutil.azurewebsites.net/GEE/Index/9002/5/24/5"/>
        <s v="https://odooutil.azurewebsites.net/GEE/Index/9002/6/24/6"/>
        <s v="https://odooutil.azurewebsites.net/GEE/Index/9002/7/24/7"/>
        <s v="https://odooutil.azurewebsites.net/GEE/Index/9002/8/24/8"/>
        <s v="https://odooutil.azurewebsites.net/GEE/Index/9002/9/24/9"/>
        <s v="https://odooutil.azurewebsites.net/GEE/Index/9002/10/24/10"/>
        <s v="https://odooutil.azurewebsites.net/GEE/Index/9002/11/24/11"/>
        <s v="https://odooutil.azurewebsites.net/GEE/Index/9002/12/24/12"/>
        <s v="https://odooutil.azurewebsites.net/GEE/Index/9002/13/24/13"/>
        <s v="https://odooutil.azurewebsites.net/GEE/Index/9002/14/24/14"/>
        <s v="https://odooutil.azurewebsites.net/GEE/Index/9002/15/24/15"/>
        <s v="https://odooutil.azurewebsites.net/GEE/Index/9002/16/24/16"/>
        <s v="https://odooutil.azurewebsites.net/GEE/Index/9002/17/24/17"/>
        <s v="https://odooutil.azurewebsites.net/GEE/Index/9002/18/24/18"/>
        <s v="https://odooutil.azurewebsites.net/GEE/Index/9003/0/25/0"/>
        <s v="https://odooutil.azurewebsites.net/GEE/Index/9004/1/26/1"/>
        <s v="https://odooutil.azurewebsites.net/GEE/Index/9004/2/26/2"/>
        <s v="https://odooutil.azurewebsites.net/GEE/Index/9004/3/26/3"/>
        <s v="https://odooutil.azurewebsites.net/GEE/Index/9004/4/26/4"/>
        <s v="https://odooutil.azurewebsites.net/GEE/Index/9004/5/26/5"/>
        <s v="https://odooutil.azurewebsites.net/GEE/Index/9004/6/26/6"/>
        <s v="https://odooutil.azurewebsites.net/GEE/Index/9004/7/26/7"/>
        <s v="https://odooutil.azurewebsites.net/GEE/Index/9004/8/26/8"/>
        <s v="https://odooutil.azurewebsites.net/GEE/Index/9004/9/26/9"/>
        <s v="https://odooutil.azurewebsites.net/GEE/Index/9004/10/26/10"/>
        <s v="https://odooutil.azurewebsites.net/GEE/Index/9004/11/26/11"/>
        <s v="https://odooutil.azurewebsites.net/GEE/Index/9004/12/26/12"/>
        <s v="https://odooutil.azurewebsites.net/GEE/Index/9004/13/26/13"/>
        <s v="https://odooutil.azurewebsites.net/GEE/Index/9004/14/26/14"/>
        <s v="https://odooutil.azurewebsites.net/GEE/Index/9004/15/26/15"/>
        <s v="https://odooutil.azurewebsites.net/GEE/Index/9004/16/26/16"/>
        <s v="https://odooutil.azurewebsites.net/GEE/Index/9004/17/26/17"/>
        <s v="https://odooutil.azurewebsites.net/GEE/Index/9004/18/26/18"/>
        <s v="https://odooutil.azurewebsites.net/GEE/Index/9005/0/27/0"/>
        <s v="https://odooutil.azurewebsites.net/GEE/Index/9006/16/28/16"/>
        <s v="https://odooutil.azurewebsites.net/GEE/Index/9006/15/28/15"/>
        <s v="https://odooutil.azurewebsites.net/GEE/Index/9006/4/28/4"/>
        <s v="https://odooutil.azurewebsites.net/GEE/Index/9006/20/28/20"/>
        <s v="https://odooutil.azurewebsites.net/GEE/Index/9006/2/28/2"/>
        <s v="https://odooutil.azurewebsites.net/GEE/Index/9006/5/28/5"/>
        <s v="https://odooutil.azurewebsites.net/GEE/Index/9006/1/28/1"/>
        <s v="https://odooutil.azurewebsites.net/GEE/Index/9006/13/28/13"/>
        <s v="https://odooutil.azurewebsites.net/GEE/Index/9006/18/28/18"/>
        <s v="https://odooutil.azurewebsites.net/GEE/Index/9006/21/28/21"/>
        <s v="https://odooutil.azurewebsites.net/GEE/Index/9006/22/28/22"/>
        <s v="https://odooutil.azurewebsites.net/GEE/Index/9006/17/28/17"/>
        <s v="https://odooutil.azurewebsites.net/GEE/Index/9006/9/28/9"/>
        <s v="https://odooutil.azurewebsites.net/GEE/Index/9006/14/28/14"/>
        <s v="https://odooutil.azurewebsites.net/GEE/Index/9006/11/28/11"/>
        <s v="https://odooutil.azurewebsites.net/GEE/Index/9006/3/28/3"/>
        <s v="https://odooutil.azurewebsites.net/GEE/Index/9006/12/28/12"/>
        <s v="https://odooutil.azurewebsites.net/GEE/Index/9006/6/28/6"/>
        <s v="https://odooutil.azurewebsites.net/GEE/Index/9006/7/28/7"/>
        <s v="https://odooutil.azurewebsites.net/GEE/Index/9006/10/28/10"/>
        <s v="https://odooutil.azurewebsites.net/GEE/Index/9006/8/28/8"/>
        <s v="https://odooutil.azurewebsites.net/GEE/Index/9006/19/28/19"/>
        <s v="https://odooutil.azurewebsites.net/GEE/Index/9007/0/29/0"/>
        <s v="https://odooutil.azurewebsites.net/GEE/Index/9008/16/30/16"/>
        <s v="https://odooutil.azurewebsites.net/GEE/Index/9008/15/30/15"/>
        <s v="https://odooutil.azurewebsites.net/GEE/Index/9008/4/30/4"/>
        <s v="https://odooutil.azurewebsites.net/GEE/Index/9008/20/30/20"/>
        <s v="https://odooutil.azurewebsites.net/GEE/Index/9008/2/30/2"/>
        <s v="https://odooutil.azurewebsites.net/GEE/Index/9008/5/30/5"/>
        <s v="https://odooutil.azurewebsites.net/GEE/Index/9008/1/30/1"/>
        <s v="https://odooutil.azurewebsites.net/GEE/Index/9008/13/30/13"/>
        <s v="https://odooutil.azurewebsites.net/GEE/Index/9008/18/30/18"/>
        <s v="https://odooutil.azurewebsites.net/GEE/Index/9008/21/30/21"/>
        <s v="https://odooutil.azurewebsites.net/GEE/Index/9008/22/30/22"/>
        <s v="https://odooutil.azurewebsites.net/GEE/Index/9008/17/30/17"/>
        <s v="https://odooutil.azurewebsites.net/GEE/Index/9008/9/30/9"/>
        <s v="https://odooutil.azurewebsites.net/GEE/Index/9008/14/30/14"/>
        <s v="https://odooutil.azurewebsites.net/GEE/Index/9008/11/30/11"/>
        <s v="https://odooutil.azurewebsites.net/GEE/Index/9008/3/30/3"/>
        <s v="https://odooutil.azurewebsites.net/GEE/Index/9008/12/30/12"/>
        <s v="https://odooutil.azurewebsites.net/GEE/Index/9008/6/30/6"/>
        <s v="https://odooutil.azurewebsites.net/GEE/Index/9008/7/30/7"/>
        <s v="https://odooutil.azurewebsites.net/GEE/Index/9008/10/30/10"/>
        <s v="https://odooutil.azurewebsites.net/GEE/Index/9008/8/30/8"/>
        <s v="https://odooutil.azurewebsites.net/GEE/Index/9008/19/30/19"/>
        <s v="https://odooutil.azurewebsites.net/GEE/Index/9009/0/31/0"/>
        <s v="https://odooutil.azurewebsites.net/GEE/Index/9010/11/32/11"/>
        <s v="https://odooutil.azurewebsites.net/GEE/Index/9010/10/32/10"/>
        <s v="https://odooutil.azurewebsites.net/GEE/Index/9010/12/32/12"/>
        <s v="https://odooutil.azurewebsites.net/GEE/Index/9010/1/32/1"/>
        <s v="https://odooutil.azurewebsites.net/GEE/Index/9010/4/32/4"/>
        <s v="https://odooutil.azurewebsites.net/GEE/Index/9010/2/32/2"/>
        <s v="https://odooutil.azurewebsites.net/GEE/Index/9010/3/32/3"/>
        <s v="https://odooutil.azurewebsites.net/GEE/Index/9010/5/32/5"/>
        <s v="https://odooutil.azurewebsites.net/GEE/Index/9010/6/32/6"/>
        <s v="https://odooutil.azurewebsites.net/GEE/Index/9010/7/32/7"/>
        <s v="https://odooutil.azurewebsites.net/GEE/Index/9010/8/32/8"/>
        <s v="https://odooutil.azurewebsites.net/GEE/Index/9010/13/32/13"/>
        <s v="https://odooutil.azurewebsites.net/GEE/Index/9010/9/32/9"/>
        <s v="https://odooutil.azurewebsites.net/GEE/Index/9011/0/33/0"/>
        <s v="https://odooutil.azurewebsites.net/GEE/Index/9012/11/34/11"/>
        <s v="https://odooutil.azurewebsites.net/GEE/Index/9012/10/34/10"/>
        <s v="https://odooutil.azurewebsites.net/GEE/Index/9012/12/34/12"/>
        <s v="https://odooutil.azurewebsites.net/GEE/Index/9012/1/34/1"/>
        <s v="https://odooutil.azurewebsites.net/GEE/Index/9012/4/34/4"/>
        <s v="https://odooutil.azurewebsites.net/GEE/Index/9012/2/34/2"/>
        <s v="https://odooutil.azurewebsites.net/GEE/Index/9012/3/34/3"/>
        <s v="https://odooutil.azurewebsites.net/GEE/Index/9012/5/34/5"/>
        <s v="https://odooutil.azurewebsites.net/GEE/Index/9012/6/34/6"/>
        <s v="https://odooutil.azurewebsites.net/GEE/Index/9012/7/34/7"/>
        <s v="https://odooutil.azurewebsites.net/GEE/Index/9012/8/34/8"/>
        <s v="https://odooutil.azurewebsites.net/GEE/Index/9012/13/34/13"/>
        <s v="https://odooutil.azurewebsites.net/GEE/Index/9012/9/34/9"/>
        <s v="https://odooutil.azurewebsites.net/GEE/Index/9013/0/35/0"/>
        <s v="https://odooutil.azurewebsites.net/GEE/Index/9014/1/36/1"/>
        <s v="https://odooutil.azurewebsites.net/GEE/Index/9014/9/36/9"/>
        <s v="https://odooutil.azurewebsites.net/GEE/Index/9014/4/36/4"/>
        <s v="https://odooutil.azurewebsites.net/GEE/Index/9014/7/36/7"/>
        <s v="https://odooutil.azurewebsites.net/GEE/Index/9014/5/36/5"/>
        <s v="https://odooutil.azurewebsites.net/GEE/Index/9014/8/36/8"/>
        <s v="https://odooutil.azurewebsites.net/GEE/Index/9014/14/36/14"/>
        <s v="https://odooutil.azurewebsites.net/GEE/Index/9014/13/36/13"/>
        <s v="https://odooutil.azurewebsites.net/GEE/Index/9014/12/36/12"/>
        <s v="https://odooutil.azurewebsites.net/GEE/Index/9014/6/36/6"/>
        <s v="https://odooutil.azurewebsites.net/GEE/Index/9014/10/36/10"/>
        <s v="https://odooutil.azurewebsites.net/GEE/Index/9014/2/36/2"/>
        <s v="https://odooutil.azurewebsites.net/GEE/Index/9014/3/36/3"/>
        <s v="https://odooutil.azurewebsites.net/GEE/Index/9014/11/36/11"/>
        <s v="https://odooutil.azurewebsites.net/GEE/Index/9015/0/37/0"/>
        <s v="https://odooutil.azurewebsites.net/GEE/Index/9016/1/38/1"/>
        <s v="https://odooutil.azurewebsites.net/GEE/Index/9016/9/38/9"/>
        <s v="https://odooutil.azurewebsites.net/GEE/Index/9016/4/38/4"/>
        <s v="https://odooutil.azurewebsites.net/GEE/Index/9016/7/38/7"/>
        <s v="https://odooutil.azurewebsites.net/GEE/Index/9016/5/38/5"/>
        <s v="https://odooutil.azurewebsites.net/GEE/Index/9016/8/38/8"/>
        <s v="https://odooutil.azurewebsites.net/GEE/Index/9016/14/38/14"/>
        <s v="https://odooutil.azurewebsites.net/GEE/Index/9016/13/38/13"/>
        <s v="https://odooutil.azurewebsites.net/GEE/Index/9016/12/38/12"/>
        <s v="https://odooutil.azurewebsites.net/GEE/Index/9016/6/38/6"/>
        <s v="https://odooutil.azurewebsites.net/GEE/Index/9016/10/38/10"/>
        <s v="https://odooutil.azurewebsites.net/GEE/Index/9016/2/38/2"/>
        <s v="https://odooutil.azurewebsites.net/GEE/Index/9016/3/38/3"/>
        <s v="https://odooutil.azurewebsites.net/GEE/Index/9016/11/38/11"/>
        <s v="https://odooutil.azurewebsites.net/GEE/Index/9017/0/39/0"/>
        <s v="https://odooutil.azurewebsites.net/GEE/Index/9018/2/40/2"/>
        <s v="https://odooutil.azurewebsites.net/GEE/Index/9018/3/40/3"/>
        <s v="https://odooutil.azurewebsites.net/GEE/Index/9018/5/40/5"/>
        <s v="https://odooutil.azurewebsites.net/GEE/Index/9018/4/40/4"/>
        <s v="https://odooutil.azurewebsites.net/GEE/Index/9018/7/40/7"/>
        <s v="https://odooutil.azurewebsites.net/GEE/Index/9018/6/40/6"/>
        <s v="https://odooutil.azurewebsites.net/GEE/Index/9018/1/40/1"/>
        <s v="https://odooutil.azurewebsites.net/GEE/Index/9019/0/41/0"/>
        <s v="https://odooutil.azurewebsites.net/GEE/Index/9020/2/42/2"/>
        <s v="https://odooutil.azurewebsites.net/GEE/Index/9020/3/42/3"/>
        <s v="https://odooutil.azurewebsites.net/GEE/Index/9020/5/42/5"/>
        <s v="https://odooutil.azurewebsites.net/GEE/Index/9020/4/42/4"/>
        <s v="https://odooutil.azurewebsites.net/GEE/Index/9020/7/42/7"/>
        <s v="https://odooutil.azurewebsites.net/GEE/Index/9020/6/42/6"/>
        <s v="https://odooutil.azurewebsites.net/GEE/Index/9020/1/42/1"/>
        <s v="https://odooutil.azurewebsites.net/GEE/Index/9021/0/43/0"/>
        <s v="https://odooutil.azurewebsites.net/GEE/Index/9022/603/44/1"/>
        <s v="https://odooutil.azurewebsites.net/GEE/Index/9022/604/44/2"/>
        <s v="https://odooutil.azurewebsites.net/GEE/Index/9022/605/44/3"/>
        <s v="https://odooutil.azurewebsites.net/GEE/Index/9022/606/44/4"/>
        <s v="https://odooutil.azurewebsites.net/GEE/Index/9022/607/44/5"/>
        <s v="https://odooutil.azurewebsites.net/GEE/Index/9022/608/44/6"/>
        <s v="https://odooutil.azurewebsites.net/GEE/Index/9023/0/45/0"/>
        <s v="https://odooutil.azurewebsites.net/GEE/Index/9024/603/46/1"/>
        <s v="https://odooutil.azurewebsites.net/GEE/Index/9024/604/46/2"/>
        <s v="https://odooutil.azurewebsites.net/GEE/Index/9024/605/46/3"/>
        <s v="https://odooutil.azurewebsites.net/GEE/Index/9024/606/46/4"/>
        <s v="https://odooutil.azurewebsites.net/GEE/Index/9024/607/46/5"/>
        <s v="https://odooutil.azurewebsites.net/GEE/Index/9024/608/46/6"/>
        <s v="https://odooutil.azurewebsites.net/GEE/Index/0/0/47/0"/>
        <s v="https://odooutil.azurewebsites.net/GEE/Index/0/502/48/502"/>
        <s v="https://odooutil.azurewebsites.net/GEE/Index/0/603/48/603"/>
        <s v="https://odooutil.azurewebsites.net/GEE/Index/0/604/48/604"/>
        <s v="https://odooutil.azurewebsites.net/GEE/Index/0/405/48/405"/>
        <s v="https://odooutil.azurewebsites.net/GEE/Index/0/1001/48/1001"/>
        <s v="https://odooutil.azurewebsites.net/GEE/Index/0/306/48/306"/>
        <s v="https://odooutil.azurewebsites.net/GEE/Index/0/808/48/808"/>
        <s v="https://odooutil.azurewebsites.net/GEE/Index/0/707/48/707"/>
        <s v="https://odooutil.azurewebsites.net/GEE/Index/0/109/48/109"/>
        <s v="https://odooutil.azurewebsites.net/GEE/Index/0/930/48/930"/>
        <s v="https://odooutil.azurewebsites.net/GEE/Index/0/319/48/319"/>
        <s v="https://odooutil.azurewebsites.net/GEE/Index/0/610/48/610"/>
        <s v="https://odooutil.azurewebsites.net/GEE/Index/0/811/48/811"/>
        <s v="https://odooutil.azurewebsites.net/GEE/Index/0/812/48/812"/>
        <s v="https://odooutil.azurewebsites.net/GEE/Index/0/213/48/213"/>
        <s v="https://odooutil.azurewebsites.net/GEE/Index/0/314/48/314"/>
        <s v="https://odooutil.azurewebsites.net/GEE/Index/0/228/48/228"/>
        <s v="https://odooutil.azurewebsites.net/GEE/Index/0/415/48/415"/>
        <s v="https://odooutil.azurewebsites.net/GEE/Index/0/929/48/929"/>
        <s v="https://odooutil.azurewebsites.net/GEE/Index/0/616/48/616"/>
        <s v="https://odooutil.azurewebsites.net/GEE/Index/0/517/48/517"/>
        <s v="https://odooutil.azurewebsites.net/GEE/Index/0/118/48/118"/>
        <s v="https://odooutil.azurewebsites.net/GEE/Index/0/320/48/320"/>
        <s v="https://odooutil.azurewebsites.net/GEE/Index/0/521/48/521"/>
        <s v="https://odooutil.azurewebsites.net/GEE/Index/0/531/48/531"/>
        <s v="https://odooutil.azurewebsites.net/GEE/Index/0/722/48/722"/>
        <s v="https://odooutil.azurewebsites.net/GEE/Index/0/923/48/923"/>
        <s v="https://odooutil.azurewebsites.net/GEE/Index/0/224/48/224"/>
        <s v="https://odooutil.azurewebsites.net/GEE/Index/0/125/48/125"/>
        <s v="https://odooutil.azurewebsites.net/GEE/Index/0/426/48/426"/>
        <s v="https://odooutil.azurewebsites.net/GEE/Index/0/1032/48/1032"/>
        <s v="https://odooutil.azurewebsites.net/GEE/Index/0/427/48/427"/>
        <s v="https://odooutil.azurewebsites.net/GEE/Index/0/0/49/0"/>
        <s v="https://odooutil.azurewebsites.net/GEE/Index/0/502/50/502"/>
        <s v="https://odooutil.azurewebsites.net/GEE/Index/0/603/50/603"/>
        <s v="https://odooutil.azurewebsites.net/GEE/Index/0/604/50/604"/>
        <s v="https://odooutil.azurewebsites.net/GEE/Index/0/405/50/405"/>
        <s v="https://odooutil.azurewebsites.net/GEE/Index/0/1001/50/1001"/>
        <s v="https://odooutil.azurewebsites.net/GEE/Index/0/306/50/306"/>
        <s v="https://odooutil.azurewebsites.net/GEE/Index/0/808/50/808"/>
        <s v="https://odooutil.azurewebsites.net/GEE/Index/0/707/50/707"/>
        <s v="https://odooutil.azurewebsites.net/GEE/Index/0/109/50/109"/>
        <s v="https://odooutil.azurewebsites.net/GEE/Index/0/930/50/930"/>
        <s v="https://odooutil.azurewebsites.net/GEE/Index/0/319/50/319"/>
        <s v="https://odooutil.azurewebsites.net/GEE/Index/0/610/50/610"/>
        <s v="https://odooutil.azurewebsites.net/GEE/Index/0/811/50/811"/>
        <s v="https://odooutil.azurewebsites.net/GEE/Index/0/812/50/812"/>
        <s v="https://odooutil.azurewebsites.net/GEE/Index/0/213/50/213"/>
        <s v="https://odooutil.azurewebsites.net/GEE/Index/0/314/50/314"/>
        <s v="https://odooutil.azurewebsites.net/GEE/Index/0/228/50/228"/>
        <s v="https://odooutil.azurewebsites.net/GEE/Index/0/415/50/415"/>
        <s v="https://odooutil.azurewebsites.net/GEE/Index/0/929/50/929"/>
        <s v="https://odooutil.azurewebsites.net/GEE/Index/0/616/50/616"/>
        <s v="https://odooutil.azurewebsites.net/GEE/Index/0/517/50/517"/>
        <s v="https://odooutil.azurewebsites.net/GEE/Index/0/118/50/118"/>
        <s v="https://odooutil.azurewebsites.net/GEE/Index/0/320/50/320"/>
        <s v="https://odooutil.azurewebsites.net/GEE/Index/0/521/50/521"/>
        <s v="https://odooutil.azurewebsites.net/GEE/Index/0/531/50/531"/>
        <s v="https://odooutil.azurewebsites.net/GEE/Index/0/722/50/722"/>
        <s v="https://odooutil.azurewebsites.net/GEE/Index/0/923/50/923"/>
        <s v="https://odooutil.azurewebsites.net/GEE/Index/0/224/50/224"/>
        <s v="https://odooutil.azurewebsites.net/GEE/Index/0/125/50/125"/>
        <s v="https://odooutil.azurewebsites.net/GEE/Index/0/426/50/426"/>
        <s v="https://odooutil.azurewebsites.net/GEE/Index/0/1032/50/1032"/>
        <s v="https://odooutil.azurewebsites.net/GEE/Index/0/427/50/427"/>
        <s v="https://odooutil.azurewebsites.net/GEE/Index/0/0/51/0"/>
        <s v="https://odooutil.azurewebsites.net/GEE/Index/0/2/52/2"/>
        <s v="https://odooutil.azurewebsites.net/GEE/Index/0/15/52/15"/>
        <s v="https://odooutil.azurewebsites.net/GEE/Index/0/3/52/3"/>
        <s v="https://odooutil.azurewebsites.net/GEE/Index/0/11/52/11"/>
        <s v="https://odooutil.azurewebsites.net/GEE/Index/0/4/52/4"/>
        <s v="https://odooutil.azurewebsites.net/GEE/Index/0/9/52/9"/>
        <s v="https://odooutil.azurewebsites.net/GEE/Index/0/10/52/10"/>
        <s v="https://odooutil.azurewebsites.net/GEE/Index/0/14/52/14"/>
        <s v="https://odooutil.azurewebsites.net/GEE/Index/0/12/52/12"/>
        <s v="https://odooutil.azurewebsites.net/GEE/Index/0/6/52/6"/>
        <s v="https://odooutil.azurewebsites.net/GEE/Index/0/1/52/1"/>
        <s v="https://odooutil.azurewebsites.net/GEE/Index/0/5/52/5"/>
        <s v="https://odooutil.azurewebsites.net/GEE/Index/0/8/52/8"/>
        <s v="https://odooutil.azurewebsites.net/GEE/Index/0/7/52/7"/>
        <s v="https://odooutil.azurewebsites.net/GEE/Index/0/16/52/16"/>
        <s v="https://odooutil.azurewebsites.net/GEE/Index/0/13/52/13"/>
        <s v="https://odooutil.azurewebsites.net/GEE/Index/0/0/53/0"/>
        <s v="https://odooutil.azurewebsites.net/GEE/Index/0/2/54/2"/>
        <s v="https://odooutil.azurewebsites.net/GEE/Index/0/15/54/15"/>
        <s v="https://odooutil.azurewebsites.net/GEE/Index/0/3/54/3"/>
        <s v="https://odooutil.azurewebsites.net/GEE/Index/0/11/54/11"/>
        <s v="https://odooutil.azurewebsites.net/GEE/Index/0/4/54/4"/>
        <s v="https://odooutil.azurewebsites.net/GEE/Index/0/9/54/9"/>
        <s v="https://odooutil.azurewebsites.net/GEE/Index/0/10/54/10"/>
        <s v="https://odooutil.azurewebsites.net/GEE/Index/0/14/54/14"/>
        <s v="https://odooutil.azurewebsites.net/GEE/Index/0/12/54/12"/>
        <s v="https://odooutil.azurewebsites.net/GEE/Index/0/6/54/6"/>
        <s v="https://odooutil.azurewebsites.net/GEE/Index/0/1/54/1"/>
        <s v="https://odooutil.azurewebsites.net/GEE/Index/0/5/54/5"/>
        <s v="https://odooutil.azurewebsites.net/GEE/Index/0/8/54/8"/>
        <s v="https://odooutil.azurewebsites.net/GEE/Index/0/7/54/7"/>
        <s v="https://odooutil.azurewebsites.net/GEE/Index/0/16/54/16"/>
        <s v="https://odooutil.azurewebsites.net/GEE/Index/0/13/54/13"/>
        <s v="https://odooutil.azurewebsites.net/GEE/Index/9025/0/55/0"/>
        <s v="https://odooutil.azurewebsites.net/GEE/Index/9026/50/56/50"/>
        <s v="https://odooutil.azurewebsites.net/GEE/Index/9026/75/56/75"/>
        <s v="https://odooutil.azurewebsites.net/GEE/Index/9026/30/56/30"/>
        <s v="https://odooutil.azurewebsites.net/GEE/Index/9026/65/56/65"/>
        <s v="https://odooutil.azurewebsites.net/GEE/Index/9026/25/56/25"/>
        <s v="https://odooutil.azurewebsites.net/GEE/Index/9026/70/56/70"/>
        <s v="https://odooutil.azurewebsites.net/GEE/Index/9026/10/56/10"/>
        <s v="https://odooutil.azurewebsites.net/GEE/Index/9026/35/56/35"/>
        <s v="https://odooutil.azurewebsites.net/GEE/Index/9026/20/56/20"/>
        <s v="https://odooutil.azurewebsites.net/GEE/Index/9026/55/56/55"/>
        <s v="https://odooutil.azurewebsites.net/GEE/Index/9026/60/56/60"/>
        <s v="https://odooutil.azurewebsites.net/GEE/Index/9026/40/56/40"/>
        <s v="https://odooutil.azurewebsites.net/GEE/Index/9026/5/56/5"/>
        <s v="https://odooutil.azurewebsites.net/GEE/Index/9026/85/56/85"/>
        <s v="https://odooutil.azurewebsites.net/GEE/Index/9026/80/56/80"/>
        <s v="https://odooutil.azurewebsites.net/GEE/Index/9026/91/56/91"/>
        <s v="https://odooutil.azurewebsites.net/GEE/Index/9026/93/56/93"/>
        <s v="https://odooutil.azurewebsites.net/GEE/Index/9027/0/57/0"/>
        <s v="https://odooutil.azurewebsites.net/GEE/Index/9028/50/58/50"/>
        <s v="https://odooutil.azurewebsites.net/GEE/Index/9028/75/58/75"/>
        <s v="https://odooutil.azurewebsites.net/GEE/Index/9028/30/58/30"/>
        <s v="https://odooutil.azurewebsites.net/GEE/Index/9028/65/58/65"/>
        <s v="https://odooutil.azurewebsites.net/GEE/Index/9028/25/58/25"/>
        <s v="https://odooutil.azurewebsites.net/GEE/Index/9028/70/58/70"/>
        <s v="https://odooutil.azurewebsites.net/GEE/Index/9028/10/58/10"/>
        <s v="https://odooutil.azurewebsites.net/GEE/Index/9028/35/58/35"/>
        <s v="https://odooutil.azurewebsites.net/GEE/Index/9028/20/58/20"/>
        <s v="https://odooutil.azurewebsites.net/GEE/Index/9028/55/58/55"/>
        <s v="https://odooutil.azurewebsites.net/GEE/Index/9028/60/58/60"/>
        <s v="https://odooutil.azurewebsites.net/GEE/Index/9028/40/58/40"/>
        <s v="https://odooutil.azurewebsites.net/GEE/Index/9028/5/58/5"/>
        <s v="https://odooutil.azurewebsites.net/GEE/Index/9028/85/58/85"/>
        <s v="https://odooutil.azurewebsites.net/GEE/Index/9028/80/58/80"/>
        <s v="https://odooutil.azurewebsites.net/GEE/Index/9028/91/58/91"/>
        <s v="https://odooutil.azurewebsites.net/GEE/Index/9028/93/58/93"/>
        <s v="https://odooutil.azurewebsites.net/GEE/Index/9029/2/64/0"/>
        <s v="https://odooutil.azurewebsites.net/GEE/Index/9029/15/64/0"/>
        <s v="https://odooutil.azurewebsites.net/GEE/Index/9029/3/64/0"/>
        <s v="https://odooutil.azurewebsites.net/GEE/Index/9029/11/64/0"/>
        <s v="https://odooutil.azurewebsites.net/GEE/Index/9029/4/64/0"/>
        <s v="https://odooutil.azurewebsites.net/GEE/Index/9029/9/64/0"/>
        <s v="https://odooutil.azurewebsites.net/GEE/Index/9029/10/64/0"/>
        <s v="https://odooutil.azurewebsites.net/GEE/Index/9029/14/64/0"/>
        <s v="https://odooutil.azurewebsites.net/GEE/Index/9029/12/64/0"/>
        <s v="https://odooutil.azurewebsites.net/GEE/Index/9029/6/64/0"/>
        <s v="https://odooutil.azurewebsites.net/GEE/Index/9029/1/64/0"/>
        <s v="https://odooutil.azurewebsites.net/GEE/Index/9029/5/64/0"/>
        <s v="https://odooutil.azurewebsites.net/GEE/Index/9029/8/64/0"/>
        <s v="https://odooutil.azurewebsites.net/GEE/Index/9029/7/64/0"/>
        <s v="https://odooutil.azurewebsites.net/GEE/Index/9029/16/64/0"/>
        <s v="https://odooutil.azurewebsites.net/GEE/Index/9029/13/64/0"/>
        <s v="https://odooutil.azurewebsites.net/GEE/Index//0/66/"/>
        <s v="https://odooutil.azurewebsites.net/GEE/Index/0/0//"/>
      </sharedItems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Instrumentos de Planificación Territorial"/>
    <x v="0"/>
    <s v="Liberado"/>
    <x v="0"/>
    <n v="1"/>
    <s v="SI"/>
    <x v="0"/>
    <x v="0"/>
    <n v="1"/>
    <s v="NO"/>
    <x v="0"/>
    <s v="IR"/>
    <s v="IPT Nuevo"/>
    <s v="DI Chile"/>
    <m/>
    <m/>
    <s v="No Aplica"/>
    <s v="No Aplica"/>
    <s v="No Aplica"/>
    <s v="No Aplica"/>
    <s v="4ebe6763-6f4d-4a48-8e0f-f8b3702efea9"/>
    <s v="a675023e-053c-4b4b-8899-ca544436c79d"/>
    <s v="IPT_Nacional_CL"/>
  </r>
  <r>
    <x v="1"/>
    <x v="1"/>
    <s v="Georeferenciación y Ranking de Colegios "/>
    <x v="1"/>
    <s v="PRO"/>
    <x v="0"/>
    <n v="2"/>
    <s v="SI"/>
    <x v="0"/>
    <x v="0"/>
    <n v="1"/>
    <s v="NO"/>
    <x v="0"/>
    <s v="IR"/>
    <s v="DATAEDUCA-RankingNacional"/>
    <s v="DI Chile"/>
    <m/>
    <m/>
    <s v="No Aplica"/>
    <s v="No Aplica"/>
    <s v="No Aplica"/>
    <s v="No Aplica"/>
    <s v="4ebe6763-6f4d-4a48-8e0f-f8b3702efea9"/>
    <s v="94cd8285-2d9f-4032-a5d8-014aa4d77a5e"/>
    <s v="Ranking_Educacion_Nacional_CL"/>
  </r>
  <r>
    <x v="1"/>
    <x v="1"/>
    <s v="Georeferenciación y Ranking de Colegios "/>
    <x v="1"/>
    <s v="PRO"/>
    <x v="0"/>
    <n v="3"/>
    <s v="SI"/>
    <x v="0"/>
    <x v="0"/>
    <n v="2"/>
    <s v="SI"/>
    <x v="1"/>
    <s v="IR"/>
    <s v="DATAEDUCA-RankingRegional"/>
    <s v="DI Chile"/>
    <s v="Localiza"/>
    <s v="Codreg"/>
    <s v="No Aplica"/>
    <s v="No Aplica"/>
    <s v="No Aplica"/>
    <s v="No Aplica"/>
    <s v="4ebe6763-6f4d-4a48-8e0f-f8b3702efea9"/>
    <s v="3ccff4b0-c9ae-49fb-ae55-35561e96659b"/>
    <s v="Ranking_Educacion_Regional_CL"/>
  </r>
  <r>
    <x v="1"/>
    <x v="1"/>
    <s v="Georeferenciación y Ranking de Colegios "/>
    <x v="1"/>
    <s v="PRO"/>
    <x v="0"/>
    <n v="4"/>
    <s v="SI"/>
    <x v="0"/>
    <x v="0"/>
    <n v="3"/>
    <s v="SI"/>
    <x v="2"/>
    <s v="IR"/>
    <s v="DATAEDUCA-Ranking2"/>
    <s v="DI Chile"/>
    <s v="Localiza"/>
    <s v="Codcom"/>
    <s v="No Aplica"/>
    <s v="No Aplica"/>
    <s v="No Aplica"/>
    <s v="No Aplica"/>
    <s v="4ebe6763-6f4d-4a48-8e0f-f8b3702efea9"/>
    <s v="c2b71730-c3ce-4291-a21e-31fa45e2ea98"/>
    <s v="Ranking_Educacion_Comunal_CL"/>
  </r>
  <r>
    <x v="2"/>
    <x v="2"/>
    <s v="Evaluación de Programas/Instituciones 1997-2020"/>
    <x v="2"/>
    <s v="Básico"/>
    <x v="0"/>
    <n v="5"/>
    <s v="SI"/>
    <x v="0"/>
    <x v="0"/>
    <n v="1"/>
    <s v="NO"/>
    <x v="0"/>
    <s v="IR"/>
    <s v="DATAEVAL"/>
    <s v="DI Chile"/>
    <m/>
    <m/>
    <s v="No Aplica"/>
    <s v="No Aplica"/>
    <s v="No Aplica"/>
    <s v="No Aplica"/>
    <s v="4ebe6763-6f4d-4a48-8e0f-f8b3702efea9"/>
    <s v="8a094c2f-d7a9-4472-8a69-f651b5939e85"/>
    <s v="Evaluación_Servicio_Público_Nacional_CL"/>
  </r>
  <r>
    <x v="3"/>
    <x v="3"/>
    <s v="Emisiones de GEI en Chile 1990 - 2016"/>
    <x v="3"/>
    <s v="PRO"/>
    <x v="0"/>
    <n v="6"/>
    <s v="SI"/>
    <x v="0"/>
    <x v="0"/>
    <n v="1"/>
    <s v="NO"/>
    <x v="0"/>
    <s v="IR"/>
    <s v="CambioClimático"/>
    <s v="DI Chile"/>
    <m/>
    <m/>
    <s v="No Aplica"/>
    <s v="No Aplica"/>
    <s v="No Aplica"/>
    <s v="No Aplica"/>
    <s v="4ebe6763-6f4d-4a48-8e0f-f8b3702efea9"/>
    <s v="f8534f9a-0f6a-4b82-9656-5fb6cd0d8110"/>
    <s v="INGEI_Nacional_CL"/>
  </r>
  <r>
    <x v="4"/>
    <x v="4"/>
    <s v="Enfremedades: HPV Cáncer Cervicouterino"/>
    <x v="4"/>
    <s v="Básico"/>
    <x v="0"/>
    <n v="7"/>
    <s v="SI"/>
    <x v="0"/>
    <x v="0"/>
    <n v="1"/>
    <s v="NO"/>
    <x v="0"/>
    <s v="IR"/>
    <s v="DATASALUD-Cáncer Cuello Uterino"/>
    <s v="DI Chile"/>
    <m/>
    <m/>
    <s v="No Aplica"/>
    <s v="No Aplica"/>
    <s v="No Aplica"/>
    <s v="No Aplica"/>
    <s v="4ebe6763-6f4d-4a48-8e0f-f8b3702efea9"/>
    <s v="71d10ba1-6a30-4313-a596-24e04d58aeba"/>
    <s v="Salud_Papanicolau_Nacional_CL"/>
  </r>
  <r>
    <x v="4"/>
    <x v="5"/>
    <s v="Emergency web"/>
    <x v="5"/>
    <s v="Liberado"/>
    <x v="0"/>
    <n v="8"/>
    <s v="SI"/>
    <x v="0"/>
    <x v="0"/>
    <n v="1"/>
    <s v="NO"/>
    <x v="0"/>
    <s v="IR"/>
    <s v="EMERGENCY"/>
    <s v="DI Chile"/>
    <m/>
    <m/>
    <s v="No Aplica"/>
    <s v="No Aplica"/>
    <s v="No Aplica"/>
    <s v="No Aplica"/>
    <s v="4ebe6763-6f4d-4a48-8e0f-f8b3702efea9"/>
    <s v="309ccf8e-1f7b-4060-8bb2-0f901f40d5eb"/>
    <s v="Salud_24_7_Nacional_CL"/>
  </r>
  <r>
    <x v="5"/>
    <x v="6"/>
    <s v="Mapa Pueblos y  Comunidades Linguisticas  - GT"/>
    <x v="6"/>
    <s v="Básico"/>
    <x v="1"/>
    <n v="9"/>
    <s v="SI"/>
    <x v="0"/>
    <x v="0"/>
    <n v="1"/>
    <s v="NO"/>
    <x v="0"/>
    <s v="IR"/>
    <s v="Comunidades Linguísticas GT v1"/>
    <s v="DI Guatemala"/>
    <m/>
    <m/>
    <s v="No Aplica"/>
    <s v="No Aplica"/>
    <s v="No Aplica"/>
    <s v="No Aplica"/>
    <s v="2722dcb0-717b-4afe-8a0b-660175a2b8b5"/>
    <s v="c26cd00a-75ea-47f5-a6d2-d5af308b2cd6"/>
    <s v="Comunidad_Linguistica_Nacional_GT"/>
  </r>
  <r>
    <x v="5"/>
    <x v="6"/>
    <s v="Mapa Pueblos y  Comunidades Linguisticas  - GT"/>
    <x v="6"/>
    <s v="Básico"/>
    <x v="1"/>
    <n v="10"/>
    <s v="SI"/>
    <x v="0"/>
    <x v="0"/>
    <n v="2"/>
    <s v="SI"/>
    <x v="3"/>
    <s v="IR"/>
    <s v="Comunidades Linguísticas GT VarDepto"/>
    <s v="DI Guatemala"/>
    <s v="LOCALIZACION GT"/>
    <s v="Id_Dep"/>
    <s v="No Aplica"/>
    <s v="No Aplica"/>
    <s v="No Aplica"/>
    <s v="No Aplica"/>
    <s v="2722dcb0-717b-4afe-8a0b-660175a2b8b5"/>
    <s v="f87ec056-929e-4698-937e-0f4c181565c2"/>
    <s v="Comunidad_Linguistica_Departamento_GT"/>
  </r>
  <r>
    <x v="6"/>
    <x v="7"/>
    <s v="Información de Empresas Según categoría"/>
    <x v="7"/>
    <s v="Liberado"/>
    <x v="0"/>
    <n v="11"/>
    <s v="SI"/>
    <x v="0"/>
    <x v="0"/>
    <n v="1"/>
    <s v="NO"/>
    <x v="0"/>
    <s v="IR"/>
    <s v="DATAPYME"/>
    <s v="DI Chile"/>
    <m/>
    <m/>
    <s v="No Aplica"/>
    <s v="No Aplica"/>
    <s v="No Aplica"/>
    <s v="No Aplica"/>
    <s v="4ebe6763-6f4d-4a48-8e0f-f8b3702efea9"/>
    <s v="52ad0ee6-7bf1-4842-af35-6949f647ca04"/>
    <s v="Registro_Empresas_Nacional_CL"/>
  </r>
  <r>
    <x v="7"/>
    <x v="8"/>
    <s v="Ranking Gestión Municipal 2018 - GT"/>
    <x v="8"/>
    <s v="Básico"/>
    <x v="1"/>
    <n v="12"/>
    <s v="SI"/>
    <x v="0"/>
    <x v="0"/>
    <n v="1"/>
    <s v="NO"/>
    <x v="0"/>
    <s v="IR"/>
    <s v="RANKING MUNI GT"/>
    <s v="DI Guatemala"/>
    <m/>
    <m/>
    <s v="No Aplica"/>
    <s v="No Aplica"/>
    <s v="No Aplica"/>
    <s v="No Aplica"/>
    <s v="2722dcb0-717b-4afe-8a0b-660175a2b8b5"/>
    <s v="d2eb333a-192a-4987-a9a5-ecd7e39d30e4"/>
    <s v="Muni_Nacional_GT"/>
  </r>
  <r>
    <x v="8"/>
    <x v="9"/>
    <s v="Mapa Femicidios 2020"/>
    <x v="9"/>
    <s v="Liberado"/>
    <x v="0"/>
    <n v="13"/>
    <s v="SI"/>
    <x v="0"/>
    <x v="0"/>
    <n v="1"/>
    <s v="NO"/>
    <x v="0"/>
    <s v="IR"/>
    <s v="FEMICIDIOS CL"/>
    <s v="DI Chile"/>
    <m/>
    <m/>
    <s v="No Aplica"/>
    <s v="No Aplica"/>
    <s v="No Aplica"/>
    <s v="No Aplica"/>
    <s v="4ebe6763-6f4d-4a48-8e0f-f8b3702efea9"/>
    <s v="b714fba3-f944-47c3-9831-7291e39cd29d"/>
    <s v="Femicidios_Nacional_CL"/>
  </r>
  <r>
    <x v="4"/>
    <x v="10"/>
    <s v="COVID-19"/>
    <x v="10"/>
    <s v="Liberado"/>
    <x v="2"/>
    <n v="14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Panamá"/>
  </r>
  <r>
    <x v="4"/>
    <x v="11"/>
    <s v="COVID-19"/>
    <x v="11"/>
    <s v="Liberado"/>
    <x v="3"/>
    <n v="15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Honduras"/>
  </r>
  <r>
    <x v="9"/>
    <x v="12"/>
    <s v="DMCS 2008-2020"/>
    <x v="12"/>
    <s v="Liberado"/>
    <x v="0"/>
    <n v="16"/>
    <s v="SI"/>
    <x v="0"/>
    <x v="0"/>
    <n v="1"/>
    <s v="NO"/>
    <x v="0"/>
    <s v="IR"/>
    <s v="DATADELITOv1"/>
    <s v="DI Chile"/>
    <m/>
    <m/>
    <s v="No Aplica"/>
    <s v="No Aplica"/>
    <s v="No Aplica"/>
    <s v="No Aplica"/>
    <s v="4ebe6763-6f4d-4a48-8e0f-f8b3702efea9"/>
    <s v="cf28103e-de01-462d-9c38-727cd1e5e3bd"/>
    <s v="Delitos_Nacional_CL"/>
  </r>
  <r>
    <x v="4"/>
    <x v="13"/>
    <s v="COVID-19"/>
    <x v="13"/>
    <s v="Liberado"/>
    <x v="0"/>
    <n v="17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Chile"/>
  </r>
  <r>
    <x v="4"/>
    <x v="14"/>
    <s v="COVID-19"/>
    <x v="14"/>
    <s v="Liberado"/>
    <x v="1"/>
    <n v="18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Guatemala"/>
  </r>
  <r>
    <x v="5"/>
    <x v="15"/>
    <s v="Pueblos de Guatemala"/>
    <x v="15"/>
    <s v="Liberado"/>
    <x v="1"/>
    <n v="19"/>
    <s v="SI"/>
    <x v="0"/>
    <x v="0"/>
    <n v="1"/>
    <s v="NO"/>
    <x v="0"/>
    <s v="IR"/>
    <s v="Pueblos de Guatemala"/>
    <s v="DI Guatemala"/>
    <m/>
    <m/>
    <s v="No Aplica"/>
    <s v="No Aplica"/>
    <s v="No Aplica"/>
    <s v="No Aplica"/>
    <s v="2722dcb0-717b-4afe-8a0b-660175a2b8b5"/>
    <s v="87a549ec-c196-4d9e-ad06-020088722884"/>
    <s v="Pueblos_Guatemala_Nacional_GT"/>
  </r>
  <r>
    <x v="5"/>
    <x v="16"/>
    <s v="Comunidades Lingüisticas (individuales)"/>
    <x v="16"/>
    <s v="PRO"/>
    <x v="1"/>
    <n v="20"/>
    <s v="SI"/>
    <x v="0"/>
    <x v="0"/>
    <n v="2"/>
    <s v="SI"/>
    <x v="4"/>
    <s v="IR"/>
    <s v="Com Linguistica INDIVIDUAL GT"/>
    <s v="DI Guatemala"/>
    <s v="Comunidades Listado"/>
    <s v="id"/>
    <s v="No Aplica"/>
    <s v="No Aplica"/>
    <s v="No Aplica"/>
    <s v="No Aplica"/>
    <s v="2722dcb0-717b-4afe-8a0b-660175a2b8b5"/>
    <s v="c9204573-dcb0-42d3-999a-d21c398a29b6"/>
    <s v="Comunidad_Linguistica_Individual_GT"/>
  </r>
  <r>
    <x v="10"/>
    <x v="17"/>
    <s v="Huracanes"/>
    <x v="17"/>
    <s v="Liberado"/>
    <x v="3"/>
    <n v="21"/>
    <s v="SI"/>
    <x v="0"/>
    <x v="0"/>
    <n v="1"/>
    <s v="NO"/>
    <x v="0"/>
    <s v="IR"/>
    <s v="DATA IMPACTO ETA"/>
    <s v="DI Honduras"/>
    <m/>
    <m/>
    <s v="No Aplica"/>
    <s v="No Aplica"/>
    <s v="No Aplica"/>
    <s v="No Aplica"/>
    <s v="4eee1998-74cb-4ddb-885b-3db5a4db255d"/>
    <s v="b1b03137-10cd-4679-af6f-30bcee85d439"/>
    <s v="Impactos_ETA_Nacional_HN"/>
  </r>
  <r>
    <x v="11"/>
    <x v="18"/>
    <s v="Ex AGROSTAT - Incendios Forestales"/>
    <x v="18"/>
    <s v="PRO"/>
    <x v="0"/>
    <n v="22"/>
    <s v="SI"/>
    <x v="0"/>
    <x v="0"/>
    <n v="1"/>
    <s v="SI"/>
    <x v="1"/>
    <s v="IR"/>
    <s v="DATAAGRO-Incendios"/>
    <s v="DI Chile"/>
    <s v="Localiza"/>
    <s v="Codreg"/>
    <s v="No Aplica"/>
    <s v="No Aplica"/>
    <s v="No Aplica"/>
    <s v="No Aplica"/>
    <s v="4ebe6763-6f4d-4a48-8e0f-f8b3702efea9"/>
    <s v="511504da-cead-4cdc-b254-795d507a07c9"/>
    <s v="Incendios_Forestales_Regional_CL"/>
  </r>
  <r>
    <x v="8"/>
    <x v="19"/>
    <s v="DATAFUEGO"/>
    <x v="19"/>
    <s v="PRO"/>
    <x v="3"/>
    <n v="23"/>
    <s v="SI"/>
    <x v="1"/>
    <x v="0"/>
    <n v="1"/>
    <s v="NO"/>
    <x v="0"/>
    <s v="IR"/>
    <s v="DATAFUEGO_GEE_HN_Nacional"/>
    <s v="DI Honduras"/>
    <m/>
    <m/>
    <s v="https://app-data-i.users.earthengine.app/view/datafuegohn"/>
    <n v="9001"/>
    <s v="DATAFUEGO_Honduras_Nacional"/>
    <m/>
    <s v="4eee1998-74cb-4ddb-885b-3db5a4db255d"/>
    <s v="ac175849-1273-4a04-a6b9-708afa3508fa"/>
    <s v="Monitoreo_Fuego_Nacional_HN"/>
  </r>
  <r>
    <x v="8"/>
    <x v="19"/>
    <s v="DATAFUEGO"/>
    <x v="19"/>
    <s v="PRO"/>
    <x v="3"/>
    <n v="24"/>
    <s v="SI"/>
    <x v="1"/>
    <x v="0"/>
    <n v="2"/>
    <s v="SI"/>
    <x v="3"/>
    <s v="IR"/>
    <s v="DATAFUEGO_GEE_HN_Departamento"/>
    <s v="DI Honduras"/>
    <s v="Localiza_Honduras"/>
    <s v="Id_Depart"/>
    <s v="https://app-data-i.users.earthengine.app/view/datafuegohn"/>
    <n v="9002"/>
    <s v="DATAFUEGO_Honduras_Departamento"/>
    <m/>
    <s v="4eee1998-74cb-4ddb-885b-3db5a4db255d"/>
    <s v="d402b070-f109-4f54-b650-5eb84d2b5960"/>
    <s v="Monitoreo_Fuego_Departamento_HN"/>
  </r>
  <r>
    <x v="12"/>
    <x v="20"/>
    <s v="DATACLIMA"/>
    <x v="20"/>
    <s v="PRO"/>
    <x v="3"/>
    <n v="25"/>
    <s v="SI"/>
    <x v="1"/>
    <x v="0"/>
    <n v="1"/>
    <s v="NO"/>
    <x v="0"/>
    <s v="IR"/>
    <s v="DATACLIMA_GEE_HN_Nacional"/>
    <s v="DI Honduras"/>
    <m/>
    <m/>
    <s v="https://app-data-i.users.earthengine.app/view/dataclimahn"/>
    <n v="9003"/>
    <s v="DATACLIMA_Honduras_Nacional"/>
    <m/>
    <s v="4eee1998-74cb-4ddb-885b-3db5a4db255d"/>
    <s v="af9d0d5e-127d-439a-b718-63d1f302cea0"/>
    <s v="Monitoreo_Clima_Nacional_HN"/>
  </r>
  <r>
    <x v="12"/>
    <x v="20"/>
    <s v="DATACLIMA"/>
    <x v="20"/>
    <s v="PRO"/>
    <x v="3"/>
    <n v="26"/>
    <s v="SI"/>
    <x v="1"/>
    <x v="0"/>
    <n v="2"/>
    <s v="SI"/>
    <x v="3"/>
    <s v="IR"/>
    <s v="DATACLIMA_GEE_HN_Departamento"/>
    <s v="DI Honduras"/>
    <s v="Localiza_HN"/>
    <s v="Id_Depart"/>
    <s v="https://app-data-i.users.earthengine.app/view/dataclimahn"/>
    <n v="9004"/>
    <s v="DATACLIMA_Honduras_Departamento"/>
    <m/>
    <s v="4eee1998-74cb-4ddb-885b-3db5a4db255d"/>
    <s v="cab9a957-99a6-4e49-826b-fe3506947703"/>
    <s v="Monitoreo_Clima_Departamento_HN"/>
  </r>
  <r>
    <x v="8"/>
    <x v="19"/>
    <s v="DATAFUEGO"/>
    <x v="21"/>
    <s v="PRO"/>
    <x v="1"/>
    <n v="27"/>
    <s v="SI"/>
    <x v="1"/>
    <x v="0"/>
    <n v="1"/>
    <s v="NO"/>
    <x v="0"/>
    <s v="IR"/>
    <s v="DATAFUEGO_GEE_GT_Nacional"/>
    <s v="DI Guatemala"/>
    <m/>
    <m/>
    <s v="https://app-data-i.users.earthengine.app/view/datafuegogt"/>
    <n v="9005"/>
    <s v="DATAFUEGO_Guatemala_Nacional"/>
    <m/>
    <s v="2722dcb0-717b-4afe-8a0b-660175a2b8b5"/>
    <s v="2cf4e74a-5951-4a87-bdab-13636990283d"/>
    <s v="Monitoreo_Fuego_Nacional_GT"/>
  </r>
  <r>
    <x v="8"/>
    <x v="19"/>
    <s v="DATAFUEGO"/>
    <x v="21"/>
    <s v="PRO"/>
    <x v="1"/>
    <n v="28"/>
    <s v="SI"/>
    <x v="1"/>
    <x v="0"/>
    <n v="2"/>
    <s v="SI"/>
    <x v="3"/>
    <s v="IR"/>
    <s v="DATAFUEGO_GEE_GT_Departamento"/>
    <s v="DI Guatemala"/>
    <s v="Localiza_Guatemala"/>
    <s v="Id_Depart"/>
    <s v="https://app-data-i.users.earthengine.app/view/datafuegogt"/>
    <n v="9006"/>
    <s v="DATAFUEGO_Guatemala_Departamento"/>
    <m/>
    <s v="2722dcb0-717b-4afe-8a0b-660175a2b8b5"/>
    <s v="4584caf4-55cd-43fd-afb1-c5dc43e20ea6"/>
    <s v="Monitoreo_Fuego_Departamento_GT"/>
  </r>
  <r>
    <x v="12"/>
    <x v="20"/>
    <s v="DATACLIMA"/>
    <x v="22"/>
    <s v="PRO"/>
    <x v="1"/>
    <n v="29"/>
    <s v="SI"/>
    <x v="1"/>
    <x v="0"/>
    <n v="1"/>
    <s v="NO"/>
    <x v="0"/>
    <s v="IR"/>
    <s v="DATACLIMA_GEE_GT_Nacional"/>
    <s v="DI Guatemala"/>
    <m/>
    <m/>
    <s v="https://app-data-i.users.earthengine.app/view/dataclimagt"/>
    <n v="9007"/>
    <s v="DATACLIMA_Guatemala_Nacional"/>
    <m/>
    <s v="2722dcb0-717b-4afe-8a0b-660175a2b8b5"/>
    <s v="43e9321e-9c41-46cd-86f3-2a515d55cb45"/>
    <s v="Monitoreo_Clima_Nacional_GT"/>
  </r>
  <r>
    <x v="12"/>
    <x v="20"/>
    <s v="DATACLIMA"/>
    <x v="22"/>
    <s v="PRO"/>
    <x v="1"/>
    <n v="30"/>
    <s v="SI"/>
    <x v="1"/>
    <x v="0"/>
    <n v="2"/>
    <s v="SI"/>
    <x v="3"/>
    <s v="IR"/>
    <s v="DATACLIMA_GEE_GT_Departamento"/>
    <s v="DI Guatemala"/>
    <s v="Localiza_GT"/>
    <s v="Id_Depart"/>
    <s v="https://app-data-i.users.earthengine.app/view/dataclimagt"/>
    <n v="9008"/>
    <s v="DATACLIMA_Guatemala_Departamento"/>
    <m/>
    <s v="2722dcb0-717b-4afe-8a0b-660175a2b8b5"/>
    <s v="4df90f94-f72c-470c-a018-aa3731b18c68"/>
    <s v="Monitoreo_Clima_Departamento_GT"/>
  </r>
  <r>
    <x v="8"/>
    <x v="19"/>
    <s v="DATAFUEGO"/>
    <x v="23"/>
    <s v="PRO"/>
    <x v="2"/>
    <n v="31"/>
    <s v="SI"/>
    <x v="1"/>
    <x v="0"/>
    <n v="1"/>
    <s v="NO"/>
    <x v="0"/>
    <s v="IR"/>
    <s v="DATAFUEGO_GEE_PA_Nacional"/>
    <s v="DI Panamá"/>
    <m/>
    <m/>
    <s v="https://app-data-i.users.earthengine.app/view/datafuegopn"/>
    <n v="9009"/>
    <s v="DATAFUEGO_Panamá_Nacional"/>
    <m/>
    <s v="541a5c0a-0f36-4e8e-bb5c-e6a4199e5858"/>
    <s v="6bf63e66-f1e8-4ada-9ab7-dfa7c8d740cd"/>
    <s v="Monitoreo_Fuego_Nacional_PN"/>
  </r>
  <r>
    <x v="8"/>
    <x v="19"/>
    <s v="DATAFUEGO"/>
    <x v="23"/>
    <s v="PRO"/>
    <x v="2"/>
    <n v="32"/>
    <s v="SI"/>
    <x v="1"/>
    <x v="0"/>
    <n v="2"/>
    <s v="SI"/>
    <x v="5"/>
    <s v="IR"/>
    <s v="DATAFUEGO_GEE_PA_Provincia"/>
    <s v="DI Panamá"/>
    <s v="Localiza_Panama"/>
    <s v="Id_Provi"/>
    <s v="https://app-data-i.users.earthengine.app/view/datafuegopn"/>
    <n v="9010"/>
    <s v="DATAFUEGO_Panamá_Provincia"/>
    <m/>
    <s v="541a5c0a-0f36-4e8e-bb5c-e6a4199e5858"/>
    <s v="b6f89339-0272-465e-8c9e-a232d6b6daf0"/>
    <s v="Monitoreo_Fuego_Departamento_PN"/>
  </r>
  <r>
    <x v="12"/>
    <x v="20"/>
    <s v="DATACLIMA"/>
    <x v="24"/>
    <s v="PRO"/>
    <x v="2"/>
    <n v="33"/>
    <s v="SI"/>
    <x v="1"/>
    <x v="0"/>
    <n v="1"/>
    <s v="NO"/>
    <x v="0"/>
    <s v="IR"/>
    <s v="DATACLIMA_GEE_PA_Nacional"/>
    <s v="DI Panamá"/>
    <m/>
    <m/>
    <s v="https://app-data-i.users.earthengine.app/view/dataclimapn"/>
    <n v="9011"/>
    <s v="DATACLIMA_Panamá_Nacional"/>
    <m/>
    <s v="541a5c0a-0f36-4e8e-bb5c-e6a4199e5858"/>
    <s v="61fa143a-3090-4c1b-9932-ab1013e3d4c8"/>
    <s v="Monitoreo_Clima_Nacional_PN"/>
  </r>
  <r>
    <x v="12"/>
    <x v="20"/>
    <s v="DATACLIMA"/>
    <x v="24"/>
    <s v="PRO"/>
    <x v="2"/>
    <n v="34"/>
    <s v="SI"/>
    <x v="1"/>
    <x v="0"/>
    <n v="2"/>
    <s v="SI"/>
    <x v="5"/>
    <s v="IR"/>
    <s v="DATACLIMA_GEE_PA_Provincia"/>
    <s v="DI Panamá"/>
    <s v="Localiza_PA"/>
    <s v="Id_Provi"/>
    <s v="https://app-data-i.users.earthengine.app/view/dataclimapn"/>
    <n v="9012"/>
    <s v="DATACLIMA_Panamá_Provincia"/>
    <m/>
    <s v="541a5c0a-0f36-4e8e-bb5c-e6a4199e5858"/>
    <s v="c17c03ee-312f-414b-953a-09fe6f9dabdf"/>
    <s v="Monitoreo_Clima_Departamento_PN"/>
  </r>
  <r>
    <x v="8"/>
    <x v="19"/>
    <s v="DATAFUEGO"/>
    <x v="25"/>
    <s v="PRO"/>
    <x v="4"/>
    <n v="35"/>
    <s v="SI"/>
    <x v="1"/>
    <x v="0"/>
    <n v="1"/>
    <s v="NO"/>
    <x v="0"/>
    <s v="IR"/>
    <s v="DATAFUEGO_GEE_SV_Nacional"/>
    <s v="DI El Salvador"/>
    <m/>
    <m/>
    <s v="https://app-data-i.users.earthengine.app/view/datafuegoes"/>
    <n v="9013"/>
    <s v="DATAFUEGO_El Salvador_Nacional"/>
    <m/>
    <s v="23edd3e0-e067-4e9a-8396-ec4f8ef8bd84"/>
    <s v="0a5dc135-3853-442f-ab90-970af349f6f8"/>
    <s v="Monitoreo_Fuego_Nacional_SV"/>
  </r>
  <r>
    <x v="8"/>
    <x v="19"/>
    <s v="DATAFUEGO"/>
    <x v="25"/>
    <s v="PRO"/>
    <x v="4"/>
    <n v="36"/>
    <s v="SI"/>
    <x v="1"/>
    <x v="0"/>
    <n v="2"/>
    <s v="SI"/>
    <x v="3"/>
    <s v="IR"/>
    <s v="DATAFUEGO_GEE_SV_Departamento"/>
    <s v="DI El Salvador"/>
    <s v="Localiza_El_Salvador"/>
    <s v="Id_Depart"/>
    <s v="https://app-data-i.users.earthengine.app/view/datafuegoes"/>
    <n v="9014"/>
    <s v="DATAFUEGO_El Salvador_Departamento"/>
    <m/>
    <s v="23edd3e0-e067-4e9a-8396-ec4f8ef8bd84"/>
    <s v="dcc21ffe-60ca-484a-87f7-9cc990c07961"/>
    <s v="Monitoreo_Fuego_Departamento_SV"/>
  </r>
  <r>
    <x v="12"/>
    <x v="20"/>
    <s v="DATACLIMA"/>
    <x v="26"/>
    <s v="PRO"/>
    <x v="4"/>
    <n v="37"/>
    <s v="SI"/>
    <x v="1"/>
    <x v="0"/>
    <n v="1"/>
    <s v="NO"/>
    <x v="0"/>
    <s v="IR"/>
    <s v="DATACLIMA_GEE_SV_Nacional"/>
    <s v="DI El Salvador"/>
    <m/>
    <m/>
    <s v="https://app-data-i.users.earthengine.app/view/dataclimaes"/>
    <n v="9015"/>
    <s v="DATACLIMA_El Salvador_Nacional"/>
    <m/>
    <s v="23edd3e0-e067-4e9a-8396-ec4f8ef8bd84"/>
    <s v="d2be08fd-33b8-4495-ac69-8942d8efdd64"/>
    <s v="Monitoreo_Clima_Nacional_SV"/>
  </r>
  <r>
    <x v="12"/>
    <x v="20"/>
    <s v="DATACLIMA"/>
    <x v="26"/>
    <s v="PRO"/>
    <x v="4"/>
    <n v="38"/>
    <s v="SI"/>
    <x v="1"/>
    <x v="0"/>
    <n v="2"/>
    <s v="SI"/>
    <x v="3"/>
    <s v="IR"/>
    <s v="DATACLIMA_GEE_SV_Departamento"/>
    <s v="DI El Salvador"/>
    <s v="Lozaliza_SV"/>
    <s v="Id_Depart"/>
    <s v="https://app-data-i.users.earthengine.app/view/dataclimaes"/>
    <n v="9016"/>
    <s v="DATACLIMA_El Salvador_Departamento"/>
    <m/>
    <s v="23edd3e0-e067-4e9a-8396-ec4f8ef8bd84"/>
    <s v="ee2989f5-d80d-4fde-8a1b-8fb307b12694"/>
    <s v="Monitoreo_Clima_Departamento_SV"/>
  </r>
  <r>
    <x v="8"/>
    <x v="19"/>
    <s v="DATAFUEGO"/>
    <x v="27"/>
    <s v="PRO"/>
    <x v="5"/>
    <n v="39"/>
    <s v="SI"/>
    <x v="1"/>
    <x v="0"/>
    <n v="1"/>
    <s v="NO"/>
    <x v="0"/>
    <s v="IR"/>
    <s v="DATAFUEGO_GEE_CR_Nacional"/>
    <s v="DI Costa Rica"/>
    <m/>
    <m/>
    <s v="https://app-data-i.users.earthengine.app/view/datafuegocr"/>
    <n v="9017"/>
    <s v="DATAFUEGO_Costa Rica_Nacional"/>
    <m/>
    <s v="44c9dce5-db80-4443-94f0-572fd312c4cf"/>
    <s v="63828826-65ff-41c7-b409-c34cbf5218bb"/>
    <s v="Monitoreo_Fuego_Nacional_CR"/>
  </r>
  <r>
    <x v="8"/>
    <x v="19"/>
    <s v="DATAFUEGO"/>
    <x v="27"/>
    <s v="PRO"/>
    <x v="5"/>
    <n v="40"/>
    <s v="SI"/>
    <x v="1"/>
    <x v="0"/>
    <n v="2"/>
    <s v="SI"/>
    <x v="3"/>
    <s v="IR"/>
    <s v="DATAFUEGO_GEE_CR_Departamento"/>
    <s v="DI Costa Rica"/>
    <s v="Localiza_Costa_Rica"/>
    <s v="Id_Depart"/>
    <s v="https://app-data-i.users.earthengine.app/view/datafuegocr"/>
    <n v="9018"/>
    <s v="DATAFUEGO_Costa Rica_Departamento"/>
    <m/>
    <s v="44c9dce5-db80-4443-94f0-572fd312c4cf"/>
    <s v="857af067-4407-42f3-b900-ae22803b7399"/>
    <s v="Monitoreo_Fuego_Departamento_CR"/>
  </r>
  <r>
    <x v="12"/>
    <x v="20"/>
    <s v="DATACLIMA"/>
    <x v="28"/>
    <s v="PRO"/>
    <x v="5"/>
    <n v="41"/>
    <s v="SI"/>
    <x v="1"/>
    <x v="0"/>
    <n v="1"/>
    <s v="NO"/>
    <x v="0"/>
    <s v="IR"/>
    <m/>
    <s v="DI Costa Rica"/>
    <m/>
    <m/>
    <s v="https://app-data-i.users.earthengine.app/view/dataclimacr"/>
    <n v="9019"/>
    <s v="DATACLIMA_Costa Rica_Nacional"/>
    <m/>
    <s v="44c9dce5-db80-4443-94f0-572fd312c4cf"/>
    <s v="6bc13b4b-0032-48bf-879f-2284f36ba88b"/>
    <s v="Monitoreo_Clima_Nacional_CR"/>
  </r>
  <r>
    <x v="12"/>
    <x v="20"/>
    <s v="DATACLIMA"/>
    <x v="28"/>
    <s v="PRO"/>
    <x v="5"/>
    <n v="42"/>
    <s v="SI"/>
    <x v="1"/>
    <x v="0"/>
    <n v="2"/>
    <s v="SI"/>
    <x v="3"/>
    <s v="IR"/>
    <s v="DATACLIMA_GEE_CR_Departamento"/>
    <s v="DI Costa Rica"/>
    <s v="Localiza_CR"/>
    <s v="Id_Depart"/>
    <s v="https://app-data-i.users.earthengine.app/view/dataclimacr"/>
    <n v="9020"/>
    <s v="DATACLIMA_Costa Rica_Departamento"/>
    <m/>
    <s v="44c9dce5-db80-4443-94f0-572fd312c4cf"/>
    <s v="02650194-fddc-4069-be3a-3a8652117990"/>
    <s v="Monitoreo_Clima_Departamento_CR"/>
  </r>
  <r>
    <x v="8"/>
    <x v="19"/>
    <s v="DATAFUEGO"/>
    <x v="29"/>
    <s v="PRO"/>
    <x v="6"/>
    <n v="43"/>
    <s v="SI"/>
    <x v="1"/>
    <x v="0"/>
    <n v="1"/>
    <s v="NO"/>
    <x v="0"/>
    <s v="IR"/>
    <s v="DATAFUEGO_GEE_BZ_Nacional"/>
    <s v="DI Belice"/>
    <m/>
    <m/>
    <s v="https://app-data-i.users.earthengine.app/view/datafuegobz"/>
    <n v="9021"/>
    <s v="DATAFUEGO_Belice_Nacional"/>
    <m/>
    <s v="31dc5c0e-5193-458f-94ba-285436d3f3de"/>
    <s v="1b75dc13-ced1-4158-9b19-1d6cba060838"/>
    <s v="Monitoreo_Fuego_Nacional_BZ"/>
  </r>
  <r>
    <x v="8"/>
    <x v="19"/>
    <s v="DATAFUEGO"/>
    <x v="29"/>
    <s v="PRO"/>
    <x v="6"/>
    <n v="44"/>
    <s v="SI"/>
    <x v="1"/>
    <x v="0"/>
    <n v="2"/>
    <s v="SI"/>
    <x v="6"/>
    <s v="IR"/>
    <s v="DATAFUEGO_GEE_BZ_Distrito"/>
    <s v="DI Belice"/>
    <s v="Localiza_Belice"/>
    <s v="Id_dist"/>
    <s v="https://app-data-i.users.earthengine.app/view/datafuegobz"/>
    <n v="9022"/>
    <s v="DATAFUEGO_Belice_Distrito"/>
    <m/>
    <s v="31dc5c0e-5193-458f-94ba-285436d3f3de"/>
    <s v="53cdd32e-0eac-4b51-8dce-bded82805b6f"/>
    <s v="Monitoreo_Fuego_Departamento_BZ"/>
  </r>
  <r>
    <x v="12"/>
    <x v="20"/>
    <s v="DATACLIMA"/>
    <x v="30"/>
    <s v="PRO"/>
    <x v="6"/>
    <n v="45"/>
    <s v="SI"/>
    <x v="1"/>
    <x v="0"/>
    <n v="1"/>
    <s v="NO"/>
    <x v="0"/>
    <s v="IR"/>
    <s v="DATACLIMA_GEE_BZ_Nacional"/>
    <s v="DI Belice"/>
    <m/>
    <m/>
    <s v="https://app-data-i.users.earthengine.app/view/dataclimabz"/>
    <n v="9023"/>
    <s v="DATACLIMA_Belice_Nacional"/>
    <m/>
    <s v="31dc5c0e-5193-458f-94ba-285436d3f3de"/>
    <s v="a503444a-c7f7-4840-af51-f27ea5d9e652"/>
    <s v="Monitoreo_Clima_Nacional_BZ"/>
  </r>
  <r>
    <x v="12"/>
    <x v="20"/>
    <s v="DATACLIMA"/>
    <x v="30"/>
    <s v="PRO"/>
    <x v="6"/>
    <n v="46"/>
    <s v="SI"/>
    <x v="1"/>
    <x v="0"/>
    <n v="2"/>
    <s v="SI"/>
    <x v="6"/>
    <s v="IR"/>
    <s v="DATACLIMA_GEE_BZ_Distrito"/>
    <s v="DI Belice"/>
    <s v="Localiza_BE"/>
    <s v="Id_dist"/>
    <s v="https://app-data-i.users.earthengine.app/view/dataclimabz"/>
    <n v="9024"/>
    <s v="DATACLIMA_Belice_Distrito"/>
    <m/>
    <s v="31dc5c0e-5193-458f-94ba-285436d3f3de"/>
    <s v="54d0a3f9-13df-4f96-ac7a-af10157f24bc"/>
    <s v="Monitoreo_Clima_Departamento_BZ"/>
  </r>
  <r>
    <x v="8"/>
    <x v="19"/>
    <s v="DATAFUEGO"/>
    <x v="31"/>
    <s v="PRO"/>
    <x v="7"/>
    <n v="47"/>
    <s v="SI"/>
    <x v="1"/>
    <x v="1"/>
    <n v="1"/>
    <s v="NO"/>
    <x v="0"/>
    <s v="IR"/>
    <s v="DATAFUEGO_GEE_DO_Nacional"/>
    <s v="DI Rep Dominicana"/>
    <m/>
    <m/>
    <m/>
    <m/>
    <m/>
    <m/>
    <s v="794ba481-34d9-41c2-b759-16d52360f8a3"/>
    <s v="15b58ee5-7cf6-4a69-9512-74e552aa5aa3"/>
    <s v="Monitoreo_Fuego_Nacional_RD"/>
  </r>
  <r>
    <x v="8"/>
    <x v="19"/>
    <s v="DATAFUEGO"/>
    <x v="31"/>
    <s v="PRO"/>
    <x v="7"/>
    <n v="48"/>
    <s v="SI"/>
    <x v="1"/>
    <x v="1"/>
    <n v="2"/>
    <s v="SI"/>
    <x v="5"/>
    <s v="IR"/>
    <s v="DATAFUEGO_GEE_DO_Provincia"/>
    <s v="DI Rep Dominicana"/>
    <s v="Localiza_Republica_Dominicana"/>
    <s v="Id_Provi"/>
    <m/>
    <m/>
    <m/>
    <m/>
    <s v="794ba481-34d9-41c2-b759-16d52360f8a3"/>
    <s v="a439495c-5404-4222-a13b-3a555218d38d"/>
    <s v="Monitoreo_Fuego_Departamento_RD"/>
  </r>
  <r>
    <x v="12"/>
    <x v="20"/>
    <s v="DATACLIMA"/>
    <x v="32"/>
    <s v="PRO"/>
    <x v="7"/>
    <n v="49"/>
    <s v="SI"/>
    <x v="1"/>
    <x v="1"/>
    <n v="1"/>
    <s v="NO"/>
    <x v="0"/>
    <s v="IR"/>
    <s v="DATACLIMA_GEE_DO_Nacional"/>
    <s v="DI Rep Dominicana"/>
    <m/>
    <m/>
    <m/>
    <m/>
    <m/>
    <m/>
    <s v="794ba481-34d9-41c2-b759-16d52360f8a3"/>
    <s v="6043c5b8-a614-46cb-99cc-c24f9b7f255f"/>
    <s v="Monitoreo_Clima_Nacional_RD"/>
  </r>
  <r>
    <x v="12"/>
    <x v="20"/>
    <s v="DATACLIMA"/>
    <x v="32"/>
    <s v="PRO"/>
    <x v="7"/>
    <n v="50"/>
    <s v="SI"/>
    <x v="1"/>
    <x v="1"/>
    <n v="2"/>
    <s v="SI"/>
    <x v="5"/>
    <s v="IR"/>
    <s v="DATACLIMA_GEE_DO_Provincia"/>
    <s v="DI Rep Dominicana"/>
    <s v="Localiza_DO"/>
    <s v="Id_Provi"/>
    <m/>
    <m/>
    <m/>
    <m/>
    <s v="794ba481-34d9-41c2-b759-16d52360f8a3"/>
    <s v="35d65817-ed3d-4033-8b07-4059122246ae"/>
    <s v="Monitoreo_Clima_Departamento_RD"/>
  </r>
  <r>
    <x v="8"/>
    <x v="19"/>
    <s v="DATAFUEGO"/>
    <x v="33"/>
    <s v="PRO"/>
    <x v="0"/>
    <n v="51"/>
    <s v="SI"/>
    <x v="1"/>
    <x v="1"/>
    <n v="1"/>
    <s v="NO"/>
    <x v="0"/>
    <s v="IR"/>
    <s v="DATAFUEGO_GEE_CL_Nacional"/>
    <s v="DI Chile"/>
    <m/>
    <m/>
    <m/>
    <m/>
    <m/>
    <m/>
    <s v="4ebe6763-6f4d-4a48-8e0f-f8b3702efea9"/>
    <s v="73b6fd7e-9de2-4557-b151-8e1b49bfe03b"/>
    <s v="Monitoreo_Fuego_Nacional_CL"/>
  </r>
  <r>
    <x v="8"/>
    <x v="19"/>
    <s v="DATAFUEGO"/>
    <x v="33"/>
    <s v="PRO"/>
    <x v="0"/>
    <n v="52"/>
    <s v="SI"/>
    <x v="1"/>
    <x v="1"/>
    <n v="2"/>
    <s v="SI"/>
    <x v="1"/>
    <s v="IR"/>
    <s v="DATAFUEGO_GEE_CL_Region"/>
    <s v="DI Chile"/>
    <s v="Localiza_Chile"/>
    <s v="Id_Region"/>
    <m/>
    <m/>
    <m/>
    <m/>
    <s v="4ebe6763-6f4d-4a48-8e0f-f8b3702efea9"/>
    <s v="9151798a-b539-41bd-a628-8ddf6dc9f3c6"/>
    <s v="Monitoreo_Fuego_Departamento_CL"/>
  </r>
  <r>
    <x v="12"/>
    <x v="20"/>
    <s v="DATACLIMA"/>
    <x v="34"/>
    <s v="PRO"/>
    <x v="0"/>
    <n v="53"/>
    <s v="SI"/>
    <x v="1"/>
    <x v="1"/>
    <n v="1"/>
    <s v="NO"/>
    <x v="0"/>
    <s v="IR"/>
    <s v="DATACLIMA_GEE_CL_Nacional"/>
    <s v="DI Chile"/>
    <m/>
    <m/>
    <m/>
    <m/>
    <m/>
    <m/>
    <s v="4ebe6763-6f4d-4a48-8e0f-f8b3702efea9"/>
    <s v="8a9dc6c6-a9b5-42de-ab0d-e77b9aeb9225"/>
    <s v="Monitoreo_Clima_Nacional_CL"/>
  </r>
  <r>
    <x v="12"/>
    <x v="20"/>
    <s v="DATACLIMA"/>
    <x v="34"/>
    <s v="PRO"/>
    <x v="0"/>
    <n v="54"/>
    <s v="SI"/>
    <x v="1"/>
    <x v="1"/>
    <n v="2"/>
    <s v="SI"/>
    <x v="1"/>
    <s v="IR"/>
    <s v="DATACLIMA_GEE_CL_Región"/>
    <s v="DI Chile"/>
    <s v="Localiza_CL"/>
    <s v="Id_Region"/>
    <m/>
    <m/>
    <m/>
    <m/>
    <s v="4ebe6763-6f4d-4a48-8e0f-f8b3702efea9"/>
    <s v="10ca374f-d6d7-49c9-bf4b-56b162b78e1b"/>
    <s v="Monitoreo_Clima_Departamento_CL"/>
  </r>
  <r>
    <x v="8"/>
    <x v="19"/>
    <s v="DATAFUEGO"/>
    <x v="35"/>
    <s v="PRO"/>
    <x v="8"/>
    <n v="55"/>
    <s v="SI"/>
    <x v="1"/>
    <x v="0"/>
    <n v="1"/>
    <s v="NO"/>
    <x v="0"/>
    <s v="IR"/>
    <s v="DATAFUEGO_GEE_NI_Nacional"/>
    <s v="DI Nicaragua"/>
    <m/>
    <m/>
    <s v="https://app-data-i.users.earthengine.app/view/datafuegonc"/>
    <n v="9025"/>
    <s v="DATAFUEGO_Nicaragua_Nacional"/>
    <m/>
    <s v="9c7d801d-7f08-4cfa-af6f-3a09f64af591"/>
    <s v="8cf4e877-f959-4713-9095-b1100735ebac"/>
    <s v="Monitoreo_Fuego_Nacional_NI"/>
  </r>
  <r>
    <x v="8"/>
    <x v="19"/>
    <s v="DATAFUEGO"/>
    <x v="35"/>
    <s v="PRO"/>
    <x v="8"/>
    <n v="56"/>
    <s v="SI"/>
    <x v="1"/>
    <x v="0"/>
    <n v="2"/>
    <s v="SI"/>
    <x v="3"/>
    <s v="IR"/>
    <s v="DATAFUEGO_GEE_NI_Departamento"/>
    <s v="DI Nicaragua"/>
    <s v="Localiza_Nicaragua"/>
    <s v="Id_Depart"/>
    <s v="https://app-data-i.users.earthengine.app/view/datafuegonc"/>
    <n v="9026"/>
    <s v="DATAFUEGO_Nicaragua_Departamento"/>
    <m/>
    <s v="9c7d801d-7f08-4cfa-af6f-3a09f64af591"/>
    <s v="80e9524e-1124-46e2-9c59-4279cd9ba947"/>
    <s v="Monitoreo_Fuego_Departamento_NI"/>
  </r>
  <r>
    <x v="12"/>
    <x v="20"/>
    <s v="DATACLIMA"/>
    <x v="36"/>
    <s v="PRO"/>
    <x v="8"/>
    <n v="57"/>
    <s v="SI"/>
    <x v="1"/>
    <x v="0"/>
    <n v="1"/>
    <s v="NO"/>
    <x v="0"/>
    <s v="IR"/>
    <s v="DATACLIMA_GEE_NI_Nacional"/>
    <s v="DI Nicaragua"/>
    <m/>
    <m/>
    <s v="https://app-data-i.users.earthengine.app/view/dataclimanc"/>
    <n v="9027"/>
    <s v="DATACLIMA_Nicaragua_Nacional"/>
    <m/>
    <s v="9c7d801d-7f08-4cfa-af6f-3a09f64af591"/>
    <s v="3f28922e-5296-4ed3-88fe-b2fc54ca50b6"/>
    <s v="Monitoreo_Clima_Nacional_NI"/>
  </r>
  <r>
    <x v="12"/>
    <x v="20"/>
    <s v="DATACLIMA"/>
    <x v="36"/>
    <s v="PRO"/>
    <x v="8"/>
    <n v="58"/>
    <s v="SI"/>
    <x v="1"/>
    <x v="0"/>
    <n v="2"/>
    <s v="SI"/>
    <x v="3"/>
    <s v="IR"/>
    <s v="DATACLIMA_GEE_NI_Departamento"/>
    <s v="DI Nicaragua"/>
    <s v="Localiza_NI"/>
    <s v="Id_Depart"/>
    <s v="https://app-data-i.users.earthengine.app/view/dataclimanc"/>
    <n v="9028"/>
    <s v="DATACLIMA_Nicaragua_Departamento"/>
    <m/>
    <s v="9c7d801d-7f08-4cfa-af6f-3a09f64af591"/>
    <s v="68772cf9-5f4c-4aa5-aef0-db4975ba8dfa"/>
    <s v="Monitoreo_Clima_Departamento_NI"/>
  </r>
  <r>
    <x v="13"/>
    <x v="21"/>
    <s v="AGROSTAT"/>
    <x v="37"/>
    <s v="Liberado"/>
    <x v="0"/>
    <n v="59"/>
    <s v="SI"/>
    <x v="0"/>
    <x v="1"/>
    <n v="1"/>
    <s v="NO"/>
    <x v="0"/>
    <s v="IR"/>
    <s v="DATAAGRO-General"/>
    <s v="DI Chile"/>
    <m/>
    <m/>
    <s v="No Aplica"/>
    <s v="No Aplica"/>
    <s v="No Aplica"/>
    <s v="No Aplica"/>
    <s v="4ebe6763-6f4d-4a48-8e0f-f8b3702efea9"/>
    <s v="692ad8ae-52f4-418d-8eb0-557d3cf37321"/>
    <s v="Agrostat_Nacional_CL"/>
  </r>
  <r>
    <x v="8"/>
    <x v="21"/>
    <s v="Femicidios Honduras"/>
    <x v="38"/>
    <s v="Liberado"/>
    <x v="3"/>
    <n v="60"/>
    <s v="SI"/>
    <x v="0"/>
    <x v="1"/>
    <n v="1"/>
    <s v="NO"/>
    <x v="0"/>
    <s v="IR"/>
    <s v="Femicidios Honduras"/>
    <s v="DI Honduras"/>
    <m/>
    <m/>
    <s v="No Aplica"/>
    <s v="No Aplica"/>
    <s v="No Aplica"/>
    <s v="No Aplica"/>
    <s v="4eee1998-74cb-4ddb-885b-3db5a4db255d"/>
    <s v="f2ca2450-e4c8-4ce5-956a-d265a1caf41f"/>
    <s v="Femicidios_Nacional_HN"/>
  </r>
  <r>
    <x v="8"/>
    <x v="21"/>
    <s v="Femicidios Guatemala"/>
    <x v="39"/>
    <s v="Liberado"/>
    <x v="1"/>
    <n v="61"/>
    <s v="SI"/>
    <x v="0"/>
    <x v="1"/>
    <n v="1"/>
    <s v="NO"/>
    <x v="0"/>
    <s v="IR"/>
    <s v="Femicidios GT"/>
    <s v="DI Guatemala"/>
    <m/>
    <m/>
    <s v="No Aplica"/>
    <s v="No Aplica"/>
    <s v="No Aplica"/>
    <s v="No Aplica"/>
    <s v="2722dcb0-717b-4afe-8a0b-660175a2b8b5"/>
    <s v="d819a8e4-1dc0-4006-9a6a-d599b339ba3d"/>
    <s v="Femicidios_Nacional_GT"/>
  </r>
  <r>
    <x v="8"/>
    <x v="21"/>
    <s v="Femicidios El Salvador"/>
    <x v="40"/>
    <s v="Liberado"/>
    <x v="4"/>
    <n v="62"/>
    <s v="SI"/>
    <x v="0"/>
    <x v="1"/>
    <n v="1"/>
    <s v="NO"/>
    <x v="0"/>
    <s v="IR"/>
    <s v="Femicidios El Salvador"/>
    <s v="DI El Salvador"/>
    <m/>
    <m/>
    <s v="No Aplica"/>
    <s v="No Aplica"/>
    <s v="No Aplica"/>
    <s v="No Aplica"/>
    <s v="23edd3e0-e067-4e9a-8396-ec4f8ef8bd84"/>
    <s v="c5a55169-4c81-49ef-bc78-728129324cc2"/>
    <s v="Femicidios_Nacional_SV"/>
  </r>
  <r>
    <x v="8"/>
    <x v="21"/>
    <s v="Femicidios Panamá"/>
    <x v="41"/>
    <s v="Liberado"/>
    <x v="2"/>
    <n v="63"/>
    <s v="SI"/>
    <x v="0"/>
    <x v="1"/>
    <n v="1"/>
    <s v="NO"/>
    <x v="0"/>
    <s v="IR"/>
    <s v="Femicidios PN"/>
    <s v="DI Panamá"/>
    <m/>
    <m/>
    <s v="No Aplica"/>
    <s v="No Aplica"/>
    <s v="No Aplica"/>
    <s v="No Aplica"/>
    <s v="541a5c0a-0f36-4e8e-bb5c-e6a4199e5858"/>
    <s v="e97ff4b4-684f-4a5d-9e56-bb325feaff6f"/>
    <s v="Femicidios_Nacional_PN"/>
  </r>
  <r>
    <x v="13"/>
    <x v="21"/>
    <s v="Geomática Agrícola"/>
    <x v="42"/>
    <s v="PRO"/>
    <x v="0"/>
    <n v="64"/>
    <s v="SI"/>
    <x v="1"/>
    <x v="1"/>
    <n v="1"/>
    <s v="SI"/>
    <x v="1"/>
    <s v="IR"/>
    <s v="DATAAGRO-Geomática"/>
    <s v="DI Chile"/>
    <m/>
    <m/>
    <s v="https://omarorellanahn.users.earthengine.app/view/dataagro"/>
    <n v="9029"/>
    <s v="Geomática_Agrícola_Chile_Región"/>
    <m/>
    <s v="4ebe6763-6f4d-4a48-8e0f-f8b3702efea9"/>
    <s v="f0ad5d98-8be7-4598-bef4-b7d93f641f1c"/>
    <s v="Geomática_Agricola_Regional_CL"/>
  </r>
  <r>
    <x v="6"/>
    <x v="7"/>
    <s v="Información de Empresas Según categoría"/>
    <x v="7"/>
    <s v="PRO"/>
    <x v="0"/>
    <n v="65"/>
    <s v="SI"/>
    <x v="0"/>
    <x v="0"/>
    <n v="2"/>
    <s v="SI"/>
    <x v="1"/>
    <s v="IR"/>
    <s v="DATAPYME_Region"/>
    <s v="DI Chile"/>
    <s v="Localiza"/>
    <s v="Codreg"/>
    <s v="No Aplica"/>
    <s v="No Aplica"/>
    <s v="No Aplica"/>
    <s v="No Aplica"/>
    <s v="4ebe6763-6f4d-4a48-8e0f-f8b3702efea9"/>
    <s v="0406b2a4-205d-48d1-806e-e67adc81587f"/>
    <s v="Registro_Empresas_Regional_C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x v="0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x v="0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x v="0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x v="0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x v="0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x v="0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x v="0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x v="0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x v="0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x v="0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x v="0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x v="0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x v="0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x v="0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x v="0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x v="0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x v="0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x v="0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x v="0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x v="0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x v="0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x v="0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x v="0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x v="0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x v="0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x v="0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x v="0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x v="0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x v="0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x v="0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x v="0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x v="0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x v="0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x v="0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x v="0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x v="0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x v="0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x v="0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x v="0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x v="0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x v="0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x v="0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x v="0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x v="0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x v="0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x v="0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x v="0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x v="0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x v="0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x v="0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x v="0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x v="0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x v="0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x v="0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x v="0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x v="0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x v="0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x v="0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x v="0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x v="0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x v="0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x v="0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x v="0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x v="0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x v="0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x v="0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x v="0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x v="0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x v="0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x v="0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x v="0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x v="0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x v="0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x v="0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x v="0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x v="0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x v="0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x v="0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x v="0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x v="0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x v="0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x v="0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x v="0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x v="0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x v="0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x v="0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x v="0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x v="0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x v="0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x v="0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x v="0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x v="0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x v="0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x v="0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x v="0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x v="0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x v="0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x v="0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x v="0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x v="0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x v="0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x v="0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x v="0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x v="0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x v="0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x v="0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x v="0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x v="0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x v="0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x v="0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x v="0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x v="0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x v="0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x v="0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x v="0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x v="0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x v="0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x v="0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x v="0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x v="0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x v="0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x v="0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x v="0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x v="0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x v="0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x v="0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x v="0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x v="0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x v="0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x v="0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x v="0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x v="0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x v="0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x v="0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x v="0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x v="0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x v="0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x v="0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x v="0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x v="0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x v="0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x v="0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x v="0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x v="0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x v="0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x v="0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x v="0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x v="0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x v="0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x v="0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x v="0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x v="0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x v="0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x v="0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x v="0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x v="0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x v="0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x v="0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x v="0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x v="0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x v="0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x v="0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x v="0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x v="0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x v="0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x v="0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x v="0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x v="0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x v="0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x v="0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x v="0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x v="0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x v="0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x v="0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x v="0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x v="0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x v="0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x v="0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x v="0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x v="0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x v="0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x v="0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x v="0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x v="0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x v="0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x v="0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x v="0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x v="0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x v="0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x v="0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x v="0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x v="0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x v="0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x v="0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x v="0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x v="0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x v="0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x v="0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x v="0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x v="0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x v="0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x v="0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x v="0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x v="0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x v="0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x v="0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x v="0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x v="0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x v="0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x v="0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x v="0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x v="0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x v="0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x v="0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x v="0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x v="0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x v="0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x v="0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x v="0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x v="0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x v="0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x v="0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x v="0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x v="0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x v="0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x v="0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x v="0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x v="0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x v="0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x v="0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x v="0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x v="0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x v="0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x v="0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x v="0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x v="0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x v="0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x v="0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x v="0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x v="0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x v="0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x v="0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x v="0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x v="0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x v="0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x v="0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x v="0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x v="0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x v="0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x v="0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x v="0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x v="0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x v="0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x v="0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x v="0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x v="0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x v="0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x v="0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x v="0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x v="0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x v="0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x v="0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x v="0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x v="0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x v="0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x v="0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x v="0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x v="0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x v="0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x v="0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x v="0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x v="0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x v="0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x v="0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x v="0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x v="0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x v="0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x v="0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x v="0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x v="0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x v="0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x v="0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x v="0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x v="0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x v="0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x v="0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x v="0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x v="0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x v="0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x v="0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x v="0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x v="0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x v="0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x v="0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x v="0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x v="0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x v="0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x v="0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x v="0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x v="0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x v="0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x v="0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x v="0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x v="0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x v="0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x v="0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x v="0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x v="0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x v="0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x v="0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x v="0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x v="0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x v="0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x v="0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x v="0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x v="0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x v="0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x v="0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x v="0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x v="0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x v="0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x v="0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x v="0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x v="0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x v="0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x v="0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x v="0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x v="0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x v="0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x v="0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x v="0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x v="0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x v="0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x v="0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x v="0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x v="0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x v="0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x v="0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x v="0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x v="0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x v="0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x v="0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x v="0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x v="0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x v="0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x v="0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x v="0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x v="0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x v="0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x v="0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x v="0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x v="0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x v="0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x v="0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x v="0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x v="0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x v="0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x v="0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x v="0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x v="0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x v="0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x v="0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x v="0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x v="0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x v="0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x v="0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x v="0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x v="0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x v="0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x v="0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x v="0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x v="0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x v="0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x v="0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x v="0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x v="0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x v="0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x v="0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x v="0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x v="0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x v="0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x v="0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x v="0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x v="0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x v="0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x v="0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x v="0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x v="0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x v="0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x v="0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x v="0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x v="0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x v="0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x v="0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x v="0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x v="0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x v="0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x v="0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x v="0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x v="0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x v="0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x v="0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x v="0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x v="0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x v="0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x v="0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x v="0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x v="0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x v="0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x v="0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x v="0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x v="0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x v="0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x v="0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x v="0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x v="0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x v="0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x v="0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x v="0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x v="0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x v="0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x v="0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x v="0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x v="0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x v="0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x v="0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x v="0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x v="0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x v="0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x v="0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x v="0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x v="0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x v="0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x v="0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x v="0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x v="1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2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3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4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5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6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7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8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9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0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1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2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3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4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5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6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7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8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9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x v="2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x v="2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x v="2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x v="2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x v="2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x v="2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x v="2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x v="2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x v="2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x v="2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x v="3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x v="3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x v="3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x v="3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x v="3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x v="3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x v="3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x v="3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x v="3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x v="39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0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1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2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3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4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6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7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9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0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1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2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3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4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5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6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7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8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9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0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1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x v="62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x v="63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x v="64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x v="65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x v="66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x v="67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x v="68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x v="69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x v="70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x v="71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x v="72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x v="73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x v="74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x v="75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x v="76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x v="77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x v="78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x v="79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x v="80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x v="81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x v="82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x v="83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x v="84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x v="85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x v="86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x v="87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x v="88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x v="89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x v="90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x v="91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x v="92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x v="93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x v="94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x v="95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x v="96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x v="97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x v="98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x v="99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x v="100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x v="101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x v="10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x v="103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x v="10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x v="105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x v="106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x v="107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x v="108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x v="109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x v="110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x v="111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x v="112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x v="113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4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5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6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8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9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0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1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3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4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5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6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7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x v="128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29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0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1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2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3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4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5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6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7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8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9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0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1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2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x v="143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4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5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6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7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8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9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50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x v="151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x v="15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x v="15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x v="154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x v="155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x v="156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x v="157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x v="158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x v="159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x v="160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x v="161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x v="162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x v="163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x v="164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x v="165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x v="166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7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8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9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x v="170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x v="171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x v="172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x v="173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x v="174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x v="175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x v="176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x v="177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x v="178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x v="179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x v="180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x v="181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x v="182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x v="183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x v="184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x v="185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x v="186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x v="187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x v="188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x v="189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x v="190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x v="191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x v="192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x v="193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x v="194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x v="195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x v="196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x v="197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x v="198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x v="199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x v="200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x v="201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x v="202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x v="203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x v="204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x v="205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x v="206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x v="207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x v="208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x v="209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x v="210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x v="21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x v="212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x v="213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x v="214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x v="215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x v="216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x v="217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x v="218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x v="219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x v="220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x v="221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x v="222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x v="223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x v="224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x v="225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x v="22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x v="22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x v="22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x v="229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x v="230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x v="2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x v="23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x v="23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x v="23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x v="23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x v="23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x v="237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x v="238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x v="239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x v="240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x v="241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x v="242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x v="243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x v="24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x v="245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x v="246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x v="247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x v="248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x v="249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x v="250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x v="251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x v="252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x v="253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x v="254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x v="255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x v="256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x v="257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x v="258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x v="259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x v="260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x v="261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x v="262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x v="263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x v="26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x v="265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x v="26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x v="267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x v="268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x v="269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x v="270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x v="271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x v="272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x v="273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4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6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7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8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9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1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2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3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4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5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6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7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8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9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90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x v="291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x v="292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x v="293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x v="294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x v="29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x v="296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x v="297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x v="298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x v="299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x v="30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x v="301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x v="302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x v="303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x v="304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x v="30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x v="306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x v="307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x v="308"/>
  </r>
  <r>
    <n v="1"/>
    <x v="13"/>
    <x v="21"/>
    <x v="37"/>
    <s v="Liberado"/>
    <x v="0"/>
    <s v="SI"/>
    <x v="0"/>
    <x v="1"/>
    <n v="1"/>
    <x v="0"/>
    <x v="0"/>
    <n v="18"/>
    <x v="58"/>
    <x v="0"/>
    <x v="0"/>
    <x v="746"/>
    <x v="0"/>
    <x v="0"/>
    <n v="0"/>
    <s v="&quot;No Aplica&quot;"/>
    <m/>
    <s v=""/>
    <x v="0"/>
    <x v="0"/>
  </r>
  <r>
    <n v="1"/>
    <x v="8"/>
    <x v="21"/>
    <x v="38"/>
    <s v="Liberado"/>
    <x v="3"/>
    <s v="SI"/>
    <x v="0"/>
    <x v="1"/>
    <n v="1"/>
    <x v="0"/>
    <x v="0"/>
    <n v="18"/>
    <x v="59"/>
    <x v="0"/>
    <x v="0"/>
    <x v="747"/>
    <x v="0"/>
    <x v="0"/>
    <n v="0"/>
    <s v="&quot;No Aplica&quot;"/>
    <m/>
    <s v=""/>
    <x v="0"/>
    <x v="0"/>
  </r>
  <r>
    <n v="1"/>
    <x v="8"/>
    <x v="21"/>
    <x v="39"/>
    <s v="Liberado"/>
    <x v="1"/>
    <s v="SI"/>
    <x v="0"/>
    <x v="1"/>
    <n v="1"/>
    <x v="0"/>
    <x v="0"/>
    <n v="18"/>
    <x v="60"/>
    <x v="0"/>
    <x v="0"/>
    <x v="748"/>
    <x v="0"/>
    <x v="0"/>
    <n v="0"/>
    <s v="&quot;No Aplica&quot;"/>
    <m/>
    <s v=""/>
    <x v="0"/>
    <x v="0"/>
  </r>
  <r>
    <n v="1"/>
    <x v="8"/>
    <x v="21"/>
    <x v="40"/>
    <s v="Liberado"/>
    <x v="4"/>
    <s v="SI"/>
    <x v="0"/>
    <x v="1"/>
    <n v="1"/>
    <x v="0"/>
    <x v="0"/>
    <n v="18"/>
    <x v="61"/>
    <x v="0"/>
    <x v="0"/>
    <x v="749"/>
    <x v="0"/>
    <x v="0"/>
    <n v="0"/>
    <s v="&quot;No Aplica&quot;"/>
    <m/>
    <s v=""/>
    <x v="0"/>
    <x v="0"/>
  </r>
  <r>
    <n v="1"/>
    <x v="8"/>
    <x v="21"/>
    <x v="41"/>
    <s v="Liberado"/>
    <x v="2"/>
    <s v="SI"/>
    <x v="0"/>
    <x v="1"/>
    <n v="1"/>
    <x v="0"/>
    <x v="0"/>
    <n v="18"/>
    <x v="62"/>
    <x v="0"/>
    <x v="0"/>
    <x v="750"/>
    <x v="0"/>
    <x v="0"/>
    <n v="0"/>
    <s v="&quot;No Aplica&quot;"/>
    <m/>
    <s v=""/>
    <x v="0"/>
    <x v="0"/>
  </r>
  <r>
    <n v="1"/>
    <x v="13"/>
    <x v="21"/>
    <x v="42"/>
    <s v="PRO"/>
    <x v="0"/>
    <s v="SI"/>
    <x v="1"/>
    <x v="1"/>
    <n v="1"/>
    <x v="1"/>
    <x v="1"/>
    <n v="16"/>
    <x v="63"/>
    <x v="0"/>
    <x v="1"/>
    <x v="751"/>
    <x v="16"/>
    <x v="30"/>
    <n v="2"/>
    <s v="&quot;Geomática_Agrícola_Chile_Región&quot;"/>
    <m/>
    <s v="https://raw.githubusercontent.com/Sud-Austral/DATA-COMUN/master/00%20Portadas/portadaPowerBi_DataAGRO_GeomaticaAgricola_CHILE.jpg"/>
    <x v="33"/>
    <x v="309"/>
  </r>
  <r>
    <n v="2"/>
    <x v="13"/>
    <x v="21"/>
    <x v="42"/>
    <s v="PRO"/>
    <x v="0"/>
    <s v="SI"/>
    <x v="1"/>
    <x v="1"/>
    <n v="1"/>
    <x v="1"/>
    <x v="1"/>
    <n v="16"/>
    <x v="63"/>
    <x v="0"/>
    <x v="2"/>
    <x v="751"/>
    <x v="16"/>
    <x v="30"/>
    <n v="15"/>
    <s v="&quot;Geomática_Agrícola_Chile_Región&quot;"/>
    <m/>
    <s v="https://raw.githubusercontent.com/Sud-Austral/DATA-COMUN/master/00%20Portadas/portadaPowerBi_DataAGRO_GeomaticaAgricola_CHILE.jpg"/>
    <x v="33"/>
    <x v="310"/>
  </r>
  <r>
    <n v="3"/>
    <x v="13"/>
    <x v="21"/>
    <x v="42"/>
    <s v="PRO"/>
    <x v="0"/>
    <s v="SI"/>
    <x v="1"/>
    <x v="1"/>
    <n v="1"/>
    <x v="1"/>
    <x v="1"/>
    <n v="16"/>
    <x v="63"/>
    <x v="0"/>
    <x v="3"/>
    <x v="751"/>
    <x v="16"/>
    <x v="30"/>
    <n v="3"/>
    <s v="&quot;Geomática_Agrícola_Chile_Región&quot;"/>
    <m/>
    <s v="https://raw.githubusercontent.com/Sud-Austral/DATA-COMUN/master/00%20Portadas/portadaPowerBi_DataAGRO_GeomaticaAgricola_CHILE.jpg"/>
    <x v="33"/>
    <x v="311"/>
  </r>
  <r>
    <n v="4"/>
    <x v="13"/>
    <x v="21"/>
    <x v="42"/>
    <s v="PRO"/>
    <x v="0"/>
    <s v="SI"/>
    <x v="1"/>
    <x v="1"/>
    <n v="1"/>
    <x v="1"/>
    <x v="1"/>
    <n v="16"/>
    <x v="63"/>
    <x v="0"/>
    <x v="4"/>
    <x v="751"/>
    <x v="16"/>
    <x v="30"/>
    <n v="11"/>
    <s v="&quot;Geomática_Agrícola_Chile_Región&quot;"/>
    <m/>
    <s v="https://raw.githubusercontent.com/Sud-Austral/DATA-COMUN/master/00%20Portadas/portadaPowerBi_DataAGRO_GeomaticaAgricola_CHILE.jpg"/>
    <x v="33"/>
    <x v="312"/>
  </r>
  <r>
    <n v="5"/>
    <x v="13"/>
    <x v="21"/>
    <x v="42"/>
    <s v="PRO"/>
    <x v="0"/>
    <s v="SI"/>
    <x v="1"/>
    <x v="1"/>
    <n v="1"/>
    <x v="1"/>
    <x v="1"/>
    <n v="16"/>
    <x v="63"/>
    <x v="0"/>
    <x v="5"/>
    <x v="751"/>
    <x v="16"/>
    <x v="30"/>
    <n v="4"/>
    <s v="&quot;Geomática_Agrícola_Chile_Región&quot;"/>
    <m/>
    <s v="https://raw.githubusercontent.com/Sud-Austral/DATA-COMUN/master/00%20Portadas/portadaPowerBi_DataAGRO_GeomaticaAgricola_CHILE.jpg"/>
    <x v="33"/>
    <x v="313"/>
  </r>
  <r>
    <n v="6"/>
    <x v="13"/>
    <x v="21"/>
    <x v="42"/>
    <s v="PRO"/>
    <x v="0"/>
    <s v="SI"/>
    <x v="1"/>
    <x v="1"/>
    <n v="1"/>
    <x v="1"/>
    <x v="1"/>
    <n v="16"/>
    <x v="63"/>
    <x v="0"/>
    <x v="6"/>
    <x v="751"/>
    <x v="16"/>
    <x v="30"/>
    <n v="9"/>
    <s v="&quot;Geomática_Agrícola_Chile_Región&quot;"/>
    <m/>
    <s v="https://raw.githubusercontent.com/Sud-Austral/DATA-COMUN/master/00%20Portadas/portadaPowerBi_DataAGRO_GeomaticaAgricola_CHILE.jpg"/>
    <x v="33"/>
    <x v="314"/>
  </r>
  <r>
    <n v="7"/>
    <x v="13"/>
    <x v="21"/>
    <x v="42"/>
    <s v="PRO"/>
    <x v="0"/>
    <s v="SI"/>
    <x v="1"/>
    <x v="1"/>
    <n v="1"/>
    <x v="1"/>
    <x v="1"/>
    <n v="16"/>
    <x v="63"/>
    <x v="0"/>
    <x v="7"/>
    <x v="751"/>
    <x v="16"/>
    <x v="30"/>
    <n v="10"/>
    <s v="&quot;Geomática_Agrícola_Chile_Región&quot;"/>
    <m/>
    <s v="https://raw.githubusercontent.com/Sud-Austral/DATA-COMUN/master/00%20Portadas/portadaPowerBi_DataAGRO_GeomaticaAgricola_CHILE.jpg"/>
    <x v="33"/>
    <x v="315"/>
  </r>
  <r>
    <n v="8"/>
    <x v="13"/>
    <x v="21"/>
    <x v="42"/>
    <s v="PRO"/>
    <x v="0"/>
    <s v="SI"/>
    <x v="1"/>
    <x v="1"/>
    <n v="1"/>
    <x v="1"/>
    <x v="1"/>
    <n v="16"/>
    <x v="63"/>
    <x v="0"/>
    <x v="8"/>
    <x v="751"/>
    <x v="16"/>
    <x v="30"/>
    <n v="14"/>
    <s v="&quot;Geomática_Agrícola_Chile_Región&quot;"/>
    <m/>
    <s v="https://raw.githubusercontent.com/Sud-Austral/DATA-COMUN/master/00%20Portadas/portadaPowerBi_DataAGRO_GeomaticaAgricola_CHILE.jpg"/>
    <x v="33"/>
    <x v="316"/>
  </r>
  <r>
    <n v="9"/>
    <x v="13"/>
    <x v="21"/>
    <x v="42"/>
    <s v="PRO"/>
    <x v="0"/>
    <s v="SI"/>
    <x v="1"/>
    <x v="1"/>
    <n v="1"/>
    <x v="1"/>
    <x v="1"/>
    <n v="16"/>
    <x v="63"/>
    <x v="0"/>
    <x v="9"/>
    <x v="751"/>
    <x v="16"/>
    <x v="30"/>
    <n v="12"/>
    <s v="&quot;Geomática_Agrícola_Chile_Región&quot;"/>
    <m/>
    <s v="https://raw.githubusercontent.com/Sud-Austral/DATA-COMUN/master/00%20Portadas/portadaPowerBi_DataAGRO_GeomaticaAgricola_CHILE.jpg"/>
    <x v="33"/>
    <x v="317"/>
  </r>
  <r>
    <n v="10"/>
    <x v="13"/>
    <x v="21"/>
    <x v="42"/>
    <s v="PRO"/>
    <x v="0"/>
    <s v="SI"/>
    <x v="1"/>
    <x v="1"/>
    <n v="1"/>
    <x v="1"/>
    <x v="1"/>
    <n v="16"/>
    <x v="63"/>
    <x v="0"/>
    <x v="10"/>
    <x v="751"/>
    <x v="16"/>
    <x v="30"/>
    <n v="6"/>
    <s v="&quot;Geomática_Agrícola_Chile_Región&quot;"/>
    <m/>
    <s v="https://raw.githubusercontent.com/Sud-Austral/DATA-COMUN/master/00%20Portadas/portadaPowerBi_DataAGRO_GeomaticaAgricola_CHILE.jpg"/>
    <x v="33"/>
    <x v="318"/>
  </r>
  <r>
    <n v="11"/>
    <x v="13"/>
    <x v="21"/>
    <x v="42"/>
    <s v="PRO"/>
    <x v="0"/>
    <s v="SI"/>
    <x v="1"/>
    <x v="1"/>
    <n v="1"/>
    <x v="1"/>
    <x v="1"/>
    <n v="16"/>
    <x v="63"/>
    <x v="0"/>
    <x v="11"/>
    <x v="751"/>
    <x v="16"/>
    <x v="30"/>
    <n v="1"/>
    <s v="&quot;Geomática_Agrícola_Chile_Región&quot;"/>
    <m/>
    <s v="https://raw.githubusercontent.com/Sud-Austral/DATA-COMUN/master/00%20Portadas/portadaPowerBi_DataAGRO_GeomaticaAgricola_CHILE.jpg"/>
    <x v="33"/>
    <x v="319"/>
  </r>
  <r>
    <n v="12"/>
    <x v="13"/>
    <x v="21"/>
    <x v="42"/>
    <s v="PRO"/>
    <x v="0"/>
    <s v="SI"/>
    <x v="1"/>
    <x v="1"/>
    <n v="1"/>
    <x v="1"/>
    <x v="1"/>
    <n v="16"/>
    <x v="63"/>
    <x v="0"/>
    <x v="12"/>
    <x v="751"/>
    <x v="16"/>
    <x v="30"/>
    <n v="5"/>
    <s v="&quot;Geomática_Agrícola_Chile_Región&quot;"/>
    <m/>
    <s v="https://raw.githubusercontent.com/Sud-Austral/DATA-COMUN/master/00%20Portadas/portadaPowerBi_DataAGRO_GeomaticaAgricola_CHILE.jpg"/>
    <x v="33"/>
    <x v="320"/>
  </r>
  <r>
    <n v="13"/>
    <x v="13"/>
    <x v="21"/>
    <x v="42"/>
    <s v="PRO"/>
    <x v="0"/>
    <s v="SI"/>
    <x v="1"/>
    <x v="1"/>
    <n v="1"/>
    <x v="1"/>
    <x v="1"/>
    <n v="16"/>
    <x v="63"/>
    <x v="0"/>
    <x v="13"/>
    <x v="751"/>
    <x v="16"/>
    <x v="30"/>
    <n v="8"/>
    <s v="&quot;Geomática_Agrícola_Chile_Región&quot;"/>
    <m/>
    <s v="https://raw.githubusercontent.com/Sud-Austral/DATA-COMUN/master/00%20Portadas/portadaPowerBi_DataAGRO_GeomaticaAgricola_CHILE.jpg"/>
    <x v="33"/>
    <x v="321"/>
  </r>
  <r>
    <n v="14"/>
    <x v="13"/>
    <x v="21"/>
    <x v="42"/>
    <s v="PRO"/>
    <x v="0"/>
    <s v="SI"/>
    <x v="1"/>
    <x v="1"/>
    <n v="1"/>
    <x v="1"/>
    <x v="1"/>
    <n v="16"/>
    <x v="63"/>
    <x v="0"/>
    <x v="14"/>
    <x v="751"/>
    <x v="16"/>
    <x v="30"/>
    <n v="7"/>
    <s v="&quot;Geomática_Agrícola_Chile_Región&quot;"/>
    <m/>
    <s v="https://raw.githubusercontent.com/Sud-Austral/DATA-COMUN/master/00%20Portadas/portadaPowerBi_DataAGRO_GeomaticaAgricola_CHILE.jpg"/>
    <x v="33"/>
    <x v="322"/>
  </r>
  <r>
    <n v="15"/>
    <x v="13"/>
    <x v="21"/>
    <x v="42"/>
    <s v="PRO"/>
    <x v="0"/>
    <s v="SI"/>
    <x v="1"/>
    <x v="1"/>
    <n v="1"/>
    <x v="1"/>
    <x v="1"/>
    <n v="16"/>
    <x v="63"/>
    <x v="0"/>
    <x v="15"/>
    <x v="751"/>
    <x v="16"/>
    <x v="30"/>
    <n v="16"/>
    <s v="&quot;Geomática_Agrícola_Chile_Región&quot;"/>
    <m/>
    <s v="https://raw.githubusercontent.com/Sud-Austral/DATA-COMUN/master/00%20Portadas/portadaPowerBi_DataAGRO_GeomaticaAgricola_CHILE.jpg"/>
    <x v="33"/>
    <x v="323"/>
  </r>
  <r>
    <n v="16"/>
    <x v="13"/>
    <x v="21"/>
    <x v="42"/>
    <s v="PRO"/>
    <x v="0"/>
    <s v="SI"/>
    <x v="1"/>
    <x v="1"/>
    <n v="1"/>
    <x v="1"/>
    <x v="1"/>
    <n v="16"/>
    <x v="63"/>
    <x v="0"/>
    <x v="16"/>
    <x v="751"/>
    <x v="16"/>
    <x v="30"/>
    <n v="13"/>
    <s v="&quot;Geomática_Agrícola_Chile_Región&quot;"/>
    <m/>
    <s v="https://raw.githubusercontent.com/Sud-Austral/DATA-COMUN/master/00%20Portadas/portadaPowerBi_DataAGRO_GeomaticaAgricola_CHILE.jpg"/>
    <x v="33"/>
    <x v="324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x v="0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x v="0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x v="0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x v="0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x v="0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x v="0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x v="0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x v="0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x v="0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x v="0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x v="0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x v="0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x v="0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x v="0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x v="0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x v="0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DFF69-052B-4F13-86DE-46F24D199FBA}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9:G56" firstHeaderRow="1" firstDataRow="1" firstDataCol="7"/>
  <pivotFields count="25">
    <pivotField axis="axisRow" compact="0" outline="0" showAll="0" defaultSubtotal="0">
      <items count="14"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4"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m="1"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4"/>
        <item x="0"/>
        <item m="1"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8"/>
    <field x="9"/>
    <field x="0"/>
    <field x="1"/>
    <field x="3"/>
    <field x="5"/>
    <field x="12"/>
  </rowFields>
  <rowItems count="47">
    <i>
      <x/>
      <x v="1"/>
      <x v="2"/>
      <x v="6"/>
      <x v="11"/>
      <x v="1"/>
      <x v="4"/>
    </i>
    <i r="2">
      <x v="3"/>
      <x v="14"/>
      <x v="8"/>
      <x v="1"/>
      <x v="4"/>
    </i>
    <i r="2">
      <x v="4"/>
      <x v="9"/>
      <x v="34"/>
      <x v="1"/>
      <x/>
    </i>
    <i r="6">
      <x v="4"/>
    </i>
    <i r="6">
      <x v="7"/>
    </i>
    <i r="2">
      <x v="5"/>
      <x v="8"/>
      <x v="35"/>
      <x v="1"/>
      <x v="4"/>
    </i>
    <i r="6">
      <x v="7"/>
    </i>
    <i r="2">
      <x v="6"/>
      <x v="15"/>
      <x v="7"/>
      <x v="1"/>
      <x v="4"/>
    </i>
    <i r="2">
      <x v="7"/>
      <x v="20"/>
      <x v="6"/>
      <x v="1"/>
      <x v="7"/>
    </i>
    <i r="2">
      <x v="8"/>
      <x v="19"/>
      <x v="9"/>
      <x v="5"/>
      <x v="4"/>
    </i>
    <i r="2">
      <x v="9"/>
      <x v="7"/>
      <x v="14"/>
      <x v="4"/>
      <x v="4"/>
    </i>
    <i r="2">
      <x v="10"/>
      <x v="16"/>
      <x v="13"/>
      <x v="4"/>
      <x v="1"/>
    </i>
    <i r="6">
      <x v="4"/>
    </i>
    <i r="3">
      <x v="17"/>
      <x v="33"/>
      <x v="4"/>
      <x v="4"/>
    </i>
    <i r="3">
      <x v="18"/>
      <x v="5"/>
      <x v="4"/>
      <x v="3"/>
    </i>
    <i r="2">
      <x v="11"/>
      <x v="11"/>
      <x v="12"/>
      <x v="1"/>
      <x v="4"/>
    </i>
    <i r="2">
      <x v="12"/>
      <x/>
      <x v="36"/>
      <x v="1"/>
      <x v="4"/>
    </i>
    <i r="3">
      <x v="1"/>
      <x v="37"/>
      <x v="1"/>
      <x v="4"/>
    </i>
    <i r="2">
      <x v="13"/>
      <x v="10"/>
      <x v="10"/>
      <x v="1"/>
      <x v="4"/>
    </i>
    <i>
      <x v="1"/>
      <x v="1"/>
      <x v="1"/>
      <x v="13"/>
      <x v="24"/>
      <x/>
      <x v="2"/>
    </i>
    <i r="6">
      <x v="4"/>
    </i>
    <i r="4">
      <x v="26"/>
      <x v="2"/>
      <x v="1"/>
    </i>
    <i r="6">
      <x v="4"/>
    </i>
    <i r="4">
      <x v="27"/>
      <x v="3"/>
      <x v="1"/>
    </i>
    <i r="6">
      <x v="4"/>
    </i>
    <i r="4">
      <x v="28"/>
      <x v="4"/>
      <x v="1"/>
    </i>
    <i r="6">
      <x v="4"/>
    </i>
    <i r="4">
      <x v="29"/>
      <x v="5"/>
      <x v="1"/>
    </i>
    <i r="6">
      <x v="4"/>
    </i>
    <i r="4">
      <x v="30"/>
      <x v="6"/>
      <x v="1"/>
    </i>
    <i r="6">
      <x v="4"/>
    </i>
    <i r="4">
      <x v="31"/>
      <x v="7"/>
      <x v="4"/>
    </i>
    <i r="6">
      <x v="6"/>
    </i>
    <i r="2">
      <x v="11"/>
      <x v="12"/>
      <x v="15"/>
      <x/>
      <x v="2"/>
    </i>
    <i r="6">
      <x v="4"/>
    </i>
    <i r="4">
      <x v="17"/>
      <x v="2"/>
      <x v="1"/>
    </i>
    <i r="6">
      <x v="4"/>
    </i>
    <i r="4">
      <x v="18"/>
      <x v="3"/>
      <x v="1"/>
    </i>
    <i r="6">
      <x v="4"/>
    </i>
    <i r="4">
      <x v="19"/>
      <x v="4"/>
      <x v="1"/>
    </i>
    <i r="6">
      <x v="4"/>
    </i>
    <i r="4">
      <x v="20"/>
      <x v="5"/>
      <x v="1"/>
    </i>
    <i r="6">
      <x v="4"/>
    </i>
    <i r="4">
      <x v="21"/>
      <x v="6"/>
      <x v="1"/>
    </i>
    <i r="6">
      <x v="4"/>
    </i>
    <i r="4">
      <x v="22"/>
      <x v="7"/>
      <x v="4"/>
    </i>
    <i r="6">
      <x v="6"/>
    </i>
  </rowItems>
  <colItems count="1">
    <i/>
  </colItems>
  <formats count="1">
    <format dxfId="4847">
      <pivotArea dataOnly="0" labelOnly="1" outline="0" fieldPosition="0">
        <references count="1">
          <reference field="8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A8E5-18C5-4F62-87C6-FAF9D1B5BBEF}" name="TablaDinámica3" cacheId="2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462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451">
    <i>
      <x v="1"/>
      <x v="2"/>
      <x v="1"/>
      <x v="13"/>
      <x v="2"/>
      <x v="1"/>
      <x v="5"/>
      <x v="37"/>
      <x v="452"/>
      <x v="767"/>
    </i>
    <i r="2">
      <x v="2"/>
      <x v="13"/>
      <x v="2"/>
      <x v="1"/>
      <x v="5"/>
      <x v="38"/>
      <x v="452"/>
      <x v="768"/>
    </i>
    <i r="2">
      <x v="7"/>
      <x v="3"/>
      <x v="2"/>
      <x v="1"/>
      <x v="5"/>
      <x v="12"/>
      <x v="452"/>
      <x v="744"/>
    </i>
    <i r="2">
      <x v="8"/>
      <x v="10"/>
      <x v="5"/>
      <x v="1"/>
      <x v="5"/>
      <x v="15"/>
      <x v="452"/>
      <x v="25"/>
    </i>
    <i r="2">
      <x v="9"/>
      <x v="6"/>
      <x v="2"/>
      <x v="1"/>
      <x v="5"/>
      <x v="36"/>
      <x v="452"/>
      <x v="24"/>
    </i>
    <i r="5">
      <x v="2"/>
      <x v="7"/>
      <x v="36"/>
      <x v="497"/>
      <x v="758"/>
    </i>
    <i r="8">
      <x v="498"/>
      <x v="756"/>
    </i>
    <i r="8">
      <x v="499"/>
      <x v="759"/>
    </i>
    <i r="8">
      <x v="500"/>
      <x v="752"/>
    </i>
    <i r="8">
      <x v="501"/>
      <x v="760"/>
    </i>
    <i r="8">
      <x v="502"/>
      <x v="765"/>
    </i>
    <i r="8">
      <x v="503"/>
      <x v="751"/>
    </i>
    <i r="8">
      <x v="504"/>
      <x v="755"/>
    </i>
    <i r="8">
      <x v="505"/>
      <x v="753"/>
    </i>
    <i r="8">
      <x v="506"/>
      <x v="762"/>
    </i>
    <i r="8">
      <x v="507"/>
      <x v="750"/>
    </i>
    <i r="8">
      <x v="508"/>
      <x v="761"/>
    </i>
    <i r="8">
      <x v="509"/>
      <x v="764"/>
    </i>
    <i r="8">
      <x v="510"/>
      <x v="763"/>
    </i>
    <i r="8">
      <x v="511"/>
      <x v="757"/>
    </i>
    <i r="8">
      <x v="512"/>
      <x v="754"/>
    </i>
    <i r="2">
      <x v="10"/>
      <x v="5"/>
      <x v="2"/>
      <x v="1"/>
      <x v="5"/>
      <x v="35"/>
      <x v="452"/>
      <x v="33"/>
    </i>
    <i r="5">
      <x v="2"/>
      <x v="1"/>
      <x v="35"/>
      <x v="3"/>
      <x v="266"/>
    </i>
    <i r="8">
      <x v="4"/>
      <x v="434"/>
    </i>
    <i r="8">
      <x v="5"/>
      <x v="327"/>
    </i>
    <i r="8">
      <x v="6"/>
      <x v="544"/>
    </i>
    <i r="8">
      <x v="7"/>
      <x v="393"/>
    </i>
    <i r="8">
      <x v="8"/>
      <x v="263"/>
    </i>
    <i r="8">
      <x v="9"/>
      <x v="242"/>
    </i>
    <i r="8">
      <x v="10"/>
      <x v="398"/>
    </i>
    <i r="8">
      <x v="11"/>
      <x v="566"/>
    </i>
    <i r="8">
      <x v="12"/>
      <x v="278"/>
    </i>
    <i r="8">
      <x v="13"/>
      <x v="378"/>
    </i>
    <i r="8">
      <x v="14"/>
      <x v="532"/>
    </i>
    <i r="8">
      <x v="15"/>
      <x v="525"/>
    </i>
    <i r="8">
      <x v="16"/>
      <x v="353"/>
    </i>
    <i r="8">
      <x v="17"/>
      <x v="323"/>
    </i>
    <i r="8">
      <x v="18"/>
      <x v="358"/>
    </i>
    <i r="8">
      <x v="19"/>
      <x v="424"/>
    </i>
    <i r="8">
      <x v="20"/>
      <x v="278"/>
    </i>
    <i r="8">
      <x v="21"/>
      <x v="533"/>
    </i>
    <i r="8">
      <x v="22"/>
      <x v="382"/>
    </i>
    <i r="8">
      <x v="23"/>
      <x v="233"/>
    </i>
    <i r="8">
      <x v="24"/>
      <x v="388"/>
    </i>
    <i r="8">
      <x v="25"/>
      <x v="324"/>
    </i>
    <i r="8">
      <x v="26"/>
      <x v="429"/>
    </i>
    <i r="8">
      <x v="27"/>
      <x v="420"/>
    </i>
    <i r="8">
      <x v="28"/>
      <x v="354"/>
    </i>
    <i r="8">
      <x v="29"/>
      <x v="337"/>
    </i>
    <i r="8">
      <x v="30"/>
      <x v="403"/>
    </i>
    <i r="8">
      <x v="31"/>
      <x v="526"/>
    </i>
    <i r="8">
      <x v="32"/>
      <x v="546"/>
    </i>
    <i r="8">
      <x v="33"/>
      <x v="435"/>
    </i>
    <i r="8">
      <x v="34"/>
      <x v="412"/>
    </i>
    <i r="8">
      <x v="35"/>
      <x v="241"/>
    </i>
    <i r="8">
      <x v="36"/>
      <x v="440"/>
    </i>
    <i r="8">
      <x v="37"/>
      <x v="492"/>
    </i>
    <i r="8">
      <x v="38"/>
      <x v="285"/>
    </i>
    <i r="8">
      <x v="39"/>
      <x v="286"/>
    </i>
    <i r="8">
      <x v="40"/>
      <x v="258"/>
    </i>
    <i r="8">
      <x v="41"/>
      <x v="493"/>
    </i>
    <i r="8">
      <x v="42"/>
      <x v="390"/>
    </i>
    <i r="8">
      <x v="43"/>
      <x v="473"/>
    </i>
    <i r="8">
      <x v="44"/>
      <x v="514"/>
    </i>
    <i r="8">
      <x v="45"/>
      <x v="272"/>
    </i>
    <i r="8">
      <x v="46"/>
      <x v="359"/>
    </i>
    <i r="8">
      <x v="47"/>
      <x v="357"/>
    </i>
    <i r="8">
      <x v="48"/>
      <x v="474"/>
    </i>
    <i r="8">
      <x v="49"/>
      <x v="565"/>
    </i>
    <i r="8">
      <x v="50"/>
      <x v="243"/>
    </i>
    <i r="8">
      <x v="51"/>
      <x v="267"/>
    </i>
    <i r="8">
      <x v="52"/>
      <x v="367"/>
    </i>
    <i r="8">
      <x v="53"/>
      <x v="234"/>
    </i>
    <i r="8">
      <x v="54"/>
      <x v="269"/>
    </i>
    <i r="8">
      <x v="55"/>
      <x v="450"/>
    </i>
    <i r="8">
      <x v="56"/>
      <x v="368"/>
    </i>
    <i r="8">
      <x v="57"/>
      <x v="264"/>
    </i>
    <i r="8">
      <x v="58"/>
      <x v="374"/>
    </i>
    <i r="8">
      <x v="59"/>
      <x v="451"/>
    </i>
    <i r="8">
      <x v="60"/>
      <x v="505"/>
    </i>
    <i r="8">
      <x v="61"/>
      <x v="338"/>
    </i>
    <i r="8">
      <x v="62"/>
      <x v="319"/>
    </i>
    <i r="8">
      <x v="63"/>
      <x v="567"/>
    </i>
    <i r="8">
      <x v="64"/>
      <x v="452"/>
    </i>
    <i r="8">
      <x v="65"/>
      <x v="407"/>
    </i>
    <i r="8">
      <x v="66"/>
      <x v="512"/>
    </i>
    <i r="8">
      <x v="67"/>
      <x v="287"/>
    </i>
    <i r="8">
      <x v="68"/>
      <x v="413"/>
    </i>
    <i r="8">
      <x v="69"/>
      <x v="483"/>
    </i>
    <i r="8">
      <x v="70"/>
      <x v="527"/>
    </i>
    <i r="8">
      <x v="71"/>
      <x v="387"/>
    </i>
    <i r="8">
      <x v="72"/>
      <x v="397"/>
    </i>
    <i r="8">
      <x v="73"/>
      <x v="513"/>
    </i>
    <i r="8">
      <x v="74"/>
      <x v="342"/>
    </i>
    <i r="8">
      <x v="75"/>
      <x v="547"/>
    </i>
    <i r="8">
      <x v="76"/>
      <x v="568"/>
    </i>
    <i r="8">
      <x v="77"/>
      <x v="328"/>
    </i>
    <i r="8">
      <x v="78"/>
      <x v="244"/>
    </i>
    <i r="8">
      <x v="79"/>
      <x v="528"/>
    </i>
    <i r="8">
      <x v="80"/>
      <x v="548"/>
    </i>
    <i r="8">
      <x v="81"/>
      <x v="484"/>
    </i>
    <i r="8">
      <x v="82"/>
      <x v="495"/>
    </i>
    <i r="8">
      <x v="83"/>
      <x v="245"/>
    </i>
    <i r="8">
      <x v="84"/>
      <x v="391"/>
    </i>
    <i r="8">
      <x v="85"/>
      <x v="453"/>
    </i>
    <i r="8">
      <x v="86"/>
      <x v="288"/>
    </i>
    <i r="8">
      <x v="87"/>
      <x v="360"/>
    </i>
    <i r="8">
      <x v="88"/>
      <x v="332"/>
    </i>
    <i r="8">
      <x v="89"/>
      <x v="436"/>
    </i>
    <i r="8">
      <x v="90"/>
      <x v="437"/>
    </i>
    <i r="8">
      <x v="91"/>
      <x v="485"/>
    </i>
    <i r="8">
      <x v="92"/>
      <x v="569"/>
    </i>
    <i r="8">
      <x v="93"/>
      <x v="289"/>
    </i>
    <i r="8">
      <x v="94"/>
      <x v="515"/>
    </i>
    <i r="8">
      <x v="95"/>
      <x v="549"/>
    </i>
    <i r="8">
      <x v="96"/>
      <x v="394"/>
    </i>
    <i r="8">
      <x v="97"/>
      <x v="235"/>
    </i>
    <i r="8">
      <x v="98"/>
      <x v="236"/>
    </i>
    <i r="8">
      <x v="99"/>
      <x v="259"/>
    </i>
    <i r="8">
      <x v="100"/>
      <x v="350"/>
    </i>
    <i r="8">
      <x v="101"/>
      <x v="550"/>
    </i>
    <i r="8">
      <x v="102"/>
      <x v="356"/>
    </i>
    <i r="8">
      <x v="103"/>
      <x v="551"/>
    </i>
    <i r="8">
      <x v="104"/>
      <x v="454"/>
    </i>
    <i r="8">
      <x v="105"/>
      <x v="268"/>
    </i>
    <i r="8">
      <x v="106"/>
      <x v="430"/>
    </i>
    <i r="8">
      <x v="107"/>
      <x v="260"/>
    </i>
    <i r="8">
      <x v="108"/>
      <x v="496"/>
    </i>
    <i r="8">
      <x v="109"/>
      <x v="523"/>
    </i>
    <i r="8">
      <x v="110"/>
      <x v="516"/>
    </i>
    <i r="8">
      <x v="111"/>
      <x v="339"/>
    </i>
    <i r="8">
      <x v="112"/>
      <x v="395"/>
    </i>
    <i r="8">
      <x v="113"/>
      <x v="290"/>
    </i>
    <i r="8">
      <x v="114"/>
      <x v="402"/>
    </i>
    <i r="8">
      <x v="115"/>
      <x v="291"/>
    </i>
    <i r="8">
      <x v="116"/>
      <x v="262"/>
    </i>
    <i r="8">
      <x v="117"/>
      <x v="333"/>
    </i>
    <i r="8">
      <x v="118"/>
      <x v="418"/>
    </i>
    <i r="8">
      <x v="119"/>
      <x v="414"/>
    </i>
    <i r="8">
      <x v="120"/>
      <x v="292"/>
    </i>
    <i r="8">
      <x v="121"/>
      <x v="431"/>
    </i>
    <i r="8">
      <x v="122"/>
      <x v="467"/>
    </i>
    <i r="8">
      <x v="123"/>
      <x v="293"/>
    </i>
    <i r="8">
      <x v="124"/>
      <x v="294"/>
    </i>
    <i r="8">
      <x v="125"/>
      <x v="399"/>
    </i>
    <i r="8">
      <x v="126"/>
      <x v="423"/>
    </i>
    <i r="8">
      <x v="127"/>
      <x v="295"/>
    </i>
    <i r="8">
      <x v="128"/>
      <x v="296"/>
    </i>
    <i r="8">
      <x v="129"/>
      <x v="396"/>
    </i>
    <i r="8">
      <x v="130"/>
      <x v="349"/>
    </i>
    <i r="8">
      <x v="131"/>
      <x v="351"/>
    </i>
    <i r="8">
      <x v="132"/>
      <x v="265"/>
    </i>
    <i r="8">
      <x v="133"/>
      <x v="275"/>
    </i>
    <i r="8">
      <x v="134"/>
      <x v="534"/>
    </i>
    <i r="8">
      <x v="135"/>
      <x v="320"/>
    </i>
    <i r="8">
      <x v="136"/>
      <x v="343"/>
    </i>
    <i r="8">
      <x v="137"/>
      <x v="455"/>
    </i>
    <i r="8">
      <x v="138"/>
      <x v="297"/>
    </i>
    <i r="8">
      <x v="139"/>
      <x v="552"/>
    </i>
    <i r="8">
      <x v="140"/>
      <x v="524"/>
    </i>
    <i r="8">
      <x v="141"/>
      <x v="497"/>
    </i>
    <i r="8">
      <x v="142"/>
      <x v="446"/>
    </i>
    <i r="8">
      <x v="143"/>
      <x v="504"/>
    </i>
    <i r="8">
      <x v="144"/>
      <x v="468"/>
    </i>
    <i r="8">
      <x v="145"/>
      <x v="441"/>
    </i>
    <i r="8">
      <x v="146"/>
      <x v="238"/>
    </i>
    <i r="8">
      <x v="147"/>
      <x v="298"/>
    </i>
    <i r="8">
      <x v="148"/>
      <x v="299"/>
    </i>
    <i r="8">
      <x v="149"/>
      <x v="300"/>
    </i>
    <i r="8">
      <x v="150"/>
      <x v="475"/>
    </i>
    <i r="8">
      <x v="151"/>
      <x v="553"/>
    </i>
    <i r="8">
      <x v="152"/>
      <x v="506"/>
    </i>
    <i r="8">
      <x v="153"/>
      <x v="570"/>
    </i>
    <i r="8">
      <x v="154"/>
      <x v="529"/>
    </i>
    <i r="8">
      <x v="155"/>
      <x v="419"/>
    </i>
    <i r="8">
      <x v="156"/>
      <x v="531"/>
    </i>
    <i r="8">
      <x v="157"/>
      <x v="344"/>
    </i>
    <i r="8">
      <x v="158"/>
      <x v="237"/>
    </i>
    <i r="8">
      <x v="159"/>
      <x v="571"/>
    </i>
    <i r="8">
      <x v="160"/>
      <x v="404"/>
    </i>
    <i r="8">
      <x v="161"/>
      <x v="517"/>
    </i>
    <i r="8">
      <x v="162"/>
      <x v="572"/>
    </i>
    <i r="8">
      <x v="163"/>
      <x v="456"/>
    </i>
    <i r="8">
      <x v="164"/>
      <x v="301"/>
    </i>
    <i r="8">
      <x v="165"/>
      <x v="345"/>
    </i>
    <i r="8">
      <x v="166"/>
      <x v="302"/>
    </i>
    <i r="8">
      <x v="167"/>
      <x v="457"/>
    </i>
    <i r="8">
      <x v="168"/>
      <x v="469"/>
    </i>
    <i r="8">
      <x v="169"/>
      <x v="386"/>
    </i>
    <i r="8">
      <x v="170"/>
      <x v="329"/>
    </i>
    <i r="8">
      <x v="171"/>
      <x v="346"/>
    </i>
    <i r="8">
      <x v="172"/>
      <x v="486"/>
    </i>
    <i r="8">
      <x v="173"/>
      <x v="239"/>
    </i>
    <i r="8">
      <x v="174"/>
      <x v="379"/>
    </i>
    <i r="8">
      <x v="175"/>
      <x v="554"/>
    </i>
    <i r="8">
      <x v="176"/>
      <x v="326"/>
    </i>
    <i r="8">
      <x v="177"/>
      <x v="498"/>
    </i>
    <i r="8">
      <x v="178"/>
      <x v="408"/>
    </i>
    <i r="8">
      <x v="179"/>
      <x v="458"/>
    </i>
    <i r="8">
      <x v="180"/>
      <x v="535"/>
    </i>
    <i r="8">
      <x v="181"/>
      <x v="536"/>
    </i>
    <i r="8">
      <x v="182"/>
      <x v="476"/>
    </i>
    <i r="8">
      <x v="183"/>
      <x v="282"/>
    </i>
    <i r="8">
      <x v="184"/>
      <x v="470"/>
    </i>
    <i r="8">
      <x v="185"/>
      <x v="537"/>
    </i>
    <i r="8">
      <x v="186"/>
      <x v="369"/>
    </i>
    <i r="8">
      <x v="187"/>
      <x v="432"/>
    </i>
    <i r="8">
      <x v="188"/>
      <x v="555"/>
    </i>
    <i r="8">
      <x v="189"/>
      <x v="375"/>
    </i>
    <i r="8">
      <x v="190"/>
      <x v="303"/>
    </i>
    <i r="8">
      <x v="191"/>
      <x v="270"/>
    </i>
    <i r="8">
      <x v="192"/>
      <x v="459"/>
    </i>
    <i r="8">
      <x v="193"/>
      <x v="383"/>
    </i>
    <i r="8">
      <x v="194"/>
      <x v="447"/>
    </i>
    <i r="8">
      <x v="195"/>
      <x v="251"/>
    </i>
    <i r="8">
      <x v="196"/>
      <x v="406"/>
    </i>
    <i r="8">
      <x v="197"/>
      <x v="334"/>
    </i>
    <i r="8">
      <x v="198"/>
      <x v="556"/>
    </i>
    <i r="8">
      <x v="199"/>
      <x v="400"/>
    </i>
    <i r="8">
      <x v="200"/>
      <x v="347"/>
    </i>
    <i r="8">
      <x v="201"/>
      <x v="325"/>
    </i>
    <i r="8">
      <x v="202"/>
      <x v="261"/>
    </i>
    <i r="8">
      <x v="203"/>
      <x v="477"/>
    </i>
    <i r="8">
      <x v="204"/>
      <x v="348"/>
    </i>
    <i r="8">
      <x v="205"/>
      <x v="442"/>
    </i>
    <i r="8">
      <x v="206"/>
      <x v="425"/>
    </i>
    <i r="8">
      <x v="207"/>
      <x v="471"/>
    </i>
    <i r="8">
      <x v="208"/>
      <x v="507"/>
    </i>
    <i r="8">
      <x v="209"/>
      <x v="304"/>
    </i>
    <i r="8">
      <x v="210"/>
      <x v="487"/>
    </i>
    <i r="8">
      <x v="211"/>
      <x v="494"/>
    </i>
    <i r="8">
      <x v="212"/>
      <x v="361"/>
    </i>
    <i r="8">
      <x v="213"/>
      <x v="488"/>
    </i>
    <i r="8">
      <x v="214"/>
      <x v="518"/>
    </i>
    <i r="8">
      <x v="215"/>
      <x v="335"/>
    </i>
    <i r="8">
      <x v="216"/>
      <x v="305"/>
    </i>
    <i r="8">
      <x v="217"/>
      <x v="478"/>
    </i>
    <i r="8">
      <x v="218"/>
      <x v="557"/>
    </i>
    <i r="8">
      <x v="219"/>
      <x v="426"/>
    </i>
    <i r="8">
      <x v="220"/>
      <x v="460"/>
    </i>
    <i r="8">
      <x v="221"/>
      <x v="340"/>
    </i>
    <i r="8">
      <x v="222"/>
      <x v="461"/>
    </i>
    <i r="8">
      <x v="223"/>
      <x v="466"/>
    </i>
    <i r="8">
      <x v="224"/>
      <x v="362"/>
    </i>
    <i r="8">
      <x v="225"/>
      <x v="317"/>
    </i>
    <i r="8">
      <x v="226"/>
      <x v="558"/>
    </i>
    <i r="8">
      <x v="227"/>
      <x v="479"/>
    </i>
    <i r="8">
      <x v="228"/>
      <x v="370"/>
    </i>
    <i r="8">
      <x v="229"/>
      <x v="279"/>
    </i>
    <i r="8">
      <x v="230"/>
      <x v="336"/>
    </i>
    <i r="8">
      <x v="231"/>
      <x v="280"/>
    </i>
    <i r="8">
      <x v="232"/>
      <x v="306"/>
    </i>
    <i r="8">
      <x v="233"/>
      <x v="415"/>
    </i>
    <i r="8">
      <x v="234"/>
      <x v="559"/>
    </i>
    <i r="8">
      <x v="235"/>
      <x v="307"/>
    </i>
    <i r="8">
      <x v="236"/>
      <x v="316"/>
    </i>
    <i r="8">
      <x v="237"/>
      <x v="232"/>
    </i>
    <i r="8">
      <x v="238"/>
      <x v="252"/>
    </i>
    <i r="8">
      <x v="239"/>
      <x v="240"/>
    </i>
    <i r="8">
      <x v="240"/>
      <x v="480"/>
    </i>
    <i r="8">
      <x v="241"/>
      <x v="409"/>
    </i>
    <i r="8">
      <x v="242"/>
      <x v="274"/>
    </i>
    <i r="8">
      <x v="243"/>
      <x v="246"/>
    </i>
    <i r="8">
      <x v="244"/>
      <x v="573"/>
    </i>
    <i r="8">
      <x v="245"/>
      <x v="253"/>
    </i>
    <i r="8">
      <x v="246"/>
      <x v="443"/>
    </i>
    <i r="8">
      <x v="247"/>
      <x v="355"/>
    </i>
    <i r="8">
      <x v="248"/>
      <x v="254"/>
    </i>
    <i r="8">
      <x v="249"/>
      <x v="247"/>
    </i>
    <i r="8">
      <x v="250"/>
      <x v="248"/>
    </i>
    <i r="8">
      <x v="251"/>
      <x v="249"/>
    </i>
    <i r="8">
      <x v="252"/>
      <x v="538"/>
    </i>
    <i r="8">
      <x v="253"/>
      <x v="308"/>
    </i>
    <i r="8">
      <x v="254"/>
      <x v="539"/>
    </i>
    <i r="8">
      <x v="255"/>
      <x v="363"/>
    </i>
    <i r="8">
      <x v="256"/>
      <x v="428"/>
    </i>
    <i r="8">
      <x v="257"/>
      <x v="445"/>
    </i>
    <i r="8">
      <x v="258"/>
      <x v="250"/>
    </i>
    <i r="8">
      <x v="259"/>
      <x v="462"/>
    </i>
    <i r="8">
      <x v="260"/>
      <x v="309"/>
    </i>
    <i r="8">
      <x v="261"/>
      <x v="416"/>
    </i>
    <i r="8">
      <x v="262"/>
      <x v="366"/>
    </i>
    <i r="8">
      <x v="263"/>
      <x v="449"/>
    </i>
    <i r="8">
      <x v="264"/>
      <x v="371"/>
    </i>
    <i r="8">
      <x v="265"/>
      <x v="499"/>
    </i>
    <i r="8">
      <x v="266"/>
      <x v="310"/>
    </i>
    <i r="8">
      <x v="267"/>
      <x v="574"/>
    </i>
    <i r="8">
      <x v="268"/>
      <x v="311"/>
    </i>
    <i r="8">
      <x v="269"/>
      <x v="463"/>
    </i>
    <i r="8">
      <x v="270"/>
      <x v="464"/>
    </i>
    <i r="8">
      <x v="271"/>
      <x v="508"/>
    </i>
    <i r="8">
      <x v="272"/>
      <x v="421"/>
    </i>
    <i r="8">
      <x v="273"/>
      <x v="352"/>
    </i>
    <i r="8">
      <x v="274"/>
      <x v="489"/>
    </i>
    <i r="8">
      <x v="275"/>
      <x v="410"/>
    </i>
    <i r="8">
      <x v="276"/>
      <x v="273"/>
    </i>
    <i r="8">
      <x v="277"/>
      <x v="255"/>
    </i>
    <i r="8">
      <x v="278"/>
      <x v="276"/>
    </i>
    <i r="8">
      <x v="279"/>
      <x v="500"/>
    </i>
    <i r="8">
      <x v="280"/>
      <x v="560"/>
    </i>
    <i r="8">
      <x v="281"/>
      <x v="501"/>
    </i>
    <i r="8">
      <x v="282"/>
      <x v="405"/>
    </i>
    <i r="8">
      <x v="283"/>
      <x v="433"/>
    </i>
    <i r="8">
      <x v="284"/>
      <x v="322"/>
    </i>
    <i r="8">
      <x v="285"/>
      <x v="373"/>
    </i>
    <i r="8">
      <x v="286"/>
      <x v="490"/>
    </i>
    <i r="8">
      <x v="287"/>
      <x v="422"/>
    </i>
    <i r="8">
      <x v="288"/>
      <x v="376"/>
    </i>
    <i r="8">
      <x v="289"/>
      <x v="439"/>
    </i>
    <i r="8">
      <x v="290"/>
      <x v="472"/>
    </i>
    <i r="8">
      <x v="291"/>
      <x v="277"/>
    </i>
    <i r="8">
      <x v="292"/>
      <x v="364"/>
    </i>
    <i r="8">
      <x v="293"/>
      <x v="509"/>
    </i>
    <i r="8">
      <x v="294"/>
      <x v="312"/>
    </i>
    <i r="8">
      <x v="295"/>
      <x v="318"/>
    </i>
    <i r="8">
      <x v="296"/>
      <x v="256"/>
    </i>
    <i r="8">
      <x v="297"/>
      <x v="313"/>
    </i>
    <i r="8">
      <x v="298"/>
      <x v="377"/>
    </i>
    <i r="8">
      <x v="299"/>
      <x v="257"/>
    </i>
    <i r="8">
      <x v="300"/>
      <x v="384"/>
    </i>
    <i r="8">
      <x v="301"/>
      <x v="519"/>
    </i>
    <i r="8">
      <x v="302"/>
      <x v="330"/>
    </i>
    <i r="8">
      <x v="303"/>
      <x v="491"/>
    </i>
    <i r="8">
      <x v="304"/>
      <x v="314"/>
    </i>
    <i r="8">
      <x v="305"/>
      <x v="540"/>
    </i>
    <i r="8">
      <x v="306"/>
      <x v="465"/>
    </i>
    <i r="8">
      <x v="307"/>
      <x v="541"/>
    </i>
    <i r="8">
      <x v="308"/>
      <x v="481"/>
    </i>
    <i r="8">
      <x v="309"/>
      <x v="520"/>
    </i>
    <i r="8">
      <x v="310"/>
      <x v="444"/>
    </i>
    <i r="8">
      <x v="311"/>
      <x v="284"/>
    </i>
    <i r="8">
      <x v="312"/>
      <x v="438"/>
    </i>
    <i r="8">
      <x v="313"/>
      <x v="380"/>
    </i>
    <i r="8">
      <x v="314"/>
      <x v="331"/>
    </i>
    <i r="8">
      <x v="315"/>
      <x v="482"/>
    </i>
    <i r="8">
      <x v="316"/>
      <x v="521"/>
    </i>
    <i r="8">
      <x v="317"/>
      <x v="381"/>
    </i>
    <i r="8">
      <x v="318"/>
      <x v="545"/>
    </i>
    <i r="8">
      <x v="319"/>
      <x v="502"/>
    </i>
    <i r="8">
      <x v="320"/>
      <x v="561"/>
    </i>
    <i r="8">
      <x v="321"/>
      <x v="389"/>
    </i>
    <i r="8">
      <x v="322"/>
      <x v="321"/>
    </i>
    <i r="8">
      <x v="323"/>
      <x v="281"/>
    </i>
    <i r="8">
      <x v="324"/>
      <x v="530"/>
    </i>
    <i r="8">
      <x v="325"/>
      <x v="385"/>
    </i>
    <i r="8">
      <x v="326"/>
      <x v="562"/>
    </i>
    <i r="8">
      <x v="327"/>
      <x v="522"/>
    </i>
    <i r="8">
      <x v="328"/>
      <x v="283"/>
    </i>
    <i r="8">
      <x v="329"/>
      <x v="271"/>
    </i>
    <i r="8">
      <x v="330"/>
      <x v="575"/>
    </i>
    <i r="8">
      <x v="331"/>
      <x v="372"/>
    </i>
    <i r="8">
      <x v="332"/>
      <x v="542"/>
    </i>
    <i r="8">
      <x v="333"/>
      <x v="341"/>
    </i>
    <i r="8">
      <x v="334"/>
      <x v="392"/>
    </i>
    <i r="8">
      <x v="335"/>
      <x v="411"/>
    </i>
    <i r="8">
      <x v="336"/>
      <x v="503"/>
    </i>
    <i r="8">
      <x v="337"/>
      <x v="576"/>
    </i>
    <i r="8">
      <x v="338"/>
      <x v="401"/>
    </i>
    <i r="8">
      <x v="339"/>
      <x v="563"/>
    </i>
    <i r="8">
      <x v="340"/>
      <x v="510"/>
    </i>
    <i r="8">
      <x v="341"/>
      <x v="448"/>
    </i>
    <i r="8">
      <x v="342"/>
      <x v="564"/>
    </i>
    <i r="8">
      <x v="343"/>
      <x v="417"/>
    </i>
    <i r="8">
      <x v="344"/>
      <x v="315"/>
    </i>
    <i r="8">
      <x v="345"/>
      <x v="511"/>
    </i>
    <i r="8">
      <x v="346"/>
      <x v="543"/>
    </i>
    <i r="8">
      <x v="347"/>
      <x v="365"/>
    </i>
    <i r="8">
      <x v="348"/>
      <x v="427"/>
    </i>
    <i r="6">
      <x v="7"/>
      <x v="35"/>
      <x v="497"/>
      <x v="143"/>
    </i>
    <i r="8">
      <x v="498"/>
      <x v="141"/>
    </i>
    <i r="8">
      <x v="499"/>
      <x v="144"/>
    </i>
    <i r="8">
      <x v="500"/>
      <x v="137"/>
    </i>
    <i r="8">
      <x v="501"/>
      <x v="145"/>
    </i>
    <i r="8">
      <x v="502"/>
      <x v="150"/>
    </i>
    <i r="8">
      <x v="503"/>
      <x v="136"/>
    </i>
    <i r="8">
      <x v="504"/>
      <x v="140"/>
    </i>
    <i r="8">
      <x v="505"/>
      <x v="138"/>
    </i>
    <i r="8">
      <x v="506"/>
      <x v="147"/>
    </i>
    <i r="8">
      <x v="507"/>
      <x v="135"/>
    </i>
    <i r="8">
      <x v="508"/>
      <x v="146"/>
    </i>
    <i r="8">
      <x v="509"/>
      <x v="149"/>
    </i>
    <i r="8">
      <x v="510"/>
      <x v="148"/>
    </i>
    <i r="8">
      <x v="511"/>
      <x v="142"/>
    </i>
    <i r="8">
      <x v="512"/>
      <x v="139"/>
    </i>
    <i r="2">
      <x v="11"/>
      <x v="14"/>
      <x v="2"/>
      <x v="1"/>
      <x v="5"/>
      <x v="11"/>
      <x v="452"/>
      <x v="1"/>
    </i>
    <i r="2">
      <x v="12"/>
      <x v="12"/>
      <x v="2"/>
      <x v="1"/>
      <x v="5"/>
      <x v="13"/>
      <x v="452"/>
      <x v="26"/>
    </i>
    <i r="2">
      <x v="15"/>
      <x v="4"/>
      <x v="2"/>
      <x v="1"/>
      <x v="5"/>
      <x v="9"/>
      <x v="452"/>
      <x v="29"/>
    </i>
    <i r="2">
      <x v="16"/>
      <x v="7"/>
      <x v="2"/>
      <x v="1"/>
      <x v="5"/>
      <x v="8"/>
      <x v="452"/>
      <x v="640"/>
    </i>
    <i r="2">
      <x v="17"/>
      <x v="11"/>
      <x v="5"/>
      <x v="1"/>
      <x v="5"/>
      <x v="14"/>
      <x v="452"/>
      <x v="769"/>
    </i>
    <i r="5">
      <x v="2"/>
      <x v="2"/>
      <x v="14"/>
      <x v="373"/>
      <x v="9"/>
    </i>
    <i r="8">
      <x v="375"/>
      <x v="8"/>
    </i>
    <i r="8">
      <x v="381"/>
      <x v="18"/>
    </i>
    <i r="8">
      <x v="383"/>
      <x v="14"/>
    </i>
    <i r="8">
      <x v="392"/>
      <x v="13"/>
    </i>
    <i r="8">
      <x v="393"/>
      <x v="19"/>
    </i>
    <i r="8">
      <x v="399"/>
      <x v="2"/>
    </i>
    <i r="8">
      <x v="401"/>
      <x v="6"/>
    </i>
    <i r="8">
      <x v="404"/>
      <x v="11"/>
    </i>
    <i r="8">
      <x v="405"/>
      <x v="15"/>
    </i>
    <i r="8">
      <x v="407"/>
      <x v="16"/>
    </i>
    <i r="8">
      <x v="422"/>
      <x v="10"/>
    </i>
    <i r="8">
      <x v="424"/>
      <x v="23"/>
    </i>
    <i r="8">
      <x v="425"/>
      <x v="7"/>
    </i>
    <i r="8">
      <x v="426"/>
      <x v="4"/>
    </i>
    <i r="8">
      <x v="429"/>
      <x v="17"/>
    </i>
    <i r="8">
      <x v="431"/>
      <x v="5"/>
    </i>
    <i r="8">
      <x v="437"/>
      <x v="20"/>
    </i>
    <i r="8">
      <x v="438"/>
      <x v="21"/>
    </i>
    <i r="8">
      <x v="440"/>
      <x v="3"/>
    </i>
    <i r="8">
      <x v="441"/>
      <x v="22"/>
    </i>
    <i r="8">
      <x v="445"/>
      <x v="12"/>
    </i>
    <i r="2">
      <x v="18"/>
      <x v="11"/>
      <x v="5"/>
      <x v="1"/>
      <x v="5"/>
      <x v="34"/>
      <x v="452"/>
      <x v="32"/>
    </i>
    <i r="2">
      <x v="19"/>
      <x v="11"/>
      <x v="5"/>
      <x v="2"/>
      <x v="4"/>
      <x v="6"/>
      <x v="349"/>
      <x v="34"/>
    </i>
    <i r="8">
      <x v="350"/>
      <x v="45"/>
    </i>
    <i r="8">
      <x v="351"/>
      <x v="49"/>
    </i>
    <i r="8">
      <x v="352"/>
      <x v="50"/>
    </i>
    <i r="8">
      <x v="353"/>
      <x v="51"/>
    </i>
    <i r="8">
      <x v="354"/>
      <x v="52"/>
    </i>
    <i r="8">
      <x v="355"/>
      <x v="53"/>
    </i>
    <i r="8">
      <x v="356"/>
      <x v="54"/>
    </i>
    <i r="8">
      <x v="357"/>
      <x v="55"/>
    </i>
    <i r="8">
      <x v="358"/>
      <x v="35"/>
    </i>
    <i r="8">
      <x v="359"/>
      <x v="36"/>
    </i>
    <i r="8">
      <x v="360"/>
      <x v="37"/>
    </i>
    <i r="8">
      <x v="361"/>
      <x v="38"/>
    </i>
    <i r="8">
      <x v="362"/>
      <x v="39"/>
    </i>
    <i r="8">
      <x v="363"/>
      <x v="40"/>
    </i>
    <i r="8">
      <x v="364"/>
      <x v="41"/>
    </i>
    <i r="8">
      <x v="365"/>
      <x v="42"/>
    </i>
    <i r="8">
      <x v="366"/>
      <x v="43"/>
    </i>
    <i r="8">
      <x v="367"/>
      <x v="44"/>
    </i>
    <i r="8">
      <x v="368"/>
      <x v="46"/>
    </i>
    <i r="8">
      <x v="369"/>
      <x v="47"/>
    </i>
    <i r="8">
      <x v="370"/>
      <x v="48"/>
    </i>
    <i r="2">
      <x v="20"/>
      <x v="9"/>
      <x v="6"/>
      <x v="1"/>
      <x v="5"/>
      <x v="10"/>
      <x v="452"/>
      <x v="56"/>
    </i>
    <i r="2">
      <x v="21"/>
      <x v="8"/>
      <x v="2"/>
      <x v="2"/>
      <x v="7"/>
      <x v="7"/>
      <x v="497"/>
      <x v="65"/>
    </i>
    <i r="8">
      <x v="498"/>
      <x v="63"/>
    </i>
    <i r="8">
      <x v="499"/>
      <x v="66"/>
    </i>
    <i r="8">
      <x v="500"/>
      <x v="59"/>
    </i>
    <i r="8">
      <x v="501"/>
      <x v="67"/>
    </i>
    <i r="8">
      <x v="502"/>
      <x v="72"/>
    </i>
    <i r="8">
      <x v="503"/>
      <x v="58"/>
    </i>
    <i r="8">
      <x v="504"/>
      <x v="62"/>
    </i>
    <i r="8">
      <x v="505"/>
      <x v="60"/>
    </i>
    <i r="8">
      <x v="506"/>
      <x v="69"/>
    </i>
    <i r="8">
      <x v="507"/>
      <x v="57"/>
    </i>
    <i r="8">
      <x v="508"/>
      <x v="68"/>
    </i>
    <i r="8">
      <x v="509"/>
      <x v="71"/>
    </i>
    <i r="8">
      <x v="510"/>
      <x v="70"/>
    </i>
    <i r="8">
      <x v="511"/>
      <x v="64"/>
    </i>
    <i r="8">
      <x v="512"/>
      <x v="61"/>
    </i>
  </rowItems>
  <colItems count="1">
    <i/>
  </colItems>
  <formats count="1584">
    <format dxfId="4813">
      <pivotArea field="7" type="button" dataOnly="0" labelOnly="1" outline="0" axis="axisRow" fieldPosition="0"/>
    </format>
    <format dxfId="4812">
      <pivotArea field="8" type="button" dataOnly="0" labelOnly="1" outline="0" axis="axisRow" fieldPosition="1"/>
    </format>
    <format dxfId="4811">
      <pivotArea field="2" type="button" dataOnly="0" labelOnly="1" outline="0" axis="axisRow" fieldPosition="2"/>
    </format>
    <format dxfId="4810">
      <pivotArea field="1" type="button" dataOnly="0" labelOnly="1" outline="0" axis="axisRow" fieldPosition="3"/>
    </format>
    <format dxfId="4809">
      <pivotArea field="5" type="button" dataOnly="0" labelOnly="1" outline="0" axis="axisRow" fieldPosition="4"/>
    </format>
    <format dxfId="4808">
      <pivotArea field="3" type="button" dataOnly="0" labelOnly="1" outline="0" axis="axisRow" fieldPosition="7"/>
    </format>
    <format dxfId="4807">
      <pivotArea field="10" type="button" dataOnly="0" labelOnly="1" outline="0" axis="axisRow" fieldPosition="5"/>
    </format>
    <format dxfId="4806">
      <pivotArea field="11" type="button" dataOnly="0" labelOnly="1" outline="0" axis="axisRow" fieldPosition="6"/>
    </format>
    <format dxfId="4805">
      <pivotArea field="15" type="button" dataOnly="0" labelOnly="1" outline="0" axis="axisRow" fieldPosition="8"/>
    </format>
    <format dxfId="4804">
      <pivotArea field="16" type="button" dataOnly="0" labelOnly="1" outline="0" axis="axisRow" fieldPosition="9"/>
    </format>
    <format dxfId="4803">
      <pivotArea field="7" type="button" dataOnly="0" labelOnly="1" outline="0" axis="axisRow" fieldPosition="0"/>
    </format>
    <format dxfId="4802">
      <pivotArea field="8" type="button" dataOnly="0" labelOnly="1" outline="0" axis="axisRow" fieldPosition="1"/>
    </format>
    <format dxfId="4801">
      <pivotArea field="2" type="button" dataOnly="0" labelOnly="1" outline="0" axis="axisRow" fieldPosition="2"/>
    </format>
    <format dxfId="4800">
      <pivotArea field="1" type="button" dataOnly="0" labelOnly="1" outline="0" axis="axisRow" fieldPosition="3"/>
    </format>
    <format dxfId="4799">
      <pivotArea field="3" type="button" dataOnly="0" labelOnly="1" outline="0" axis="axisRow" fieldPosition="7"/>
    </format>
    <format dxfId="4798">
      <pivotArea field="15" type="button" dataOnly="0" labelOnly="1" outline="0" axis="axisRow" fieldPosition="8"/>
    </format>
    <format dxfId="4797">
      <pivotArea field="16" type="button" dataOnly="0" labelOnly="1" outline="0" axis="axisRow" fieldPosition="9"/>
    </format>
    <format dxfId="4796">
      <pivotArea field="7" type="button" dataOnly="0" labelOnly="1" outline="0" axis="axisRow" fieldPosition="0"/>
    </format>
    <format dxfId="4795">
      <pivotArea field="8" type="button" dataOnly="0" labelOnly="1" outline="0" axis="axisRow" fieldPosition="1"/>
    </format>
    <format dxfId="4794">
      <pivotArea field="2" type="button" dataOnly="0" labelOnly="1" outline="0" axis="axisRow" fieldPosition="2"/>
    </format>
    <format dxfId="4793">
      <pivotArea field="1" type="button" dataOnly="0" labelOnly="1" outline="0" axis="axisRow" fieldPosition="3"/>
    </format>
    <format dxfId="4792">
      <pivotArea field="5" type="button" dataOnly="0" labelOnly="1" outline="0" axis="axisRow" fieldPosition="4"/>
    </format>
    <format dxfId="4791">
      <pivotArea field="3" type="button" dataOnly="0" labelOnly="1" outline="0" axis="axisRow" fieldPosition="7"/>
    </format>
    <format dxfId="4790">
      <pivotArea field="10" type="button" dataOnly="0" labelOnly="1" outline="0" axis="axisRow" fieldPosition="5"/>
    </format>
    <format dxfId="4789">
      <pivotArea field="11" type="button" dataOnly="0" labelOnly="1" outline="0" axis="axisRow" fieldPosition="6"/>
    </format>
    <format dxfId="4788">
      <pivotArea field="15" type="button" dataOnly="0" labelOnly="1" outline="0" axis="axisRow" fieldPosition="8"/>
    </format>
    <format dxfId="4787">
      <pivotArea field="16" type="button" dataOnly="0" labelOnly="1" outline="0" axis="axisRow" fieldPosition="9"/>
    </format>
    <format dxfId="4786">
      <pivotArea field="5" type="button" dataOnly="0" labelOnly="1" outline="0" axis="axisRow" fieldPosition="4"/>
    </format>
    <format dxfId="4785">
      <pivotArea field="10" type="button" dataOnly="0" labelOnly="1" outline="0" axis="axisRow" fieldPosition="5"/>
    </format>
    <format dxfId="4784">
      <pivotArea dataOnly="0" labelOnly="1" outline="0" fieldPosition="0">
        <references count="1">
          <reference field="11" count="0"/>
        </references>
      </pivotArea>
    </format>
    <format dxfId="4783">
      <pivotArea field="11" type="button" dataOnly="0" labelOnly="1" outline="0" axis="axisRow" fieldPosition="6"/>
    </format>
    <format dxfId="4782">
      <pivotArea field="15" type="button" dataOnly="0" labelOnly="1" outline="0" axis="axisRow" fieldPosition="8"/>
    </format>
    <format dxfId="4781">
      <pivotArea field="16" type="button" dataOnly="0" labelOnly="1" outline="0" axis="axisRow" fieldPosition="9"/>
    </format>
    <format dxfId="4780">
      <pivotArea field="15" type="button" dataOnly="0" labelOnly="1" outline="0" axis="axisRow" fieldPosition="8"/>
    </format>
    <format dxfId="4779">
      <pivotArea field="16" type="button" dataOnly="0" labelOnly="1" outline="0" axis="axisRow" fieldPosition="9"/>
    </format>
    <format dxfId="4778">
      <pivotArea field="15" type="button" dataOnly="0" labelOnly="1" outline="0" axis="axisRow" fieldPosition="8"/>
    </format>
    <format dxfId="4777">
      <pivotArea field="16" type="button" dataOnly="0" labelOnly="1" outline="0" axis="axisRow" fieldPosition="9"/>
    </format>
    <format dxfId="4776">
      <pivotArea field="15" type="button" dataOnly="0" labelOnly="1" outline="0" axis="axisRow" fieldPosition="8"/>
    </format>
    <format dxfId="4775">
      <pivotArea field="16" type="button" dataOnly="0" labelOnly="1" outline="0" axis="axisRow" fieldPosition="9"/>
    </format>
    <format dxfId="4774">
      <pivotArea dataOnly="0" labelOnly="1" outline="0" fieldPosition="0">
        <references count="1">
          <reference field="7" count="0"/>
        </references>
      </pivotArea>
    </format>
    <format dxfId="4773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4772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4771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4770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4769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4768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4767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4766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4765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4764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4763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4762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4761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4760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4759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4758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4757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4756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4755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4754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4753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52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51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50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749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8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7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6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5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4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4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742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741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740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4739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738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737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73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73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473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473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473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473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473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472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472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727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72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4725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724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4723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722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721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4720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4719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4718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47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47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47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471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471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47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47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47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47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47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47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470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47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470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470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470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470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47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46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46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46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46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46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46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46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46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46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46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46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46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46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46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46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46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46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46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46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46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46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46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46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46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46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46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46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46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46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46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46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46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46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46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46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46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46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46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46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46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46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46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46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46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46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46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46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46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46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46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46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46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46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46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46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46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46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46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46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46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46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46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46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46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46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46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46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46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46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46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46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46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46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46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46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46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46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46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46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46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46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46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46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46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46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46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46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46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46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46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46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46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46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46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46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46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46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46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46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46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45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45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45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45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45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45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45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45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45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45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45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45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45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45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45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45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45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45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45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45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45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45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45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45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45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45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45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45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45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45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45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45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45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45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45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45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45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45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45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45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45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45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45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45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45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45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45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45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45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45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45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45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45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45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45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45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45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45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45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45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45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45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45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45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45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45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45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45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45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45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45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45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45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45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45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45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45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45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45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45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45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45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45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45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45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45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45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45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45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45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4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4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4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4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4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4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4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4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4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4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4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4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4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4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4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4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4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4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4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4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4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4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4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4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4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4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4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4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4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4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4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4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4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4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4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4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4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4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4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4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4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4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4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4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4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4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4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4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4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4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4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4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4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4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4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4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4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4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4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4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4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4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4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4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4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4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4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4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4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4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4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4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4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4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4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4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4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4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4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4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4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4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4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4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4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4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4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4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4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4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4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4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4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4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4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4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4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4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4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4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4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4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4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4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4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4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4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4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4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4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4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4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4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4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4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4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4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4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4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4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4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4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4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4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4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4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4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4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4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4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4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4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4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4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4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4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4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4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4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4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4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4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4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4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4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4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4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4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4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4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4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4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4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4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4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4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4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4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4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4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4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4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4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4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4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4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4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4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4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4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4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4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4337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4336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4335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4334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43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43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43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43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43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43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43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43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43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43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43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43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43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43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43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43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43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43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43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43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43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43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43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43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43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43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43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43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43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43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43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43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43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43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42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42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42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42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42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42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42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42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42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42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42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42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4287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428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428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428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428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428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428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428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427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427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427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427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427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427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427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427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427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4270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4269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4268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4267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4266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4265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4264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4263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4262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4261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4260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4259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4258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7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6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5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254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3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2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1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50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49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4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247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24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4245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4244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4243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4242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4241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4240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4239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4238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4237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4236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4235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4234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4233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232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23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23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422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422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422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422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422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422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422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222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22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422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219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4218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4217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4216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4215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4214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4213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42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42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42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42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42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42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420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42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420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420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420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420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420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419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419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419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419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4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4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4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4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4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4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4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4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4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4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4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4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4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4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4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4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4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4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4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4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4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4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4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4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4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4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4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4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4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4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4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4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4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4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4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4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4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4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4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4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4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4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4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4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4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4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4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4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4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41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41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41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41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41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41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41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41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41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41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41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41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41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41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41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41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41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41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41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41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41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41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41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41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41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41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41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41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41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41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41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41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41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41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41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41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41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41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41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41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41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41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41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41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41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41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41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40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40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40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40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40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4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4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4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4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4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4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4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4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4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4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4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4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4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4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4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4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4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4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4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4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4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4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4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4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4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4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4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4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4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4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4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4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4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4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4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4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4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4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4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4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4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4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4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40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40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40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40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40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40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40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40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40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40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40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40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40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40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40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40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40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40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40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40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40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40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40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40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4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4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4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4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4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4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4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4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4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4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4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4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4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4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4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4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4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4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4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4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4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4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4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4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4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4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4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4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3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3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3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3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3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3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3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3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3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3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3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3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3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3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3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3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3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3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3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3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3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3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3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3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3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3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3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3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3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3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3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3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3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3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3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3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3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3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3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3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3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3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3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3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3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3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3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3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3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3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3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3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3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3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3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3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3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3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3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3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3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3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3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3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3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3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3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3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3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3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3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3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3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3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3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3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3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3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3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3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3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3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3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3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3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3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3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3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3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3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3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3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3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3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3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3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3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3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3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3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3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3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3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3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3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3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3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3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3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3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3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3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3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3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3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3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3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3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3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3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3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3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3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3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3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3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3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3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3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3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3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3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3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3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3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3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3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3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3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3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3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3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3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3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3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3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3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3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3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3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3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3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3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3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3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3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3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3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3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3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3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3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3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3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3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3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3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3832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3831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3830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3829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38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38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38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38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38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38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38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38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38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38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38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38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38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38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38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38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38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38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38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38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38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38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38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38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38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38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38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38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38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37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37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37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37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37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37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37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37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37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37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37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37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378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378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378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378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378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3782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378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378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377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377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377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377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377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377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377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377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377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377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376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376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376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376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3765">
      <pivotArea dataOnly="0" labelOnly="1" outline="0" fieldPosition="0">
        <references count="1">
          <reference field="7" count="0"/>
        </references>
      </pivotArea>
    </format>
    <format dxfId="3764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3763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3762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3761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3760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3759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3758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3757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3756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3755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3754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3753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3752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3751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3750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749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748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747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746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3745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744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43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42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41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740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9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8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7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6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5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3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73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732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731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3730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729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3728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3727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3726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3725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3724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3723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3722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3721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3720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3719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3718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3717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3716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3715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3714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3713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3712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3711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3710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709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70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70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70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370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370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370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370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370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370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699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69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3697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69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3695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694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693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3692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3691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3690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368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368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368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368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368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368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368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368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368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368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367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367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367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367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367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367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367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36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36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36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36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36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36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36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36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36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36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36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36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36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36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36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36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36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36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36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36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36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36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36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36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36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36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36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36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36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36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36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36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36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36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36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36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36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36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36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36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36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36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36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36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36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36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36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36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36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36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36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36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36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36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36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36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36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36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36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36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36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36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36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36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36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36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36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36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36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36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36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36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36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35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35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35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35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35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35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35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35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35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35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35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35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35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35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35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35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35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35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35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35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35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35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35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35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35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35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35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35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35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35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35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35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35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35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35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35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35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35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35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35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35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35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35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35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35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35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35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35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35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35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35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35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35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35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35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35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35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35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35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35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35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35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35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35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35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35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35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35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35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35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35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35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35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35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35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35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35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35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35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35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35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35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35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35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35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35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35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35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35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35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3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3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3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3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3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3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3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3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3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3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3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3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3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3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3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3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3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3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3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3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3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3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3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3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3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3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3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3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3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3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3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3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3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3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3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3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3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3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3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3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3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3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3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3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3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3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3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3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3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3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3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3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3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3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3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3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3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3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3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3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3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3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3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3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3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3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3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3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3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3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3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3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3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3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3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3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3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3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3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3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3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3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3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3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3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3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3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3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3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3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3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3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3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3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3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3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3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3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3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3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3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3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3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3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3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3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3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3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3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3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3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3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3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3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3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3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3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3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3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3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3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3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3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3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3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3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3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3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3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3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3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3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3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3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3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3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3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3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3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3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3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3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3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3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3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3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3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3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3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3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3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3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3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3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3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3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3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3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3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3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3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3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3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3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3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3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3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3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3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3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3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3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3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3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3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3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3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3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3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3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3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3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3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3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3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3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3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3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3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3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3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3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3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3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3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3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3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3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3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3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3309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3308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3307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3306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33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33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33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33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33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33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32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32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32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32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32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32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32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32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32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32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32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32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328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328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328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328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328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328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328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328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327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327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327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327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327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327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327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327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327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327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326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326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326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326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326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326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326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326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326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326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3259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325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325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325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325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325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325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325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325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325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324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324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324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324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324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324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324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3242">
      <pivotArea dataOnly="0" labelOnly="1" outline="0" fieldPosition="0">
        <references count="1">
          <reference field="7" count="0"/>
        </references>
      </pivotArea>
    </format>
    <format dxfId="3241">
      <pivotArea dataOnly="0" labelOnly="1" outline="0" fieldPosition="0">
        <references count="1">
          <reference field="8" count="0"/>
        </references>
      </pivotArea>
    </format>
    <format dxfId="3240">
      <pivotArea dataOnly="0" labelOnly="1" outline="0" fieldPosition="0">
        <references count="1">
          <reference field="5" count="0"/>
        </references>
      </pivotArea>
    </format>
    <format dxfId="3239">
      <pivotArea dataOnly="0" labelOnly="1" outline="0" fieldPosition="0">
        <references count="1">
          <reference field="2" count="0"/>
        </references>
      </pivotArea>
    </format>
    <format dxfId="3238">
      <pivotArea dataOnly="0" labelOnly="1" outline="0" fieldPosition="0">
        <references count="1">
          <reference field="10" count="0"/>
        </references>
      </pivotArea>
    </format>
    <format dxfId="3237">
      <pivotArea dataOnly="0" labelOnly="1" outline="0" fieldPosition="0">
        <references count="1">
          <reference field="10" count="0"/>
        </references>
      </pivotArea>
    </format>
    <format dxfId="3236">
      <pivotArea dataOnly="0" labelOnly="1" outline="0" fieldPosition="0">
        <references count="1">
          <reference field="10" count="0"/>
        </references>
      </pivotArea>
    </format>
    <format dxfId="3235">
      <pivotArea dataOnly="0" labelOnly="1" outline="0" fieldPosition="0">
        <references count="1">
          <reference field="11" count="0"/>
        </references>
      </pivotArea>
    </format>
    <format dxfId="3234">
      <pivotArea dataOnly="0" labelOnly="1" outline="0" fieldPosition="0">
        <references count="1">
          <reference field="3" count="0"/>
        </references>
      </pivotArea>
    </format>
    <format dxfId="3233">
      <pivotArea dataOnly="0" labelOnly="1" outline="0" fieldPosition="0">
        <references count="1">
          <reference field="15" count="0"/>
        </references>
      </pivotArea>
    </format>
    <format dxfId="3232">
      <pivotArea dataOnly="0" labelOnly="1" outline="0" fieldPosition="0">
        <references count="1">
          <reference field="15" count="0"/>
        </references>
      </pivotArea>
    </format>
    <format dxfId="3231">
      <pivotArea dataOnly="0" labelOnly="1" outline="0" fieldPosition="0">
        <references count="1">
          <reference field="5" count="0"/>
        </references>
      </pivotArea>
    </format>
    <format dxfId="3230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2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3228">
      <pivotArea field="7" type="button" dataOnly="0" labelOnly="1" outline="0" axis="axisRow" fieldPosition="0"/>
    </format>
    <format dxfId="3227">
      <pivotArea field="13" type="button" dataOnly="0" labelOnly="1" outline="0" axis="axisRow" fieldPosition="1"/>
    </format>
    <format dxfId="3226">
      <pivotArea field="14" type="button" dataOnly="0" labelOnly="1" outline="0" axis="axisRow" fieldPosition="2"/>
    </format>
    <format dxfId="3225">
      <pivotArea field="15" type="button" dataOnly="0" labelOnly="1" outline="0" axis="axisRow" fieldPosition="3"/>
    </format>
    <format dxfId="3224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5C8AC-7912-4DAA-91F8-7B5AFF9CE4EA}" name="TablaDinámica2" cacheId="2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0:F42" firstHeaderRow="1" firstDataRow="1" firstDataCol="6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3"/>
        <item x="12"/>
        <item x="10"/>
        <item x="8"/>
        <item x="4"/>
        <item x="2"/>
        <item x="15"/>
        <item x="6"/>
        <item x="11"/>
        <item x="9"/>
        <item x="7"/>
        <item x="3"/>
        <item x="1"/>
        <item x="14"/>
        <item x="5"/>
        <item x="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h="1"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h="1" x="3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5">
        <item x="0"/>
        <item m="1" x="243"/>
        <item m="1" x="36"/>
        <item m="1" x="100"/>
        <item m="1" x="233"/>
        <item m="1" x="284"/>
        <item m="1" x="91"/>
        <item m="1" x="251"/>
        <item m="1" x="146"/>
        <item m="1" x="316"/>
        <item m="1" x="57"/>
        <item m="1" x="211"/>
        <item m="1" x="209"/>
        <item m="1" x="190"/>
        <item m="1" x="149"/>
        <item m="1" x="88"/>
        <item m="1" x="212"/>
        <item m="1" x="278"/>
        <item m="1" x="281"/>
        <item m="1" x="201"/>
        <item m="1" x="266"/>
        <item m="1" x="56"/>
        <item m="1" x="127"/>
        <item m="1" x="228"/>
        <item m="1" x="189"/>
        <item m="1" x="304"/>
        <item m="1" x="307"/>
        <item m="1" x="154"/>
        <item m="1" x="301"/>
        <item m="1" x="139"/>
        <item m="1" x="68"/>
        <item m="1" x="122"/>
        <item m="1" x="123"/>
        <item m="1" x="65"/>
        <item m="1" x="87"/>
        <item m="1" x="51"/>
        <item m="1" x="58"/>
        <item m="1" x="103"/>
        <item m="1" x="94"/>
        <item m="1" x="250"/>
        <item m="1" x="137"/>
        <item m="1" x="169"/>
        <item m="1" x="294"/>
        <item m="1" x="106"/>
        <item m="1" x="188"/>
        <item m="1" x="197"/>
        <item m="1" x="92"/>
        <item m="1" x="124"/>
        <item m="1" x="191"/>
        <item m="1" x="112"/>
        <item m="1" x="308"/>
        <item m="1" x="67"/>
        <item m="1" x="93"/>
        <item m="1" x="267"/>
        <item m="1" x="121"/>
        <item m="1" x="292"/>
        <item m="1" x="276"/>
        <item m="1" x="235"/>
        <item m="1" x="113"/>
        <item m="1" x="138"/>
        <item m="1" x="262"/>
        <item m="1" x="199"/>
        <item m="1" x="53"/>
        <item m="1" x="207"/>
        <item m="1" x="108"/>
        <item m="1" x="42"/>
        <item m="1" x="126"/>
        <item m="1" x="163"/>
        <item m="1" x="35"/>
        <item m="1" x="160"/>
        <item m="1" x="204"/>
        <item m="1" x="98"/>
        <item m="1" x="147"/>
        <item m="1" x="315"/>
        <item m="1" x="223"/>
        <item m="1" x="227"/>
        <item m="1" x="194"/>
        <item m="1" x="324"/>
        <item m="1" x="173"/>
        <item m="1" x="229"/>
        <item m="1" x="60"/>
        <item m="1" x="61"/>
        <item m="1" x="82"/>
        <item m="1" x="258"/>
        <item m="1" x="198"/>
        <item m="1" x="55"/>
        <item m="1" x="259"/>
        <item m="1" x="287"/>
        <item m="1" x="83"/>
        <item m="1" x="50"/>
        <item m="1" x="151"/>
        <item m="1" x="302"/>
        <item m="1" x="303"/>
        <item m="1" x="75"/>
        <item m="1" x="240"/>
        <item m="1" x="128"/>
        <item m="1" x="145"/>
        <item m="1" x="222"/>
        <item m="1" x="76"/>
        <item m="1" x="131"/>
        <item m="1" x="297"/>
        <item m="1" x="47"/>
        <item m="1" x="157"/>
        <item m="1" x="312"/>
        <item m="1" x="270"/>
        <item m="1" x="175"/>
        <item m="1" x="130"/>
        <item m="1" x="132"/>
        <item m="1" x="144"/>
        <item m="1" x="171"/>
        <item m="1" x="44"/>
        <item m="1" x="153"/>
        <item m="1" x="277"/>
        <item m="1" x="274"/>
        <item m="1" x="220"/>
        <item m="1" x="221"/>
        <item m="1" x="183"/>
        <item m="1" x="159"/>
        <item m="1" x="293"/>
        <item m="1" x="208"/>
        <item m="1" x="95"/>
        <item m="1" x="184"/>
        <item m="1" x="49"/>
        <item m="1" x="136"/>
        <item m="1" x="231"/>
        <item m="1" x="79"/>
        <item m="1" x="271"/>
        <item m="1" x="322"/>
        <item m="1" x="115"/>
        <item m="1" x="162"/>
        <item m="1" x="40"/>
        <item m="1" x="125"/>
        <item m="1" x="142"/>
        <item m="1" x="85"/>
        <item m="1" x="178"/>
        <item m="1" x="285"/>
        <item m="1" x="253"/>
        <item m="1" x="261"/>
        <item m="1" x="224"/>
        <item m="1" x="268"/>
        <item m="1" x="192"/>
        <item m="1" x="107"/>
        <item m="1" x="260"/>
        <item m="1" x="71"/>
        <item m="1" x="117"/>
        <item m="1" x="246"/>
        <item m="1" x="323"/>
        <item m="1" x="150"/>
        <item m="1" x="249"/>
        <item m="1" x="306"/>
        <item m="1" x="133"/>
        <item m="1" x="219"/>
        <item m="1" x="181"/>
        <item m="1" x="214"/>
        <item m="1" x="305"/>
        <item m="1" x="135"/>
        <item m="1" x="203"/>
        <item m="1" x="280"/>
        <item m="1" x="288"/>
        <item m="1" x="279"/>
        <item m="1" x="314"/>
        <item m="1" x="215"/>
        <item m="1" x="195"/>
        <item m="1" x="196"/>
        <item m="1" x="172"/>
        <item m="1" x="66"/>
        <item m="1" x="265"/>
        <item m="1" x="180"/>
        <item m="1" x="282"/>
        <item m="1" x="202"/>
        <item m="1" x="309"/>
        <item m="1" x="216"/>
        <item m="1" x="289"/>
        <item m="1" x="230"/>
        <item m="1" x="59"/>
        <item m="1" x="143"/>
        <item m="1" x="73"/>
        <item m="1" x="290"/>
        <item m="1" x="252"/>
        <item m="1" x="299"/>
        <item m="1" x="99"/>
        <item m="1" x="48"/>
        <item m="1" x="86"/>
        <item m="1" x="319"/>
        <item m="1" x="205"/>
        <item m="1" x="176"/>
        <item m="1" x="38"/>
        <item m="1" x="193"/>
        <item m="1" x="109"/>
        <item m="1" x="300"/>
        <item m="1" x="186"/>
        <item m="1" x="269"/>
        <item m="1" x="70"/>
        <item m="1" x="272"/>
        <item m="1" x="158"/>
        <item m="1" x="114"/>
        <item m="1" x="179"/>
        <item m="1" x="273"/>
        <item m="1" x="218"/>
        <item m="1" x="225"/>
        <item m="1" x="97"/>
        <item m="1" x="111"/>
        <item m="1" x="254"/>
        <item m="1" x="245"/>
        <item m="1" x="236"/>
        <item m="1" x="110"/>
        <item m="1" x="119"/>
        <item m="1" x="164"/>
        <item m="1" x="41"/>
        <item m="1" x="210"/>
        <item m="1" x="255"/>
        <item m="1" x="317"/>
        <item m="1" x="62"/>
        <item m="1" x="64"/>
        <item m="1" x="165"/>
        <item m="1" x="69"/>
        <item m="1" x="140"/>
        <item m="1" x="134"/>
        <item m="1" x="148"/>
        <item m="1" x="257"/>
        <item m="1" x="167"/>
        <item m="1" x="200"/>
        <item m="1" x="206"/>
        <item m="1" x="234"/>
        <item m="1" x="152"/>
        <item m="1" x="90"/>
        <item m="1" x="72"/>
        <item m="1" x="84"/>
        <item m="1" x="168"/>
        <item m="1" x="313"/>
        <item m="1" x="74"/>
        <item m="1" x="238"/>
        <item m="1" x="105"/>
        <item m="1" x="102"/>
        <item m="1" x="247"/>
        <item m="1" x="45"/>
        <item m="1" x="54"/>
        <item m="1" x="296"/>
        <item m="1" x="174"/>
        <item m="1" x="185"/>
        <item m="1" x="241"/>
        <item m="1" x="46"/>
        <item m="1" x="275"/>
        <item m="1" x="320"/>
        <item m="1" x="232"/>
        <item m="1" x="170"/>
        <item m="1" x="120"/>
        <item m="1" x="237"/>
        <item m="1" x="182"/>
        <item m="1" x="256"/>
        <item m="1" x="263"/>
        <item m="1" x="213"/>
        <item m="1" x="318"/>
        <item m="1" x="239"/>
        <item m="1" x="283"/>
        <item m="1" x="78"/>
        <item m="1" x="291"/>
        <item m="1" x="43"/>
        <item m="1" x="248"/>
        <item m="1" x="37"/>
        <item m="1" x="187"/>
        <item m="1" x="89"/>
        <item m="1" x="96"/>
        <item m="1" x="242"/>
        <item m="1" x="298"/>
        <item m="1" x="156"/>
        <item m="1" x="101"/>
        <item m="1" x="104"/>
        <item m="1" x="116"/>
        <item m="1" x="311"/>
        <item m="1" x="286"/>
        <item m="1" x="264"/>
        <item m="1" x="244"/>
        <item m="1" x="295"/>
        <item m="1" x="166"/>
        <item m="1" x="161"/>
        <item m="1" x="80"/>
        <item m="1" x="52"/>
        <item m="1" x="177"/>
        <item m="1" x="129"/>
        <item m="1" x="81"/>
        <item m="1" x="226"/>
        <item m="1" x="310"/>
        <item m="1" x="77"/>
        <item m="1" x="321"/>
        <item m="1" x="217"/>
        <item m="1" x="141"/>
        <item m="1" x="118"/>
        <item m="1" x="155"/>
        <item m="1" x="6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9"/>
        <item x="34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7"/>
    <field x="2"/>
    <field x="5"/>
    <field x="18"/>
    <field x="17"/>
    <field x="23"/>
  </rowFields>
  <rowItems count="32">
    <i>
      <x v="2"/>
      <x/>
      <x v="2"/>
      <x v="29"/>
      <x v="15"/>
      <x v="324"/>
    </i>
    <i r="1">
      <x v="13"/>
      <x v="1"/>
      <x v="21"/>
      <x v="8"/>
      <x v="310"/>
    </i>
    <i r="3">
      <x v="22"/>
      <x v="8"/>
      <x v="311"/>
    </i>
    <i r="2">
      <x v="3"/>
      <x v="17"/>
      <x v="9"/>
      <x v="306"/>
    </i>
    <i r="3">
      <x v="18"/>
      <x v="9"/>
      <x v="307"/>
    </i>
    <i r="2">
      <x v="4"/>
      <x v="13"/>
      <x v="10"/>
      <x v="302"/>
    </i>
    <i r="3">
      <x v="14"/>
      <x v="10"/>
      <x v="303"/>
    </i>
    <i r="2">
      <x v="5"/>
      <x v="5"/>
      <x v="11"/>
      <x v="294"/>
    </i>
    <i r="3">
      <x v="6"/>
      <x v="11"/>
      <x v="295"/>
    </i>
    <i r="2">
      <x v="6"/>
      <x v="1"/>
      <x v="12"/>
      <x v="290"/>
    </i>
    <i r="3">
      <x v="2"/>
      <x v="12"/>
      <x v="291"/>
    </i>
    <i r="2">
      <x v="7"/>
      <x v="25"/>
      <x v="13"/>
      <x v="318"/>
    </i>
    <i r="3">
      <x v="26"/>
      <x v="13"/>
      <x v="319"/>
    </i>
    <i r="2">
      <x v="8"/>
      <x v="9"/>
      <x v="14"/>
      <x v="298"/>
    </i>
    <i r="3">
      <x v="10"/>
      <x v="14"/>
      <x v="299"/>
    </i>
    <i r="1">
      <x v="14"/>
      <x v="1"/>
      <x v="23"/>
      <x v="1"/>
      <x v="312"/>
    </i>
    <i r="3">
      <x v="24"/>
      <x v="1"/>
      <x v="313"/>
    </i>
    <i r="5">
      <x v="314"/>
    </i>
    <i r="5">
      <x v="315"/>
    </i>
    <i r="5">
      <x v="316"/>
    </i>
    <i r="2">
      <x v="3"/>
      <x v="19"/>
      <x v="2"/>
      <x v="308"/>
    </i>
    <i r="3">
      <x v="20"/>
      <x v="2"/>
      <x v="309"/>
    </i>
    <i r="2">
      <x v="4"/>
      <x v="15"/>
      <x v="3"/>
      <x v="304"/>
    </i>
    <i r="3">
      <x v="16"/>
      <x v="3"/>
      <x v="305"/>
    </i>
    <i r="2">
      <x v="5"/>
      <x v="7"/>
      <x v="4"/>
      <x v="296"/>
    </i>
    <i r="3">
      <x v="8"/>
      <x v="4"/>
      <x v="297"/>
    </i>
    <i r="2">
      <x v="6"/>
      <x v="3"/>
      <x v="5"/>
      <x v="292"/>
    </i>
    <i r="3">
      <x v="4"/>
      <x v="5"/>
      <x v="293"/>
    </i>
    <i r="2">
      <x v="7"/>
      <x v="27"/>
      <x v="6"/>
      <x v="320"/>
    </i>
    <i r="3">
      <x v="28"/>
      <x v="6"/>
      <x v="321"/>
    </i>
    <i r="2">
      <x v="8"/>
      <x v="11"/>
      <x v="7"/>
      <x v="300"/>
    </i>
    <i r="3">
      <x v="12"/>
      <x v="7"/>
      <x v="301"/>
    </i>
  </rowItems>
  <colItems count="1">
    <i/>
  </colItems>
  <formats count="35">
    <format dxfId="3223">
      <pivotArea dataOnly="0" labelOnly="1" outline="0" fieldPosition="0">
        <references count="1">
          <reference field="17" count="0"/>
        </references>
      </pivotArea>
    </format>
    <format dxfId="3222">
      <pivotArea dataOnly="0" labelOnly="1" outline="0" fieldPosition="0">
        <references count="1">
          <reference field="17" count="0"/>
        </references>
      </pivotArea>
    </format>
    <format dxfId="3221">
      <pivotArea dataOnly="0" labelOnly="1" outline="0" fieldPosition="0">
        <references count="1">
          <reference field="17" count="0"/>
        </references>
      </pivotArea>
    </format>
    <format dxfId="3220">
      <pivotArea dataOnly="0" labelOnly="1" outline="0" fieldPosition="0">
        <references count="1">
          <reference field="17" count="0"/>
        </references>
      </pivotArea>
    </format>
    <format dxfId="3219">
      <pivotArea dataOnly="0" labelOnly="1" outline="0" fieldPosition="0">
        <references count="1">
          <reference field="23" count="0"/>
        </references>
      </pivotArea>
    </format>
    <format dxfId="3218">
      <pivotArea dataOnly="0" labelOnly="1" outline="0" fieldPosition="0">
        <references count="1">
          <reference field="23" count="0"/>
        </references>
      </pivotArea>
    </format>
    <format dxfId="3217">
      <pivotArea dataOnly="0" labelOnly="1" outline="0" fieldPosition="0">
        <references count="1">
          <reference field="23" count="0"/>
        </references>
      </pivotArea>
    </format>
    <format dxfId="3216">
      <pivotArea dataOnly="0" labelOnly="1" outline="0" fieldPosition="0">
        <references count="1">
          <reference field="23" count="0"/>
        </references>
      </pivotArea>
    </format>
    <format dxfId="3215">
      <pivotArea dataOnly="0" labelOnly="1" outline="0" fieldPosition="0">
        <references count="1">
          <reference field="7" count="0"/>
        </references>
      </pivotArea>
    </format>
    <format dxfId="3214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3213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3212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211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210">
      <pivotArea dataOnly="0" labelOnly="1" outline="0" fieldPosition="0">
        <references count="1">
          <reference field="7" count="0"/>
        </references>
      </pivotArea>
    </format>
    <format dxfId="3209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3208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3207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206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205">
      <pivotArea dataOnly="0" labelOnly="1" outline="0" fieldPosition="0">
        <references count="1">
          <reference field="18" count="0"/>
        </references>
      </pivotArea>
    </format>
    <format dxfId="3204">
      <pivotArea dataOnly="0" labelOnly="1" outline="0" fieldPosition="0">
        <references count="1">
          <reference field="18" count="0"/>
        </references>
      </pivotArea>
    </format>
    <format dxfId="3203">
      <pivotArea dataOnly="0" labelOnly="1" outline="0" fieldPosition="0">
        <references count="1">
          <reference field="18" count="0"/>
        </references>
      </pivotArea>
    </format>
    <format dxfId="3202">
      <pivotArea dataOnly="0" labelOnly="1" outline="0" fieldPosition="0">
        <references count="1">
          <reference field="18" count="0"/>
        </references>
      </pivotArea>
    </format>
    <format dxfId="3201">
      <pivotArea dataOnly="0" labelOnly="1" outline="0" fieldPosition="0">
        <references count="1">
          <reference field="18" count="0"/>
        </references>
      </pivotArea>
    </format>
    <format dxfId="3200">
      <pivotArea dataOnly="0" labelOnly="1" outline="0" fieldPosition="0">
        <references count="1">
          <reference field="18" count="0"/>
        </references>
      </pivotArea>
    </format>
    <format dxfId="3199">
      <pivotArea dataOnly="0" labelOnly="1" outline="0" fieldPosition="0">
        <references count="1">
          <reference field="18" count="0"/>
        </references>
      </pivotArea>
    </format>
    <format dxfId="3198">
      <pivotArea field="7" type="button" dataOnly="0" labelOnly="1" outline="0" axis="axisRow" fieldPosition="0"/>
    </format>
    <format dxfId="3197">
      <pivotArea field="2" type="button" dataOnly="0" labelOnly="1" outline="0" axis="axisRow" fieldPosition="1"/>
    </format>
    <format dxfId="3196">
      <pivotArea field="5" type="button" dataOnly="0" labelOnly="1" outline="0" axis="axisRow" fieldPosition="2"/>
    </format>
    <format dxfId="3195">
      <pivotArea field="18" type="button" dataOnly="0" labelOnly="1" outline="0" axis="axisRow" fieldPosition="3"/>
    </format>
    <format dxfId="3194">
      <pivotArea field="17" type="button" dataOnly="0" labelOnly="1" outline="0" axis="axisRow" fieldPosition="4"/>
    </format>
    <format dxfId="3193">
      <pivotArea field="23" type="button" dataOnly="0" labelOnly="1" outline="0" axis="axisRow" fieldPosition="5"/>
    </format>
    <format dxfId="3192">
      <pivotArea dataOnly="0" labelOnly="1" outline="0" fieldPosition="0">
        <references count="1">
          <reference field="5" count="0"/>
        </references>
      </pivotArea>
    </format>
    <format dxfId="3191">
      <pivotArea field="23" type="button" dataOnly="0" labelOnly="1" outline="0" axis="axisRow" fieldPosition="5"/>
    </format>
    <format dxfId="3190">
      <pivotArea field="23" type="button" dataOnly="0" labelOnly="1" outline="0" axis="axisRow" fieldPosition="5"/>
    </format>
    <format dxfId="3189">
      <pivotArea field="23" type="button" dataOnly="0" labelOnly="1" outline="0" axis="axisRow" fieldPosition="5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C91A1-FEDB-4691-8FC5-1DC64F1D18C0}" name="TablaDinámica1" cacheId="2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G327" firstHeaderRow="1" firstDataRow="1" firstDataCol="7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x="13"/>
        <item x="14"/>
        <item x="11"/>
        <item x="10"/>
        <item x="16"/>
        <item x="18"/>
        <item x="2"/>
        <item x="12"/>
        <item x="40"/>
        <item x="42"/>
        <item x="17"/>
        <item x="0"/>
        <item x="3"/>
        <item x="38"/>
        <item x="39"/>
        <item x="41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7">
        <item x="0"/>
        <item x="325"/>
        <item x="326"/>
        <item x="173"/>
        <item x="206"/>
        <item x="239"/>
        <item x="256"/>
        <item x="250"/>
        <item x="267"/>
        <item x="246"/>
        <item x="263"/>
        <item x="178"/>
        <item x="211"/>
        <item x="204"/>
        <item x="237"/>
        <item x="182"/>
        <item x="215"/>
        <item x="243"/>
        <item x="260"/>
        <item x="195"/>
        <item x="228"/>
        <item x="248"/>
        <item x="265"/>
        <item x="202"/>
        <item x="235"/>
        <item x="255"/>
        <item x="272"/>
        <item x="247"/>
        <item x="264"/>
        <item x="241"/>
        <item x="258"/>
        <item x="254"/>
        <item x="271"/>
        <item x="240"/>
        <item x="257"/>
        <item x="188"/>
        <item x="221"/>
        <item x="201"/>
        <item x="234"/>
        <item x="190"/>
        <item x="223"/>
        <item x="242"/>
        <item x="259"/>
        <item x="179"/>
        <item x="212"/>
        <item x="189"/>
        <item x="222"/>
        <item x="184"/>
        <item x="217"/>
        <item x="196"/>
        <item x="229"/>
        <item x="244"/>
        <item x="261"/>
        <item x="177"/>
        <item x="210"/>
        <item x="191"/>
        <item x="224"/>
        <item x="203"/>
        <item x="236"/>
        <item x="205"/>
        <item x="238"/>
        <item x="251"/>
        <item x="268"/>
        <item x="174"/>
        <item x="207"/>
        <item x="194"/>
        <item x="227"/>
        <item x="197"/>
        <item x="230"/>
        <item x="198"/>
        <item x="231"/>
        <item x="249"/>
        <item x="266"/>
        <item x="175"/>
        <item x="208"/>
        <item x="176"/>
        <item x="209"/>
        <item x="185"/>
        <item x="218"/>
        <item x="193"/>
        <item x="226"/>
        <item x="253"/>
        <item x="270"/>
        <item x="181"/>
        <item x="214"/>
        <item x="199"/>
        <item x="232"/>
        <item x="252"/>
        <item x="269"/>
        <item x="180"/>
        <item x="213"/>
        <item x="186"/>
        <item x="219"/>
        <item x="187"/>
        <item x="220"/>
        <item x="245"/>
        <item x="262"/>
        <item x="200"/>
        <item x="233"/>
        <item x="192"/>
        <item x="225"/>
        <item x="183"/>
        <item x="216"/>
        <item x="1"/>
        <item x="2"/>
        <item x="11"/>
        <item x="12"/>
        <item x="13"/>
        <item x="14"/>
        <item x="15"/>
        <item x="16"/>
        <item x="17"/>
        <item x="18"/>
        <item x="19"/>
        <item x="3"/>
        <item x="4"/>
        <item x="5"/>
        <item x="6"/>
        <item x="7"/>
        <item x="8"/>
        <item x="9"/>
        <item x="10"/>
        <item x="20"/>
        <item x="21"/>
        <item x="30"/>
        <item x="31"/>
        <item x="32"/>
        <item x="33"/>
        <item x="34"/>
        <item x="35"/>
        <item x="36"/>
        <item x="37"/>
        <item x="38"/>
        <item x="22"/>
        <item x="23"/>
        <item x="24"/>
        <item x="25"/>
        <item x="26"/>
        <item x="27"/>
        <item x="28"/>
        <item x="29"/>
        <item x="39"/>
        <item x="46"/>
        <item x="59"/>
        <item x="54"/>
        <item x="56"/>
        <item x="47"/>
        <item x="53"/>
        <item x="41"/>
        <item x="40"/>
        <item x="51"/>
        <item x="48"/>
        <item x="61"/>
        <item x="44"/>
        <item x="43"/>
        <item x="49"/>
        <item x="50"/>
        <item x="55"/>
        <item x="42"/>
        <item x="45"/>
        <item x="57"/>
        <item x="58"/>
        <item x="60"/>
        <item x="52"/>
        <item x="62"/>
        <item x="69"/>
        <item x="82"/>
        <item x="77"/>
        <item x="79"/>
        <item x="70"/>
        <item x="76"/>
        <item x="64"/>
        <item x="63"/>
        <item x="74"/>
        <item x="71"/>
        <item x="84"/>
        <item x="67"/>
        <item x="66"/>
        <item x="72"/>
        <item x="73"/>
        <item x="78"/>
        <item x="65"/>
        <item x="68"/>
        <item x="80"/>
        <item x="81"/>
        <item x="83"/>
        <item x="75"/>
        <item x="85"/>
        <item x="89"/>
        <item x="87"/>
        <item x="86"/>
        <item x="88"/>
        <item x="97"/>
        <item x="91"/>
        <item x="92"/>
        <item x="90"/>
        <item x="93"/>
        <item x="94"/>
        <item x="95"/>
        <item x="96"/>
        <item x="98"/>
        <item x="99"/>
        <item x="103"/>
        <item x="101"/>
        <item x="100"/>
        <item x="102"/>
        <item x="111"/>
        <item x="105"/>
        <item x="106"/>
        <item x="104"/>
        <item x="107"/>
        <item x="108"/>
        <item x="109"/>
        <item x="110"/>
        <item x="112"/>
        <item x="113"/>
        <item x="114"/>
        <item x="124"/>
        <item x="127"/>
        <item x="122"/>
        <item x="121"/>
        <item x="120"/>
        <item x="125"/>
        <item x="126"/>
        <item x="116"/>
        <item x="118"/>
        <item x="123"/>
        <item x="117"/>
        <item x="119"/>
        <item x="115"/>
        <item x="128"/>
        <item x="129"/>
        <item x="139"/>
        <item x="142"/>
        <item x="137"/>
        <item x="136"/>
        <item x="135"/>
        <item x="140"/>
        <item x="141"/>
        <item x="131"/>
        <item x="133"/>
        <item x="138"/>
        <item x="132"/>
        <item x="134"/>
        <item x="130"/>
        <item x="143"/>
        <item x="150"/>
        <item x="144"/>
        <item x="145"/>
        <item x="147"/>
        <item x="146"/>
        <item x="149"/>
        <item x="148"/>
        <item x="151"/>
        <item x="158"/>
        <item x="152"/>
        <item x="153"/>
        <item x="155"/>
        <item x="154"/>
        <item x="157"/>
        <item x="1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73"/>
        <item x="280"/>
        <item x="282"/>
        <item x="278"/>
        <item x="276"/>
        <item x="281"/>
        <item x="285"/>
        <item x="286"/>
        <item x="274"/>
        <item x="283"/>
        <item x="284"/>
        <item x="277"/>
        <item x="279"/>
        <item x="275"/>
        <item x="288"/>
        <item x="287"/>
        <item x="289"/>
        <item x="290"/>
        <item x="291"/>
        <item x="298"/>
        <item x="300"/>
        <item x="296"/>
        <item x="294"/>
        <item x="299"/>
        <item x="303"/>
        <item x="304"/>
        <item x="292"/>
        <item x="301"/>
        <item x="302"/>
        <item x="295"/>
        <item x="297"/>
        <item x="293"/>
        <item x="306"/>
        <item x="305"/>
        <item x="307"/>
        <item x="308"/>
        <item x="319"/>
        <item x="315"/>
        <item x="312"/>
        <item x="317"/>
        <item x="324"/>
        <item x="316"/>
        <item x="310"/>
        <item x="323"/>
        <item x="309"/>
        <item x="311"/>
        <item x="313"/>
        <item x="320"/>
        <item x="318"/>
        <item x="322"/>
        <item x="321"/>
        <item x="3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2"/>
    <field x="3"/>
    <field x="7"/>
    <field x="5"/>
    <field x="11"/>
    <field x="24"/>
  </rowFields>
  <rowItems count="324">
    <i>
      <x v="1"/>
      <x/>
      <x v="11"/>
      <x v="2"/>
      <x v="2"/>
      <x v="7"/>
      <x v="311"/>
    </i>
    <i r="6">
      <x v="312"/>
    </i>
    <i r="6">
      <x v="313"/>
    </i>
    <i r="6">
      <x v="314"/>
    </i>
    <i r="6">
      <x v="315"/>
    </i>
    <i r="6">
      <x v="316"/>
    </i>
    <i r="6">
      <x v="317"/>
    </i>
    <i r="6">
      <x v="318"/>
    </i>
    <i r="6">
      <x v="319"/>
    </i>
    <i r="6">
      <x v="320"/>
    </i>
    <i r="6">
      <x v="321"/>
    </i>
    <i r="6">
      <x v="322"/>
    </i>
    <i r="6">
      <x v="323"/>
    </i>
    <i r="6">
      <x v="324"/>
    </i>
    <i r="6">
      <x v="325"/>
    </i>
    <i r="6">
      <x v="326"/>
    </i>
    <i>
      <x v="2"/>
      <x v="14"/>
      <x v="30"/>
      <x v="2"/>
      <x v="1"/>
      <x v="3"/>
      <x v="269"/>
    </i>
    <i r="6">
      <x v="270"/>
    </i>
    <i r="6">
      <x v="271"/>
    </i>
    <i r="6">
      <x v="272"/>
    </i>
    <i r="6">
      <x v="273"/>
    </i>
    <i r="6">
      <x v="274"/>
    </i>
    <i r="5">
      <x v="5"/>
      <x v="268"/>
    </i>
    <i r="2">
      <x v="31"/>
      <x v="2"/>
      <x v="2"/>
      <x v="5"/>
      <x v="6"/>
    </i>
    <i r="5">
      <x v="7"/>
      <x v="8"/>
    </i>
    <i r="6">
      <x v="10"/>
    </i>
    <i r="6">
      <x v="18"/>
    </i>
    <i r="6">
      <x v="22"/>
    </i>
    <i r="6">
      <x v="26"/>
    </i>
    <i r="6">
      <x v="28"/>
    </i>
    <i r="6">
      <x v="30"/>
    </i>
    <i r="6">
      <x v="32"/>
    </i>
    <i r="6">
      <x v="34"/>
    </i>
    <i r="6">
      <x v="42"/>
    </i>
    <i r="6">
      <x v="52"/>
    </i>
    <i r="6">
      <x v="62"/>
    </i>
    <i r="6">
      <x v="72"/>
    </i>
    <i r="6">
      <x v="82"/>
    </i>
    <i r="6">
      <x v="88"/>
    </i>
    <i r="6">
      <x v="96"/>
    </i>
    <i r="2">
      <x v="32"/>
      <x v="2"/>
      <x v="3"/>
      <x v="5"/>
      <x v="253"/>
    </i>
    <i r="5">
      <x v="6"/>
      <x v="254"/>
    </i>
    <i r="6">
      <x v="255"/>
    </i>
    <i r="6">
      <x v="256"/>
    </i>
    <i r="6">
      <x v="257"/>
    </i>
    <i r="6">
      <x v="258"/>
    </i>
    <i r="6">
      <x v="259"/>
    </i>
    <i r="6">
      <x v="260"/>
    </i>
    <i r="2">
      <x v="33"/>
      <x v="2"/>
      <x v="4"/>
      <x v="2"/>
      <x v="231"/>
    </i>
    <i r="6">
      <x v="232"/>
    </i>
    <i r="6">
      <x v="233"/>
    </i>
    <i r="6">
      <x v="234"/>
    </i>
    <i r="6">
      <x v="235"/>
    </i>
    <i r="6">
      <x v="236"/>
    </i>
    <i r="6">
      <x v="237"/>
    </i>
    <i r="6">
      <x v="238"/>
    </i>
    <i r="6">
      <x v="239"/>
    </i>
    <i r="6">
      <x v="240"/>
    </i>
    <i r="6">
      <x v="241"/>
    </i>
    <i r="6">
      <x v="242"/>
    </i>
    <i r="6">
      <x v="243"/>
    </i>
    <i r="6">
      <x v="244"/>
    </i>
    <i r="5">
      <x v="5"/>
      <x v="230"/>
    </i>
    <i r="2">
      <x v="34"/>
      <x v="2"/>
      <x v="5"/>
      <x v="2"/>
      <x v="165"/>
    </i>
    <i r="6">
      <x v="166"/>
    </i>
    <i r="6">
      <x v="167"/>
    </i>
    <i r="6">
      <x v="168"/>
    </i>
    <i r="6">
      <x v="169"/>
    </i>
    <i r="6">
      <x v="170"/>
    </i>
    <i r="6">
      <x v="171"/>
    </i>
    <i r="6">
      <x v="172"/>
    </i>
    <i r="6">
      <x v="173"/>
    </i>
    <i r="6">
      <x v="174"/>
    </i>
    <i r="6">
      <x v="175"/>
    </i>
    <i r="6">
      <x v="176"/>
    </i>
    <i r="6">
      <x v="177"/>
    </i>
    <i r="6">
      <x v="178"/>
    </i>
    <i r="6">
      <x v="179"/>
    </i>
    <i r="6">
      <x v="180"/>
    </i>
    <i r="6">
      <x v="181"/>
    </i>
    <i r="6">
      <x v="182"/>
    </i>
    <i r="6">
      <x v="183"/>
    </i>
    <i r="6">
      <x v="184"/>
    </i>
    <i r="6">
      <x v="185"/>
    </i>
    <i r="6">
      <x v="186"/>
    </i>
    <i r="5">
      <x v="5"/>
      <x v="164"/>
    </i>
    <i r="2">
      <x v="35"/>
      <x v="2"/>
      <x v="6"/>
      <x v="2"/>
      <x v="123"/>
    </i>
    <i r="6">
      <x v="124"/>
    </i>
    <i r="6">
      <x v="125"/>
    </i>
    <i r="6">
      <x v="126"/>
    </i>
    <i r="6">
      <x v="127"/>
    </i>
    <i r="6">
      <x v="128"/>
    </i>
    <i r="6">
      <x v="129"/>
    </i>
    <i r="6">
      <x v="130"/>
    </i>
    <i r="6">
      <x v="131"/>
    </i>
    <i r="6">
      <x v="132"/>
    </i>
    <i r="6">
      <x v="133"/>
    </i>
    <i r="6">
      <x v="134"/>
    </i>
    <i r="6">
      <x v="135"/>
    </i>
    <i r="6">
      <x v="136"/>
    </i>
    <i r="6">
      <x v="137"/>
    </i>
    <i r="6">
      <x v="138"/>
    </i>
    <i r="6">
      <x v="139"/>
    </i>
    <i r="6">
      <x v="140"/>
    </i>
    <i r="5">
      <x v="5"/>
      <x v="122"/>
    </i>
    <i r="2">
      <x v="36"/>
      <x v="2"/>
      <x v="7"/>
      <x v="2"/>
      <x v="294"/>
    </i>
    <i r="6">
      <x v="295"/>
    </i>
    <i r="6">
      <x v="296"/>
    </i>
    <i r="6">
      <x v="297"/>
    </i>
    <i r="6">
      <x v="298"/>
    </i>
    <i r="6">
      <x v="299"/>
    </i>
    <i r="6">
      <x v="300"/>
    </i>
    <i r="6">
      <x v="301"/>
    </i>
    <i r="6">
      <x v="302"/>
    </i>
    <i r="6">
      <x v="303"/>
    </i>
    <i r="6">
      <x v="304"/>
    </i>
    <i r="6">
      <x v="305"/>
    </i>
    <i r="6">
      <x v="306"/>
    </i>
    <i r="6">
      <x v="307"/>
    </i>
    <i r="6">
      <x v="308"/>
    </i>
    <i r="6">
      <x v="309"/>
    </i>
    <i r="6">
      <x v="310"/>
    </i>
    <i r="5">
      <x v="5"/>
      <x v="293"/>
    </i>
    <i r="2">
      <x v="37"/>
      <x v="2"/>
      <x v="8"/>
      <x v="5"/>
      <x v="201"/>
    </i>
    <i r="5">
      <x v="6"/>
      <x v="202"/>
    </i>
    <i r="6">
      <x v="203"/>
    </i>
    <i r="6">
      <x v="204"/>
    </i>
    <i r="6">
      <x v="205"/>
    </i>
    <i r="6">
      <x v="206"/>
    </i>
    <i r="6">
      <x v="207"/>
    </i>
    <i r="6">
      <x v="208"/>
    </i>
    <i r="6">
      <x v="209"/>
    </i>
    <i r="6">
      <x v="210"/>
    </i>
    <i r="6">
      <x v="211"/>
    </i>
    <i r="6">
      <x v="212"/>
    </i>
    <i r="6">
      <x v="213"/>
    </i>
    <i r="6">
      <x v="214"/>
    </i>
    <i r="2">
      <x v="38"/>
      <x v="2"/>
      <x v="9"/>
      <x v="5"/>
      <x v="4"/>
    </i>
    <i r="5">
      <x v="6"/>
      <x v="12"/>
    </i>
    <i r="6">
      <x v="14"/>
    </i>
    <i r="6">
      <x v="16"/>
    </i>
    <i r="6">
      <x v="20"/>
    </i>
    <i r="6">
      <x v="24"/>
    </i>
    <i r="6">
      <x v="36"/>
    </i>
    <i r="6">
      <x v="38"/>
    </i>
    <i r="6">
      <x v="40"/>
    </i>
    <i r="6">
      <x v="44"/>
    </i>
    <i r="6">
      <x v="46"/>
    </i>
    <i r="6">
      <x v="48"/>
    </i>
    <i r="6">
      <x v="50"/>
    </i>
    <i r="6">
      <x v="54"/>
    </i>
    <i r="6">
      <x v="56"/>
    </i>
    <i r="6">
      <x v="58"/>
    </i>
    <i r="6">
      <x v="60"/>
    </i>
    <i r="6">
      <x v="64"/>
    </i>
    <i r="6">
      <x v="66"/>
    </i>
    <i r="6">
      <x v="68"/>
    </i>
    <i r="6">
      <x v="70"/>
    </i>
    <i r="6">
      <x v="74"/>
    </i>
    <i r="6">
      <x v="76"/>
    </i>
    <i r="6">
      <x v="78"/>
    </i>
    <i r="6">
      <x v="80"/>
    </i>
    <i r="6">
      <x v="84"/>
    </i>
    <i r="6">
      <x v="86"/>
    </i>
    <i r="6">
      <x v="90"/>
    </i>
    <i r="6">
      <x v="92"/>
    </i>
    <i r="6">
      <x v="94"/>
    </i>
    <i r="6">
      <x v="98"/>
    </i>
    <i r="6">
      <x v="100"/>
    </i>
    <i r="6">
      <x v="102"/>
    </i>
    <i>
      <x v="12"/>
      <x v="13"/>
      <x v="21"/>
      <x v="2"/>
      <x v="1"/>
      <x v="3"/>
      <x v="262"/>
    </i>
    <i r="6">
      <x v="263"/>
    </i>
    <i r="6">
      <x v="264"/>
    </i>
    <i r="6">
      <x v="265"/>
    </i>
    <i r="6">
      <x v="266"/>
    </i>
    <i r="6">
      <x v="267"/>
    </i>
    <i r="5">
      <x v="5"/>
      <x v="261"/>
    </i>
    <i r="2">
      <x v="22"/>
      <x v="2"/>
      <x v="2"/>
      <x v="5"/>
      <x v="5"/>
    </i>
    <i r="5">
      <x v="7"/>
      <x v="7"/>
    </i>
    <i r="6">
      <x v="9"/>
    </i>
    <i r="6">
      <x v="17"/>
    </i>
    <i r="6">
      <x v="21"/>
    </i>
    <i r="6">
      <x v="25"/>
    </i>
    <i r="6">
      <x v="27"/>
    </i>
    <i r="6">
      <x v="29"/>
    </i>
    <i r="6">
      <x v="31"/>
    </i>
    <i r="6">
      <x v="33"/>
    </i>
    <i r="6">
      <x v="41"/>
    </i>
    <i r="6">
      <x v="51"/>
    </i>
    <i r="6">
      <x v="61"/>
    </i>
    <i r="6">
      <x v="71"/>
    </i>
    <i r="6">
      <x v="81"/>
    </i>
    <i r="6">
      <x v="87"/>
    </i>
    <i r="6">
      <x v="95"/>
    </i>
    <i r="2">
      <x v="23"/>
      <x v="2"/>
      <x v="3"/>
      <x v="5"/>
      <x v="245"/>
    </i>
    <i r="5">
      <x v="6"/>
      <x v="246"/>
    </i>
    <i r="6">
      <x v="247"/>
    </i>
    <i r="6">
      <x v="248"/>
    </i>
    <i r="6">
      <x v="249"/>
    </i>
    <i r="6">
      <x v="250"/>
    </i>
    <i r="6">
      <x v="251"/>
    </i>
    <i r="6">
      <x v="252"/>
    </i>
    <i r="2">
      <x v="24"/>
      <x v="2"/>
      <x v="4"/>
      <x v="2"/>
      <x v="216"/>
    </i>
    <i r="6">
      <x v="217"/>
    </i>
    <i r="6">
      <x v="218"/>
    </i>
    <i r="6">
      <x v="219"/>
    </i>
    <i r="6">
      <x v="220"/>
    </i>
    <i r="6">
      <x v="221"/>
    </i>
    <i r="6">
      <x v="222"/>
    </i>
    <i r="6">
      <x v="223"/>
    </i>
    <i r="6">
      <x v="224"/>
    </i>
    <i r="6">
      <x v="225"/>
    </i>
    <i r="6">
      <x v="226"/>
    </i>
    <i r="6">
      <x v="227"/>
    </i>
    <i r="6">
      <x v="228"/>
    </i>
    <i r="6">
      <x v="229"/>
    </i>
    <i r="5">
      <x v="5"/>
      <x v="215"/>
    </i>
    <i r="2">
      <x v="25"/>
      <x v="2"/>
      <x v="5"/>
      <x v="2"/>
      <x v="142"/>
    </i>
    <i r="6">
      <x v="143"/>
    </i>
    <i r="6">
      <x v="144"/>
    </i>
    <i r="6">
      <x v="145"/>
    </i>
    <i r="6">
      <x v="146"/>
    </i>
    <i r="6">
      <x v="147"/>
    </i>
    <i r="6">
      <x v="148"/>
    </i>
    <i r="6">
      <x v="149"/>
    </i>
    <i r="6">
      <x v="150"/>
    </i>
    <i r="6">
      <x v="151"/>
    </i>
    <i r="6">
      <x v="152"/>
    </i>
    <i r="6">
      <x v="153"/>
    </i>
    <i r="6">
      <x v="154"/>
    </i>
    <i r="6">
      <x v="155"/>
    </i>
    <i r="6">
      <x v="156"/>
    </i>
    <i r="6">
      <x v="157"/>
    </i>
    <i r="6">
      <x v="158"/>
    </i>
    <i r="6">
      <x v="159"/>
    </i>
    <i r="6">
      <x v="160"/>
    </i>
    <i r="6">
      <x v="161"/>
    </i>
    <i r="6">
      <x v="162"/>
    </i>
    <i r="6">
      <x v="163"/>
    </i>
    <i r="5">
      <x v="5"/>
      <x v="141"/>
    </i>
    <i r="2">
      <x v="26"/>
      <x v="2"/>
      <x v="6"/>
      <x v="2"/>
      <x v="104"/>
    </i>
    <i r="6">
      <x v="105"/>
    </i>
    <i r="6">
      <x v="106"/>
    </i>
    <i r="6">
      <x v="107"/>
    </i>
    <i r="6">
      <x v="108"/>
    </i>
    <i r="6">
      <x v="109"/>
    </i>
    <i r="6">
      <x v="110"/>
    </i>
    <i r="6">
      <x v="111"/>
    </i>
    <i r="6">
      <x v="112"/>
    </i>
    <i r="6">
      <x v="113"/>
    </i>
    <i r="6">
      <x v="114"/>
    </i>
    <i r="6">
      <x v="115"/>
    </i>
    <i r="6">
      <x v="116"/>
    </i>
    <i r="6">
      <x v="117"/>
    </i>
    <i r="6">
      <x v="118"/>
    </i>
    <i r="6">
      <x v="119"/>
    </i>
    <i r="6">
      <x v="120"/>
    </i>
    <i r="6">
      <x v="121"/>
    </i>
    <i r="5">
      <x v="5"/>
      <x v="103"/>
    </i>
    <i r="2">
      <x v="27"/>
      <x v="2"/>
      <x v="7"/>
      <x v="2"/>
      <x v="276"/>
    </i>
    <i r="6">
      <x v="277"/>
    </i>
    <i r="6">
      <x v="278"/>
    </i>
    <i r="6">
      <x v="279"/>
    </i>
    <i r="6">
      <x v="280"/>
    </i>
    <i r="6">
      <x v="281"/>
    </i>
    <i r="6">
      <x v="282"/>
    </i>
    <i r="6">
      <x v="283"/>
    </i>
    <i r="6">
      <x v="284"/>
    </i>
    <i r="6">
      <x v="285"/>
    </i>
    <i r="6">
      <x v="286"/>
    </i>
    <i r="6">
      <x v="287"/>
    </i>
    <i r="6">
      <x v="288"/>
    </i>
    <i r="6">
      <x v="289"/>
    </i>
    <i r="6">
      <x v="290"/>
    </i>
    <i r="6">
      <x v="291"/>
    </i>
    <i r="6">
      <x v="292"/>
    </i>
    <i r="5">
      <x v="5"/>
      <x v="275"/>
    </i>
    <i r="2">
      <x v="28"/>
      <x v="2"/>
      <x v="8"/>
      <x v="5"/>
      <x v="187"/>
    </i>
    <i r="5">
      <x v="6"/>
      <x v="188"/>
    </i>
    <i r="6">
      <x v="189"/>
    </i>
    <i r="6">
      <x v="190"/>
    </i>
    <i r="6">
      <x v="191"/>
    </i>
    <i r="6">
      <x v="192"/>
    </i>
    <i r="6">
      <x v="193"/>
    </i>
    <i r="6">
      <x v="194"/>
    </i>
    <i r="6">
      <x v="195"/>
    </i>
    <i r="6">
      <x v="196"/>
    </i>
    <i r="6">
      <x v="197"/>
    </i>
    <i r="6">
      <x v="198"/>
    </i>
    <i r="6">
      <x v="199"/>
    </i>
    <i r="6">
      <x v="200"/>
    </i>
    <i r="2">
      <x v="29"/>
      <x v="2"/>
      <x v="9"/>
      <x v="5"/>
      <x v="3"/>
    </i>
    <i r="5">
      <x v="6"/>
      <x v="11"/>
    </i>
    <i r="6">
      <x v="13"/>
    </i>
    <i r="6">
      <x v="15"/>
    </i>
    <i r="6">
      <x v="19"/>
    </i>
    <i r="6">
      <x v="23"/>
    </i>
    <i r="6">
      <x v="35"/>
    </i>
    <i r="6">
      <x v="37"/>
    </i>
    <i r="6">
      <x v="39"/>
    </i>
    <i r="6">
      <x v="43"/>
    </i>
    <i r="6">
      <x v="45"/>
    </i>
    <i r="6">
      <x v="47"/>
    </i>
    <i r="6">
      <x v="49"/>
    </i>
    <i r="6">
      <x v="53"/>
    </i>
    <i r="6">
      <x v="55"/>
    </i>
    <i r="6">
      <x v="57"/>
    </i>
    <i r="6">
      <x v="59"/>
    </i>
    <i r="6">
      <x v="63"/>
    </i>
    <i r="6">
      <x v="65"/>
    </i>
    <i r="6">
      <x v="67"/>
    </i>
    <i r="6">
      <x v="69"/>
    </i>
    <i r="6">
      <x v="73"/>
    </i>
    <i r="6">
      <x v="75"/>
    </i>
    <i r="6">
      <x v="77"/>
    </i>
    <i r="6">
      <x v="79"/>
    </i>
    <i r="6">
      <x v="83"/>
    </i>
    <i r="6">
      <x v="85"/>
    </i>
    <i r="6">
      <x v="89"/>
    </i>
    <i r="6">
      <x v="91"/>
    </i>
    <i r="6">
      <x v="93"/>
    </i>
    <i r="6">
      <x v="97"/>
    </i>
    <i r="6">
      <x v="99"/>
    </i>
    <i r="6">
      <x v="101"/>
    </i>
  </rowItems>
  <colItems count="1">
    <i/>
  </colItems>
  <formats count="8">
    <format dxfId="3175">
      <pivotArea dataOnly="0" labelOnly="1" outline="0" fieldPosition="0">
        <references count="1">
          <reference field="7" count="0"/>
        </references>
      </pivotArea>
    </format>
    <format dxfId="3174">
      <pivotArea dataOnly="0" labelOnly="1" outline="0" fieldPosition="0">
        <references count="1">
          <reference field="7" count="0"/>
        </references>
      </pivotArea>
    </format>
    <format dxfId="3173">
      <pivotArea dataOnly="0" labelOnly="1" outline="0" fieldPosition="0">
        <references count="1">
          <reference field="5" count="0"/>
        </references>
      </pivotArea>
    </format>
    <format dxfId="3172">
      <pivotArea dataOnly="0" labelOnly="1" outline="0" fieldPosition="0">
        <references count="1">
          <reference field="5" count="0"/>
        </references>
      </pivotArea>
    </format>
    <format dxfId="3171">
      <pivotArea dataOnly="0" labelOnly="1" outline="0" fieldPosition="0">
        <references count="1">
          <reference field="11" count="0"/>
        </references>
      </pivotArea>
    </format>
    <format dxfId="3170">
      <pivotArea dataOnly="0" labelOnly="1" outline="0" fieldPosition="0">
        <references count="1">
          <reference field="11" count="0"/>
        </references>
      </pivotArea>
    </format>
    <format dxfId="3169">
      <pivotArea field="5" type="button" dataOnly="0" labelOnly="1" outline="0" axis="axisRow" fieldPosition="4"/>
    </format>
    <format dxfId="3168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C1CB4A-68AC-4066-9F5A-3139343ED770}" autoFormatId="16" applyNumberFormats="0" applyBorderFormats="0" applyFontFormats="0" applyPatternFormats="0" applyAlignmentFormats="0" applyWidthHeightFormats="0">
  <queryTableRefresh nextId="10">
    <queryTableFields count="9">
      <queryTableField id="1" name="nombre" tableColumnId="1"/>
      <queryTableField id="2" name="id" tableColumnId="2"/>
      <queryTableField id="3" name="columna" tableColumnId="3"/>
      <queryTableField id="4" name="tabla" tableColumnId="4"/>
      <queryTableField id="5" name="reportID" tableColumnId="5"/>
      <queryTableField id="6" name="groupID" tableColumnId="6"/>
      <queryTableField id="7" name="comentario" tableColumnId="7"/>
      <queryTableField id="8" name="Atributo" tableColumnId="8"/>
      <queryTableField id="9" name="Códig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1" xr10:uid="{19CAF77C-B0E0-435B-A997-0474FBCBACAD}" sourceName="id GEE">
  <pivotTables>
    <pivotTable tabId="16" name="TablaDinámica2"/>
  </pivotTables>
  <data>
    <tabular pivotCacheId="922714805">
      <items count="32">
        <i x="25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6" s="1"/>
        <i x="27" s="1"/>
        <i x="28" s="1"/>
        <i x="29" s="1"/>
        <i x="30" s="1"/>
        <i x="31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746488EA-2B1D-41B3-B540-ADCF8844B858}" sourceName="id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" xr10:uid="{CBBBB34B-355D-4FFE-9D31-3B47EC0EC1DA}" sourceName="comentari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02FA4E7A-5D57-4051-8F74-1DA4B844232B}" sourceName="Data">
  <extLst>
    <x:ext xmlns:x15="http://schemas.microsoft.com/office/spreadsheetml/2010/11/main" uri="{2F2917AC-EB37-4324-AD4E-5DD8C200BD13}">
      <x15:tableSlicerCache tableId="7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AEE788B3-B5CE-41E7-9D24-44ACD3022D35}" sourceName="País">
  <extLst>
    <x:ext xmlns:x15="http://schemas.microsoft.com/office/spreadsheetml/2010/11/main" uri="{2F2917AC-EB37-4324-AD4E-5DD8C200BD13}">
      <x15:tableSlicerCache tableId="7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C59307B9-7FD3-4FD3-A3E5-974364BF0302}" sourceName="Variante">
  <extLst>
    <x:ext xmlns:x15="http://schemas.microsoft.com/office/spreadsheetml/2010/11/main" uri="{2F2917AC-EB37-4324-AD4E-5DD8C200BD13}">
      <x15:tableSlicerCache tableId="7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7463737F-8FDC-43B0-AFA7-69CF1FD937A1}" sourceName="id">
  <extLst>
    <x:ext xmlns:x15="http://schemas.microsoft.com/office/spreadsheetml/2010/11/main" uri="{2F2917AC-EB37-4324-AD4E-5DD8C200BD13}">
      <x15:tableSlicerCache tableId="7" column="1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" xr10:uid="{CDF96C99-027A-40EE-9E3E-E60017F005CD}" sourceName="id GEE">
  <extLst>
    <x:ext xmlns:x15="http://schemas.microsoft.com/office/spreadsheetml/2010/11/main" uri="{2F2917AC-EB37-4324-AD4E-5DD8C200BD13}">
      <x15:tableSlicerCache tableId="7" column="1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2" xr10:uid="{B4978D5F-D958-4E4F-8251-769A24536570}" sourceName="id">
  <extLst>
    <x:ext xmlns:x15="http://schemas.microsoft.com/office/spreadsheetml/2010/11/main" uri="{2F2917AC-EB37-4324-AD4E-5DD8C200BD13}">
      <x15:tableSlicerCache tableId="6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" xr10:uid="{959CCFAA-3A91-4EE2-BAE2-6C96DFB5F37B}" sourceName="Data">
  <pivotTables>
    <pivotTable tabId="17" name="TablaDinámica3"/>
  </pivotTables>
  <data>
    <tabular pivotCacheId="922714805">
      <items count="16">
        <i x="3" s="1"/>
        <i x="9" s="1"/>
        <i x="1" s="1"/>
        <i x="6" s="1"/>
        <i x="2" s="1"/>
        <i x="11" s="1"/>
        <i x="10" s="1"/>
        <i x="7" s="1"/>
        <i x="5" s="1"/>
        <i x="8" s="1"/>
        <i x="4" s="1"/>
        <i x="0" s="1"/>
        <i x="15" s="1" nd="1"/>
        <i x="13" s="1" nd="1"/>
        <i x="12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" xr10:uid="{03B742F8-7F87-434E-BBD9-AC391145D5D7}" sourceName="País">
  <pivotTables>
    <pivotTable tabId="17" name="TablaDinámica3"/>
  </pivotTables>
  <data>
    <tabular pivotCacheId="922714805">
      <items count="11">
        <i x="0" s="1"/>
        <i x="1" s="1"/>
        <i x="3" s="1"/>
        <i x="10" s="1" nd="1"/>
        <i x="6" s="1" nd="1"/>
        <i x="5" s="1" nd="1"/>
        <i x="4" s="1" nd="1"/>
        <i x="8" s="1" nd="1"/>
        <i x="2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" xr10:uid="{E81BA65F-4F98-4F3F-9613-A00A38F81930}" sourceName="Variante (SI/NO)">
  <pivotTables>
    <pivotTable tabId="17" name="TablaDinámica3"/>
  </pivotTables>
  <data>
    <tabular pivotCacheId="922714805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" xr10:uid="{8A4DE65B-4174-4B44-BAE5-E28B6B241DA1}" sourceName="Variante">
  <pivotTables>
    <pivotTable tabId="17" name="TablaDinámica3"/>
  </pivotTables>
  <data>
    <tabular pivotCacheId="922714805">
      <items count="9">
        <i x="2" s="1"/>
        <i x="3" s="1"/>
        <i x="4" s="1"/>
        <i x="0" s="1"/>
        <i x="1" s="1"/>
        <i x="8" s="1" nd="1"/>
        <i x="6" s="1" nd="1"/>
        <i x="5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" xr10:uid="{1B2F5CD2-8DC4-4DFC-B4BF-1A0005B00F9F}" cache="SegmentaciónDeDatos_id" caption="id" columnCount="10" rowHeight="234950"/>
  <slicer name="comentario" xr10:uid="{53A5E3E9-4C25-459C-93A9-F877E9A74435}" cache="SegmentaciónDeDatos_comentario" caption="comentario" columnCount="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BFB0FC6B-6D14-4D51-BFDF-450AD70F7F84}" cache="SegmentaciónDeDatos_Data1" caption="Data" columnCount="4" style="SlicerStyleDark1" rowHeight="234950"/>
  <slicer name="País 1" xr10:uid="{5B29D794-8ECD-4957-AE02-10F8AAECC0E8}" cache="SegmentaciónDeDatos_País1" caption="País" columnCount="3" style="SlicerStyleDark1" rowHeight="234950"/>
  <slicer name="Variante 1" xr10:uid="{03325D6C-FE24-4E2A-85BE-6312D4141ED6}" cache="SegmentaciónDeDatos_Variante1" caption="Variante" columnCount="3" style="SlicerStyleDark1" rowHeight="234950"/>
  <slicer name="id 1" xr10:uid="{8C826945-06EF-45D8-B2C7-E4646F9EECFE}" cache="SegmentaciónDeDatos_id1" caption="id" columnCount="6" rowHeight="234950"/>
  <slicer name="id GEE" xr10:uid="{03A469D1-1AF5-4D3A-A4FA-759784247926}" cache="SegmentaciónDeDatos_id_GEE" caption="id GEE" startItem="15" columnCount="5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2" xr10:uid="{E16E641E-26DB-4A7F-92C7-12038535A43C}" cache="SegmentaciónDeDatos_Data2" caption="Data" columnCount="5" style="SlicerStyleDark1" rowHeight="234950"/>
  <slicer name="País 2" xr10:uid="{0E45FC8B-3EE2-404B-89F6-411A769975A1}" cache="SegmentaciónDeDatos_País2" caption="País" columnCount="2" style="SlicerStyleDark1" rowHeight="234950"/>
  <slicer name="Variante (SI/NO)" xr10:uid="{4A92BA64-9F1A-4426-AE15-08C9EA3BC0BD}" cache="SegmentaciónDeDatos_Variante__SI_NO" caption="Variante (SI/NO)" style="SlicerStyleDark1" rowHeight="234950"/>
  <slicer name="Variante 2" xr10:uid="{392C043D-EBBD-42CE-AE87-7073168630E3}" cache="SegmentaciónDeDatos_Variante2" caption="Variante" columnCount="2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2" xr10:uid="{A2D61DDA-989A-4C10-8F55-D6738C59160F}" cache="SegmentaciónDeDatos_id2" caption="id" columnCount="25" style="SlicerStyleDark1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GEE 1" xr10:uid="{7C1ABE6E-B02E-415C-B866-ACBF4F041A32}" cache="SegmentaciónDeDatos_id_GEE1" caption="id GEE" columnCount="20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Z72" totalsRowShown="0" headerRowDxfId="4875" headerRowBorderDxfId="4874" tableBorderDxfId="4873">
  <autoFilter ref="B7:Z72" xr:uid="{63B8D57F-CE67-4730-81CF-11EE746BCDAB}"/>
  <tableColumns count="25">
    <tableColumn id="1" xr3:uid="{CABEF18D-3CCC-405D-B187-D52A10726E8A}" name="Data" dataDxfId="4872"/>
    <tableColumn id="2" xr3:uid="{DDF26308-3AB3-40EC-851D-825337F394F2}" name="id_producto" dataDxfId="4871"/>
    <tableColumn id="3" xr3:uid="{0F449E5D-7137-46C5-BF57-BE86C92F42AE}" name="Producto asociado  (nombre interno)" dataDxfId="4870"/>
    <tableColumn id="4" xr3:uid="{DE3AA941-FA27-48D1-A120-B1E55D99C6D5}" name="Nombre comercial" dataDxfId="4869"/>
    <tableColumn id="5" xr3:uid="{19A32D2D-54DA-4F1E-9575-D03228550D65}" name="Tipo producto" dataDxfId="4868"/>
    <tableColumn id="6" xr3:uid="{C6347737-5AA2-41CA-B7B9-7CF082B91FA5}" name="País" dataDxfId="4867"/>
    <tableColumn id="23" xr3:uid="{354DD693-2B9B-4BE7-BD35-2A2A9CD558DC}" name="id" dataDxfId="4866"/>
    <tableColumn id="24" xr3:uid="{F8907AF4-5D50-47D4-8B46-21B1D9F5E4AF}" name="PBI" dataDxfId="4865"/>
    <tableColumn id="25" xr3:uid="{F3F4370D-CD74-410C-B3A4-DD29D4D8974B}" name="GEE" dataDxfId="4864"/>
    <tableColumn id="7" xr3:uid="{730289DD-012F-4AC7-BFF5-B87AFDA841AB}" name="Listo" dataDxfId="4863"/>
    <tableColumn id="8" xr3:uid="{E08974E5-C49A-4D64-A3FE-C727F2A487DA}" name="Secuencia" dataDxfId="4862"/>
    <tableColumn id="9" xr3:uid="{A8E7B3B5-F298-460E-834D-8A3F17B5CE49}" name="Variante (SI/NO)" dataDxfId="4861"/>
    <tableColumn id="10" xr3:uid="{994CAF8F-B327-4CB7-AAED-5CE4F9C96C46}" name="Variante" dataDxfId="4860"/>
    <tableColumn id="19" xr3:uid="{3390020F-C32B-4305-9DE5-53BE919DE889}" name="LINK Directo PBI" dataDxfId="4859"/>
    <tableColumn id="11" xr3:uid="{F55030D4-9602-4731-ACCC-5191EE7A7A07}" name="Nombre Archivo PBI" dataDxfId="4858"/>
    <tableColumn id="12" xr3:uid="{10AE9F33-B3D0-4BFE-BAF2-0E666580B090}" name="Grupo PBI" dataDxfId="4857"/>
    <tableColumn id="13" xr3:uid="{F82E0DFB-2005-4AB7-874E-4EAA72CAD1DD}" name="Tabla PBI" dataDxfId="4856"/>
    <tableColumn id="14" xr3:uid="{122595C3-8307-47C3-9F1A-3FF2F2056BE3}" name="Campo Filtro PBI" dataDxfId="4855"/>
    <tableColumn id="15" xr3:uid="{184BABCB-8D8F-4E61-B7D3-1BAD59084BB5}" name="Link Archivo GEE" dataDxfId="4854"/>
    <tableColumn id="16" xr3:uid="{A090E27A-86F3-40D2-82B8-25B70C73C660}" name="Id GEE" dataDxfId="4853"/>
    <tableColumn id="17" xr3:uid="{C2EF73A2-DF6B-4D55-BCB0-694410D602F5}" name="Nombre" dataDxfId="4852"/>
    <tableColumn id="18" xr3:uid="{9DA4AC55-E572-4B88-8F10-35AE99C8395A}" name="Campo Filtro GEE" dataDxfId="4851"/>
    <tableColumn id="20" xr3:uid="{1316D75E-6B1E-4DCD-B816-C51171CB87AE}" name="Group PBI" dataDxfId="4850">
      <calculatedColumnFormula>+IFERROR(VLOOKUP(Detalle_Variantes_DI[[#This Row],[Grupo PBI]],Group_PBI_Service!$B$3:$C$17,2,0),"")</calculatedColumnFormula>
    </tableColumn>
    <tableColumn id="21" xr3:uid="{D7D332CE-FDD7-4C79-A77B-0732EF504D10}" name="Report" dataDxfId="4849"/>
    <tableColumn id="22" xr3:uid="{53440B29-B169-46CD-8642-2626BA15D250}" name="Título" dataDxfId="48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2AD54-9AE0-4FFE-A4A5-FDC4CA2E0592}" name="BDFiltros" displayName="BDFiltros" ref="A9:I74" totalsRowShown="0">
  <autoFilter ref="A9:I74" xr:uid="{C77DB38F-CD62-49DD-B5C3-049DA97540F3}"/>
  <tableColumns count="9">
    <tableColumn id="1" xr3:uid="{9417AC8B-1170-4376-A335-C813C2E73E72}" name="Comentado" dataDxfId="4846">
      <calculatedColumnFormula>+"//"&amp;MASTER!Z8</calculatedColumnFormula>
    </tableColumn>
    <tableColumn id="2" xr3:uid="{03DF8C22-A4FC-4956-9CFC-A7D6F216B09E}" name="nombre" dataDxfId="4845">
      <calculatedColumnFormula>+""""&amp;MASTER!Z8&amp;""""</calculatedColumnFormula>
    </tableColumn>
    <tableColumn id="3" xr3:uid="{A7A486F0-15DD-4903-AFD9-6AB22F8BA9F2}" name="id" dataDxfId="4844">
      <calculatedColumnFormula>+MASTER!H8</calculatedColumnFormula>
    </tableColumn>
    <tableColumn id="4" xr3:uid="{709EF06D-685D-4E02-B624-E918E970E660}" name="columna" dataDxfId="4843">
      <calculatedColumnFormula>+IF(MASTER!S8="","null",(""""&amp;MASTER!S8&amp;""""))</calculatedColumnFormula>
    </tableColumn>
    <tableColumn id="5" xr3:uid="{1A2F71B0-2A77-4398-99D6-7288C72AF647}" name="tabla" dataDxfId="4842">
      <calculatedColumnFormula>+IF(MASTER!R8="","null",(""""&amp;MASTER!R8&amp;""""))</calculatedColumnFormula>
    </tableColumn>
    <tableColumn id="6" xr3:uid="{FA16A4FC-6A0F-4DBB-B0FB-66C35F5DE88B}" name="reportID" dataDxfId="4841">
      <calculatedColumnFormula>+IF(MASTER!Y8="","null",(""""&amp;MASTER!Y8&amp;""""))</calculatedColumnFormula>
    </tableColumn>
    <tableColumn id="7" xr3:uid="{927C35DB-B6CA-4F18-BE3F-17B201018F98}" name="groupID" dataDxfId="4840">
      <calculatedColumnFormula>+IF(MASTER!X8="","null",(""""&amp;MASTER!X8&amp;""""))</calculatedColumnFormula>
    </tableColumn>
    <tableColumn id="8" xr3:uid="{35EBADE9-FFA1-41DF-8E55-11C81A512FEC}" name="comentario" dataDxfId="4839"/>
    <tableColumn id="9" xr3:uid="{C4AB5B12-C2CA-440D-9745-89C0539BAE99}" name="BD_FILTROS_PBI" dataDxfId="4838">
      <calculatedColumnFormula>"dashboards.Add(new DashboardAux(nombre:"&amp;BDFiltros[[#This Row],[nombre]]&amp;", id: "&amp;C10&amp;", columna: "&amp;D10&amp;", tabla: "&amp;E10&amp;", reportID: "&amp;F10&amp;", groupID: "&amp;G10&amp;", comentario: "&amp;""""&amp;H10&amp;""""&amp;"));"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78399-ECBB-4957-88A3-B76AD9EF1A68}" name="BD_Links" displayName="BD_Links" ref="B10:Z895" totalsRowShown="0">
  <autoFilter ref="B10:Z895" xr:uid="{652656E0-0A51-4C5C-8E78-848B5734FF7A}"/>
  <tableColumns count="25">
    <tableColumn id="1" xr3:uid="{29F23D27-D88F-42BA-8A95-42D1DBE96677}" name="Corr" dataDxfId="4837">
      <calculatedColumnFormula>+IF(O11&lt;&gt;O10,1,B10+1)</calculatedColumnFormula>
    </tableColumn>
    <tableColumn id="2" xr3:uid="{4229F36F-92D9-4364-ABD4-A92A990CF08E}" name="Data" dataDxfId="4836">
      <calculatedColumnFormula>+VLOOKUP($O11,MASTER!$A$8:$N$762,2,0)</calculatedColumnFormula>
    </tableColumn>
    <tableColumn id="3" xr3:uid="{993698C3-0A04-4071-98ED-425C06892059}" name="id_producto" dataDxfId="4835">
      <calculatedColumnFormula>+VLOOKUP($O11,MASTER!$A$8:$N$762,3,0)</calculatedColumnFormula>
    </tableColumn>
    <tableColumn id="4" xr3:uid="{BD2A8056-E594-442B-926B-93FC9483CE2C}" name="Nombre comercial" dataDxfId="4834">
      <calculatedColumnFormula>+VLOOKUP($O11,MASTER!$A$8:$N$762,5,0)</calculatedColumnFormula>
    </tableColumn>
    <tableColumn id="5" xr3:uid="{5BFA6849-8E9B-4AF9-B725-560FD7FB2BBA}" name="Tipo producto" dataDxfId="4833">
      <calculatedColumnFormula>+VLOOKUP($O11,MASTER!$A$8:$N$762,6,0)</calculatedColumnFormula>
    </tableColumn>
    <tableColumn id="6" xr3:uid="{DC0DB713-528B-4FFF-A07A-037B3238DB4F}" name="País" dataDxfId="4832">
      <calculatedColumnFormula>+VLOOKUP($O11,MASTER!$A$8:$N$762,7,0)</calculatedColumnFormula>
    </tableColumn>
    <tableColumn id="7" xr3:uid="{3D21D0FA-9A0B-4445-9126-8240B43028D9}" name="PBI" dataDxfId="4831">
      <calculatedColumnFormula>+VLOOKUP($O11,MASTER!$A$8:$N$762,9,0)</calculatedColumnFormula>
    </tableColumn>
    <tableColumn id="25" xr3:uid="{54943919-EBA6-4D0B-80EF-897A601BBAB6}" name="GEE" dataDxfId="4830">
      <calculatedColumnFormula>+VLOOKUP($O11,MASTER!$A$8:$N$762,10,0)</calculatedColumnFormula>
    </tableColumn>
    <tableColumn id="24" xr3:uid="{CB1B4B59-B30C-400F-91E0-B2A45CE7FF6F}" name="Listo" dataDxfId="4829">
      <calculatedColumnFormula>+VLOOKUP($O11,MASTER!$A$8:$N$762,11,0)</calculatedColumnFormula>
    </tableColumn>
    <tableColumn id="8" xr3:uid="{D1F85C25-66D0-4DA0-A1B4-2FCE1F7772B9}" name="Secuencia" dataDxfId="4828">
      <calculatedColumnFormula>+VLOOKUP($O11,MASTER!$A$8:$N$762,12,0)</calculatedColumnFormula>
    </tableColumn>
    <tableColumn id="9" xr3:uid="{52AEDD64-A9DD-4A19-B9EC-639110248937}" name="Variante (SI/NO)" dataDxfId="4827">
      <calculatedColumnFormula>+VLOOKUP($O11,MASTER!$A$8:$N$762,13,0)</calculatedColumnFormula>
    </tableColumn>
    <tableColumn id="10" xr3:uid="{FC40E1E8-E44F-431B-9A96-576CAB4510BC}" name="Variante" dataDxfId="4826">
      <calculatedColumnFormula>+VLOOKUP($O11,MASTER!$A$8:$N$762,14,0)</calculatedColumnFormula>
    </tableColumn>
    <tableColumn id="11" xr3:uid="{6C61893D-A92C-46FC-81B2-031D39A1941E}" name="Nº Variantes" dataDxfId="4825">
      <calculatedColumnFormula>+N10</calculatedColumnFormula>
    </tableColumn>
    <tableColumn id="12" xr3:uid="{DCDBEAA2-1E6C-423C-887A-989F59B978EB}" name="id" dataDxfId="4824"/>
    <tableColumn id="13" xr3:uid="{02CF49C1-C29D-430D-9755-9B0F1859FE4B}" name="id2" dataDxfId="4823"/>
    <tableColumn id="14" xr3:uid="{E6CCA68B-FDE1-4A91-BF73-4905993CE3CD}" name="Variante en Shopify" dataDxfId="4822"/>
    <tableColumn id="15" xr3:uid="{95FD64C0-25F1-42D8-944F-05240E6014D3}" name="Enlace Odoo-Shopify" dataDxfId="4821">
      <calculatedColumnFormula>+"https://dashboardfiltrado.azurewebsites.net/AutoDash/Index/"&amp;O11&amp;"/"&amp;P11</calculatedColumnFormula>
    </tableColumn>
    <tableColumn id="16" xr3:uid="{4C7BFE66-97A8-49CB-A3E4-1FC83AAD4833}" name="Link Archivo GEE" dataDxfId="4820">
      <calculatedColumnFormula>+""""&amp;IFERROR(VLOOKUP($O11,MASTER!$A$8:$Z$762,20,0),"")&amp;""""</calculatedColumnFormula>
    </tableColumn>
    <tableColumn id="19" xr3:uid="{433E9D81-5961-4DD2-8B98-B5ACF0133125}" name="id GEE" dataDxfId="4819">
      <calculatedColumnFormula>+IFERROR(VLOOKUP($O11,MASTER!$A$8:$Z$762,21,0),"")</calculatedColumnFormula>
    </tableColumn>
    <tableColumn id="20" xr3:uid="{48D35A48-C252-4DC0-AF07-3C1168EAE56D}" name="id GEE2" dataDxfId="4818">
      <calculatedColumnFormula>+BD_Links[[#This Row],[id2]]</calculatedColumnFormula>
    </tableColumn>
    <tableColumn id="22" xr3:uid="{6301AEA3-1FCC-4689-86E9-C2AD6924210F}" name="Nombre" dataDxfId="4817">
      <calculatedColumnFormula>+""""&amp;IFERROR(VLOOKUP($O11,MASTER!$A$8:$Z$762,22,0),"")&amp;""""</calculatedColumnFormula>
    </tableColumn>
    <tableColumn id="23" xr3:uid="{063E8CF8-6C5A-4C5B-AEC9-740B5902343C}" name="Comentario" dataDxfId="4816"/>
    <tableColumn id="18" xr3:uid="{5A18916D-1C54-4F2C-ACBC-7DC11FB003F9}" name="URL Imagen" dataDxfId="4815">
      <calculatedColumnFormula>+IFERROR(VLOOKUP(BD_Links[[#This Row],[id GEE]],Portadas10[],2,0),"")</calculatedColumnFormula>
    </tableColumn>
    <tableColumn id="21" xr3:uid="{9896A8FB-9EC9-4B78-B3C1-730F38BEADAB}" name="Vista GEE" dataDxfId="4814">
      <calculatedColumnFormula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calculatedColumnFormula>
    </tableColumn>
    <tableColumn id="17" xr3:uid="{3A159FA2-6B94-4FB2-8B12-67385FEE8D88}" name="HTML">
      <calculatedColumnFormula>+IF(BD_Links[[#This Row],[id GEE]]&lt;&gt;"No Aplica","https://odooutil.azurewebsites.net/GEE/Index/"&amp;BD_Links[[#This Row],[id GEE]]&amp;"/"&amp;BD_Links[[#This Row],[id GEE2]]&amp;"/"&amp;BD_Links[[#This Row],[id]]&amp;"/"&amp;BD_Links[[#This Row],[id2]],"")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536DA9-F24C-474D-BA20-B3CF23D44C7C}" name="BDFiltros_2" displayName="BDFiltros_2" ref="A8:I138" tableType="queryTable" totalsRowShown="0" headerRowDxfId="3229">
  <autoFilter ref="A8:I138" xr:uid="{5A2792AC-38EB-4061-B11C-87C8D1D88084}"/>
  <tableColumns count="9">
    <tableColumn id="1" xr3:uid="{29A45D7D-51D6-42F6-BDA1-34D5F55D25B8}" uniqueName="1" name="nombre" queryTableFieldId="1" dataDxfId="3184"/>
    <tableColumn id="2" xr3:uid="{FA05C7F3-A39C-46D3-B6C1-F1F3EFB63D39}" uniqueName="2" name="id" queryTableFieldId="2" dataDxfId="3183"/>
    <tableColumn id="3" xr3:uid="{5DA05AD0-8770-4023-9DD2-9EFB358A5E13}" uniqueName="3" name="columna" queryTableFieldId="3" dataDxfId="3182"/>
    <tableColumn id="4" xr3:uid="{56107DC5-471F-4080-8A8B-28942A3FA16E}" uniqueName="4" name="tabla" queryTableFieldId="4" dataDxfId="3181"/>
    <tableColumn id="5" xr3:uid="{BECF1E52-9F88-4BE6-B2A6-9F1579884EC7}" uniqueName="5" name="reportID" queryTableFieldId="5" dataDxfId="3180"/>
    <tableColumn id="6" xr3:uid="{F9D0DD87-D002-4A16-A8F0-26BC6442DD16}" uniqueName="6" name="groupID" queryTableFieldId="6" dataDxfId="3179"/>
    <tableColumn id="7" xr3:uid="{87FBA0B3-B14B-43BB-9BF3-9621B6C700AC}" uniqueName="7" name="comentario" queryTableFieldId="7" dataDxfId="3178"/>
    <tableColumn id="8" xr3:uid="{0099A7DE-43CE-467A-96C0-87447A1BDCCD}" uniqueName="8" name="Atributo" queryTableFieldId="8" dataDxfId="3177"/>
    <tableColumn id="9" xr3:uid="{C43B0FBC-F4AB-44C5-9597-57F1D4960DF9}" uniqueName="9" name="Código" queryTableFieldId="9" dataDxfId="317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C48BC-A3D7-4D27-8527-5B5E8B478565}" name="Group_PBI_Service" displayName="Group_PBI_Service" ref="B2:C17" totalsRowShown="0">
  <autoFilter ref="B2:C17" xr:uid="{F5AF5F9C-7A1C-48AE-90FC-3FEC46B78EC3}"/>
  <tableColumns count="2">
    <tableColumn id="1" xr3:uid="{2C9EE094-23B0-4BD6-83D3-C800B5C54D24}" name="Área Trabajo"/>
    <tableColumn id="2" xr3:uid="{299BB259-EAD3-41F5-9380-850E18A767C7}" name="Id grupo de Trabaj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8" totalsRowShown="0" headerRowBorderDxfId="3188" tableBorderDxfId="3187">
  <autoFilter ref="B1:C38" xr:uid="{FD3F54D9-E78B-4EAD-998C-19FC773445B8}"/>
  <tableColumns count="2">
    <tableColumn id="1" xr3:uid="{C273F1A1-7022-4242-AEAC-A677A104B68E}" name="Id GEE" dataDxfId="3186"/>
    <tableColumn id="2" xr3:uid="{BA03C60B-5BB3-468D-BCED-44D4133A8AFB}" name="URL Imagen" dataDxfId="318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odooutil.azurewebsites.net/design/ISM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filtrado.azurewebsites.net/AutoDash/Index/22/8" TargetMode="External"/><Relationship Id="rId13" Type="http://schemas.openxmlformats.org/officeDocument/2006/relationships/hyperlink" Target="https://dashboardfiltrado.azurewebsites.net/AutoDash/Index/22/13" TargetMode="External"/><Relationship Id="rId3" Type="http://schemas.openxmlformats.org/officeDocument/2006/relationships/hyperlink" Target="https://dashboardfiltrado.azurewebsites.net/AutoDash/Index/22/3" TargetMode="External"/><Relationship Id="rId7" Type="http://schemas.openxmlformats.org/officeDocument/2006/relationships/hyperlink" Target="https://dashboardfiltrado.azurewebsites.net/AutoDash/Index/22/7" TargetMode="External"/><Relationship Id="rId12" Type="http://schemas.openxmlformats.org/officeDocument/2006/relationships/hyperlink" Target="https://dashboardfiltrado.azurewebsites.net/AutoDash/Index/22/12" TargetMode="External"/><Relationship Id="rId2" Type="http://schemas.openxmlformats.org/officeDocument/2006/relationships/hyperlink" Target="https://dashboardfiltrado.azurewebsites.net/AutoDash/Index/22/2" TargetMode="External"/><Relationship Id="rId16" Type="http://schemas.openxmlformats.org/officeDocument/2006/relationships/hyperlink" Target="https://dashboardfiltrado.azurewebsites.net/AutoDash/Index/22/16" TargetMode="External"/><Relationship Id="rId1" Type="http://schemas.openxmlformats.org/officeDocument/2006/relationships/hyperlink" Target="https://dashboardfiltrado.azurewebsites.net/AutoDash/Index/22/1" TargetMode="External"/><Relationship Id="rId6" Type="http://schemas.openxmlformats.org/officeDocument/2006/relationships/hyperlink" Target="https://dashboardfiltrado.azurewebsites.net/AutoDash/Index/22/6" TargetMode="External"/><Relationship Id="rId11" Type="http://schemas.openxmlformats.org/officeDocument/2006/relationships/hyperlink" Target="https://dashboardfiltrado.azurewebsites.net/AutoDash/Index/22/11" TargetMode="External"/><Relationship Id="rId5" Type="http://schemas.openxmlformats.org/officeDocument/2006/relationships/hyperlink" Target="https://dashboardfiltrado.azurewebsites.net/AutoDash/Index/22/5" TargetMode="External"/><Relationship Id="rId15" Type="http://schemas.openxmlformats.org/officeDocument/2006/relationships/hyperlink" Target="https://dashboardfiltrado.azurewebsites.net/AutoDash/Index/22/15" TargetMode="External"/><Relationship Id="rId10" Type="http://schemas.openxmlformats.org/officeDocument/2006/relationships/hyperlink" Target="https://dashboardfiltrado.azurewebsites.net/AutoDash/Index/22/10" TargetMode="External"/><Relationship Id="rId4" Type="http://schemas.openxmlformats.org/officeDocument/2006/relationships/hyperlink" Target="https://dashboardfiltrado.azurewebsites.net/AutoDash/Index/22/4" TargetMode="External"/><Relationship Id="rId9" Type="http://schemas.openxmlformats.org/officeDocument/2006/relationships/hyperlink" Target="https://dashboardfiltrado.azurewebsites.net/AutoDash/Index/22/9" TargetMode="External"/><Relationship Id="rId14" Type="http://schemas.openxmlformats.org/officeDocument/2006/relationships/hyperlink" Target="https://dashboardfiltrado.azurewebsites.net/AutoDash/Index/22/1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microsoft.com/office/2007/relationships/slicer" Target="../slicers/slicer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odooutil.azurewebsites.net/GEE/Index/" TargetMode="External"/><Relationship Id="rId1" Type="http://schemas.openxmlformats.org/officeDocument/2006/relationships/hyperlink" Target="https://odooutil.azurewebsites.net/GEE/Index/" TargetMode="External"/><Relationship Id="rId5" Type="http://schemas.microsoft.com/office/2007/relationships/slicer" Target="../slicers/slicer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tabSelected="1" workbookViewId="0">
      <pane ySplit="2" topLeftCell="A3" activePane="bottomLeft" state="frozen"/>
      <selection pane="bottomLeft" activeCell="L7" sqref="L7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136"/>
      <c r="C2" s="141" t="s">
        <v>1742</v>
      </c>
      <c r="D2" s="141"/>
      <c r="E2" s="141"/>
      <c r="F2" s="141"/>
      <c r="G2" s="141"/>
      <c r="H2" s="141"/>
      <c r="I2" s="141"/>
      <c r="J2" s="136"/>
    </row>
    <row r="4" spans="2:10" x14ac:dyDescent="0.3">
      <c r="B4" s="60" t="s">
        <v>1779</v>
      </c>
      <c r="C4" s="60" t="s">
        <v>1778</v>
      </c>
      <c r="D4" s="143" t="s">
        <v>1777</v>
      </c>
      <c r="E4" s="144"/>
      <c r="F4" s="144"/>
      <c r="G4" s="144"/>
      <c r="H4" s="145"/>
      <c r="I4" s="60" t="s">
        <v>1776</v>
      </c>
      <c r="J4" s="95" t="s">
        <v>1775</v>
      </c>
    </row>
    <row r="5" spans="2:10" ht="28.2" customHeight="1" x14ac:dyDescent="0.3">
      <c r="B5" s="130" t="s">
        <v>86</v>
      </c>
      <c r="C5" s="131" t="s">
        <v>6</v>
      </c>
      <c r="D5" s="142" t="s">
        <v>1753</v>
      </c>
      <c r="E5" s="142"/>
      <c r="F5" s="142"/>
      <c r="G5" s="142"/>
      <c r="H5" s="142"/>
      <c r="I5" s="134" t="s">
        <v>1763</v>
      </c>
      <c r="J5" s="135"/>
    </row>
    <row r="6" spans="2:10" ht="28.2" customHeight="1" x14ac:dyDescent="0.3">
      <c r="B6" s="130" t="s">
        <v>1780</v>
      </c>
      <c r="C6" s="131" t="s">
        <v>1751</v>
      </c>
      <c r="D6" s="142" t="s">
        <v>1754</v>
      </c>
      <c r="E6" s="142"/>
      <c r="F6" s="142"/>
      <c r="G6" s="142"/>
      <c r="H6" s="142"/>
      <c r="I6" s="134" t="s">
        <v>1766</v>
      </c>
      <c r="J6" s="135"/>
    </row>
    <row r="7" spans="2:10" ht="28.2" customHeight="1" x14ac:dyDescent="0.3">
      <c r="B7" s="132" t="s">
        <v>1743</v>
      </c>
      <c r="C7" s="131" t="s">
        <v>6</v>
      </c>
      <c r="D7" s="142" t="s">
        <v>1755</v>
      </c>
      <c r="E7" s="142"/>
      <c r="F7" s="142"/>
      <c r="G7" s="142"/>
      <c r="H7" s="142"/>
      <c r="I7" s="134" t="s">
        <v>1773</v>
      </c>
      <c r="J7" s="135"/>
    </row>
    <row r="8" spans="2:10" ht="28.2" customHeight="1" x14ac:dyDescent="0.3">
      <c r="B8" s="132" t="s">
        <v>1744</v>
      </c>
      <c r="C8" s="131" t="s">
        <v>6</v>
      </c>
      <c r="D8" s="142" t="s">
        <v>1756</v>
      </c>
      <c r="E8" s="142"/>
      <c r="F8" s="142"/>
      <c r="G8" s="142"/>
      <c r="H8" s="142"/>
      <c r="I8" s="134" t="s">
        <v>1774</v>
      </c>
      <c r="J8" s="135"/>
    </row>
    <row r="9" spans="2:10" ht="7.2" customHeight="1" x14ac:dyDescent="0.3">
      <c r="B9" s="128"/>
      <c r="C9" s="128"/>
    </row>
    <row r="10" spans="2:10" ht="28.2" customHeight="1" x14ac:dyDescent="0.3">
      <c r="B10" s="133" t="s">
        <v>1745</v>
      </c>
      <c r="C10" s="131" t="s">
        <v>1751</v>
      </c>
      <c r="D10" s="142" t="s">
        <v>1757</v>
      </c>
      <c r="E10" s="142"/>
      <c r="F10" s="142"/>
      <c r="G10" s="142"/>
      <c r="H10" s="142"/>
      <c r="I10" s="134" t="s">
        <v>1769</v>
      </c>
      <c r="J10" s="135" t="s">
        <v>1765</v>
      </c>
    </row>
    <row r="11" spans="2:10" ht="28.2" customHeight="1" x14ac:dyDescent="0.3">
      <c r="B11" s="133" t="s">
        <v>1746</v>
      </c>
      <c r="C11" s="131" t="s">
        <v>1752</v>
      </c>
      <c r="D11" s="142" t="s">
        <v>1758</v>
      </c>
      <c r="E11" s="142"/>
      <c r="F11" s="142"/>
      <c r="G11" s="142"/>
      <c r="H11" s="142"/>
      <c r="I11" s="134" t="s">
        <v>1770</v>
      </c>
      <c r="J11" s="135" t="s">
        <v>1764</v>
      </c>
    </row>
    <row r="12" spans="2:10" ht="28.2" customHeight="1" x14ac:dyDescent="0.3">
      <c r="B12" s="133" t="s">
        <v>1747</v>
      </c>
      <c r="C12" s="131" t="s">
        <v>1751</v>
      </c>
      <c r="D12" s="142" t="s">
        <v>1761</v>
      </c>
      <c r="E12" s="142"/>
      <c r="F12" s="142"/>
      <c r="G12" s="142"/>
      <c r="H12" s="142"/>
      <c r="I12" s="134" t="s">
        <v>1771</v>
      </c>
      <c r="J12" s="135" t="s">
        <v>1764</v>
      </c>
    </row>
    <row r="13" spans="2:10" ht="28.2" customHeight="1" x14ac:dyDescent="0.3">
      <c r="B13" s="133" t="s">
        <v>1748</v>
      </c>
      <c r="C13" s="131" t="s">
        <v>1751</v>
      </c>
      <c r="D13" s="142" t="s">
        <v>1762</v>
      </c>
      <c r="E13" s="142"/>
      <c r="F13" s="142"/>
      <c r="G13" s="142"/>
      <c r="H13" s="142"/>
      <c r="I13" s="134" t="s">
        <v>1772</v>
      </c>
      <c r="J13" s="135" t="s">
        <v>1764</v>
      </c>
    </row>
    <row r="14" spans="2:10" ht="6.6" customHeight="1" x14ac:dyDescent="0.3">
      <c r="B14" s="128"/>
      <c r="C14" s="128"/>
    </row>
    <row r="15" spans="2:10" ht="28.2" customHeight="1" x14ac:dyDescent="0.3">
      <c r="B15" s="129" t="s">
        <v>1749</v>
      </c>
      <c r="C15" s="131" t="s">
        <v>6</v>
      </c>
      <c r="D15" s="142" t="s">
        <v>1759</v>
      </c>
      <c r="E15" s="142"/>
      <c r="F15" s="142"/>
      <c r="G15" s="142"/>
      <c r="H15" s="142"/>
      <c r="I15" s="134" t="s">
        <v>1767</v>
      </c>
      <c r="J15" s="135"/>
    </row>
    <row r="16" spans="2:10" ht="28.2" customHeight="1" x14ac:dyDescent="0.3">
      <c r="B16" s="129" t="s">
        <v>1750</v>
      </c>
      <c r="C16" s="131" t="s">
        <v>6</v>
      </c>
      <c r="D16" s="142" t="s">
        <v>1760</v>
      </c>
      <c r="E16" s="142"/>
      <c r="F16" s="142"/>
      <c r="G16" s="142"/>
      <c r="H16" s="142"/>
      <c r="I16" s="134" t="s">
        <v>1768</v>
      </c>
      <c r="J16" s="135"/>
    </row>
  </sheetData>
  <mergeCells count="12">
    <mergeCell ref="D12:H12"/>
    <mergeCell ref="D13:H13"/>
    <mergeCell ref="D15:H15"/>
    <mergeCell ref="D16:H16"/>
    <mergeCell ref="D4:H4"/>
    <mergeCell ref="D10:H10"/>
    <mergeCell ref="D11:H11"/>
    <mergeCell ref="C2:I2"/>
    <mergeCell ref="D5:H5"/>
    <mergeCell ref="D6:H6"/>
    <mergeCell ref="D7:H7"/>
    <mergeCell ref="D8:H8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FE4E-9199-4623-8813-1ECA677F7FAB}">
  <sheetPr>
    <tabColor rgb="FFFFC000"/>
  </sheetPr>
  <dimension ref="A3:G327"/>
  <sheetViews>
    <sheetView topLeftCell="A70" workbookViewId="0">
      <selection activeCell="G84" sqref="G84"/>
    </sheetView>
  </sheetViews>
  <sheetFormatPr baseColWidth="10" defaultRowHeight="14.4" x14ac:dyDescent="0.3"/>
  <cols>
    <col min="1" max="1" width="16.44140625" bestFit="1" customWidth="1"/>
    <col min="2" max="2" width="13.5546875" bestFit="1" customWidth="1"/>
    <col min="3" max="3" width="51.33203125" customWidth="1"/>
    <col min="4" max="4" width="6.44140625" bestFit="1" customWidth="1"/>
    <col min="5" max="5" width="14.21875" bestFit="1" customWidth="1"/>
    <col min="6" max="6" width="12.88671875" bestFit="1" customWidth="1"/>
    <col min="7" max="7" width="53.6640625" bestFit="1" customWidth="1"/>
  </cols>
  <sheetData>
    <row r="3" spans="1:7" x14ac:dyDescent="0.3">
      <c r="A3" s="93" t="s">
        <v>12</v>
      </c>
      <c r="B3" s="153" t="s">
        <v>13</v>
      </c>
      <c r="C3" s="93" t="s">
        <v>15</v>
      </c>
      <c r="D3" s="93" t="s">
        <v>108</v>
      </c>
      <c r="E3" s="153" t="s">
        <v>1</v>
      </c>
      <c r="F3" s="93" t="s">
        <v>0</v>
      </c>
      <c r="G3" s="93" t="s">
        <v>1117</v>
      </c>
    </row>
    <row r="4" spans="1:7" x14ac:dyDescent="0.3">
      <c r="A4" t="s">
        <v>362</v>
      </c>
      <c r="B4">
        <v>0</v>
      </c>
      <c r="C4" t="s">
        <v>368</v>
      </c>
      <c r="D4" s="152" t="s">
        <v>87</v>
      </c>
      <c r="E4" s="108" t="s">
        <v>2</v>
      </c>
      <c r="F4" s="108" t="s">
        <v>3</v>
      </c>
      <c r="G4" t="s">
        <v>1857</v>
      </c>
    </row>
    <row r="5" spans="1:7" x14ac:dyDescent="0.3">
      <c r="A5" t="s">
        <v>362</v>
      </c>
      <c r="B5">
        <v>0</v>
      </c>
      <c r="C5" t="s">
        <v>368</v>
      </c>
      <c r="D5" s="152" t="s">
        <v>87</v>
      </c>
      <c r="E5" s="108" t="s">
        <v>2</v>
      </c>
      <c r="F5" s="108" t="s">
        <v>3</v>
      </c>
      <c r="G5" t="s">
        <v>1858</v>
      </c>
    </row>
    <row r="6" spans="1:7" x14ac:dyDescent="0.3">
      <c r="A6" t="s">
        <v>362</v>
      </c>
      <c r="B6">
        <v>0</v>
      </c>
      <c r="C6" t="s">
        <v>368</v>
      </c>
      <c r="D6" s="152" t="s">
        <v>87</v>
      </c>
      <c r="E6" s="108" t="s">
        <v>2</v>
      </c>
      <c r="F6" s="108" t="s">
        <v>3</v>
      </c>
      <c r="G6" t="s">
        <v>1859</v>
      </c>
    </row>
    <row r="7" spans="1:7" x14ac:dyDescent="0.3">
      <c r="A7" t="s">
        <v>362</v>
      </c>
      <c r="B7">
        <v>0</v>
      </c>
      <c r="C7" t="s">
        <v>368</v>
      </c>
      <c r="D7" s="152" t="s">
        <v>87</v>
      </c>
      <c r="E7" s="108" t="s">
        <v>2</v>
      </c>
      <c r="F7" s="108" t="s">
        <v>3</v>
      </c>
      <c r="G7" t="s">
        <v>1860</v>
      </c>
    </row>
    <row r="8" spans="1:7" x14ac:dyDescent="0.3">
      <c r="A8" t="s">
        <v>362</v>
      </c>
      <c r="B8">
        <v>0</v>
      </c>
      <c r="C8" t="s">
        <v>368</v>
      </c>
      <c r="D8" s="152" t="s">
        <v>87</v>
      </c>
      <c r="E8" s="108" t="s">
        <v>2</v>
      </c>
      <c r="F8" s="108" t="s">
        <v>3</v>
      </c>
      <c r="G8" t="s">
        <v>1861</v>
      </c>
    </row>
    <row r="9" spans="1:7" x14ac:dyDescent="0.3">
      <c r="A9" t="s">
        <v>362</v>
      </c>
      <c r="B9">
        <v>0</v>
      </c>
      <c r="C9" t="s">
        <v>368</v>
      </c>
      <c r="D9" s="152" t="s">
        <v>87</v>
      </c>
      <c r="E9" s="108" t="s">
        <v>2</v>
      </c>
      <c r="F9" s="108" t="s">
        <v>3</v>
      </c>
      <c r="G9" t="s">
        <v>1862</v>
      </c>
    </row>
    <row r="10" spans="1:7" x14ac:dyDescent="0.3">
      <c r="A10" t="s">
        <v>362</v>
      </c>
      <c r="B10">
        <v>0</v>
      </c>
      <c r="C10" t="s">
        <v>368</v>
      </c>
      <c r="D10" s="152" t="s">
        <v>87</v>
      </c>
      <c r="E10" s="108" t="s">
        <v>2</v>
      </c>
      <c r="F10" s="108" t="s">
        <v>3</v>
      </c>
      <c r="G10" t="s">
        <v>1863</v>
      </c>
    </row>
    <row r="11" spans="1:7" x14ac:dyDescent="0.3">
      <c r="A11" t="s">
        <v>362</v>
      </c>
      <c r="B11">
        <v>0</v>
      </c>
      <c r="C11" t="s">
        <v>368</v>
      </c>
      <c r="D11" s="152" t="s">
        <v>87</v>
      </c>
      <c r="E11" s="108" t="s">
        <v>2</v>
      </c>
      <c r="F11" s="108" t="s">
        <v>3</v>
      </c>
      <c r="G11" t="s">
        <v>1864</v>
      </c>
    </row>
    <row r="12" spans="1:7" x14ac:dyDescent="0.3">
      <c r="A12" t="s">
        <v>362</v>
      </c>
      <c r="B12">
        <v>0</v>
      </c>
      <c r="C12" t="s">
        <v>368</v>
      </c>
      <c r="D12" s="152" t="s">
        <v>87</v>
      </c>
      <c r="E12" s="108" t="s">
        <v>2</v>
      </c>
      <c r="F12" s="108" t="s">
        <v>3</v>
      </c>
      <c r="G12" t="s">
        <v>1865</v>
      </c>
    </row>
    <row r="13" spans="1:7" x14ac:dyDescent="0.3">
      <c r="A13" t="s">
        <v>362</v>
      </c>
      <c r="B13">
        <v>0</v>
      </c>
      <c r="C13" t="s">
        <v>368</v>
      </c>
      <c r="D13" s="152" t="s">
        <v>87</v>
      </c>
      <c r="E13" s="108" t="s">
        <v>2</v>
      </c>
      <c r="F13" s="108" t="s">
        <v>3</v>
      </c>
      <c r="G13" t="s">
        <v>1866</v>
      </c>
    </row>
    <row r="14" spans="1:7" x14ac:dyDescent="0.3">
      <c r="A14" t="s">
        <v>362</v>
      </c>
      <c r="B14">
        <v>0</v>
      </c>
      <c r="C14" t="s">
        <v>368</v>
      </c>
      <c r="D14" s="152" t="s">
        <v>87</v>
      </c>
      <c r="E14" s="108" t="s">
        <v>2</v>
      </c>
      <c r="F14" s="108" t="s">
        <v>3</v>
      </c>
      <c r="G14" t="s">
        <v>1867</v>
      </c>
    </row>
    <row r="15" spans="1:7" x14ac:dyDescent="0.3">
      <c r="A15" t="s">
        <v>362</v>
      </c>
      <c r="B15">
        <v>0</v>
      </c>
      <c r="C15" t="s">
        <v>368</v>
      </c>
      <c r="D15" s="152" t="s">
        <v>87</v>
      </c>
      <c r="E15" s="108" t="s">
        <v>2</v>
      </c>
      <c r="F15" s="108" t="s">
        <v>3</v>
      </c>
      <c r="G15" t="s">
        <v>1868</v>
      </c>
    </row>
    <row r="16" spans="1:7" x14ac:dyDescent="0.3">
      <c r="A16" t="s">
        <v>362</v>
      </c>
      <c r="B16">
        <v>0</v>
      </c>
      <c r="C16" t="s">
        <v>368</v>
      </c>
      <c r="D16" s="152" t="s">
        <v>87</v>
      </c>
      <c r="E16" s="108" t="s">
        <v>2</v>
      </c>
      <c r="F16" s="108" t="s">
        <v>3</v>
      </c>
      <c r="G16" t="s">
        <v>1869</v>
      </c>
    </row>
    <row r="17" spans="1:7" x14ac:dyDescent="0.3">
      <c r="A17" t="s">
        <v>362</v>
      </c>
      <c r="B17">
        <v>0</v>
      </c>
      <c r="C17" t="s">
        <v>368</v>
      </c>
      <c r="D17" s="152" t="s">
        <v>87</v>
      </c>
      <c r="E17" s="108" t="s">
        <v>2</v>
      </c>
      <c r="F17" s="108" t="s">
        <v>3</v>
      </c>
      <c r="G17" t="s">
        <v>1870</v>
      </c>
    </row>
    <row r="18" spans="1:7" x14ac:dyDescent="0.3">
      <c r="A18" t="s">
        <v>362</v>
      </c>
      <c r="B18">
        <v>0</v>
      </c>
      <c r="C18" t="s">
        <v>368</v>
      </c>
      <c r="D18" s="152" t="s">
        <v>87</v>
      </c>
      <c r="E18" s="108" t="s">
        <v>2</v>
      </c>
      <c r="F18" s="108" t="s">
        <v>3</v>
      </c>
      <c r="G18" t="s">
        <v>1871</v>
      </c>
    </row>
    <row r="19" spans="1:7" x14ac:dyDescent="0.3">
      <c r="A19" t="s">
        <v>362</v>
      </c>
      <c r="B19">
        <v>0</v>
      </c>
      <c r="C19" t="s">
        <v>368</v>
      </c>
      <c r="D19" s="152" t="s">
        <v>87</v>
      </c>
      <c r="E19" s="108" t="s">
        <v>2</v>
      </c>
      <c r="F19" s="108" t="s">
        <v>3</v>
      </c>
      <c r="G19" t="s">
        <v>1872</v>
      </c>
    </row>
    <row r="20" spans="1:7" x14ac:dyDescent="0.3">
      <c r="A20" t="s">
        <v>83</v>
      </c>
      <c r="B20" t="s">
        <v>84</v>
      </c>
      <c r="C20" t="s">
        <v>124</v>
      </c>
      <c r="D20" s="152" t="s">
        <v>87</v>
      </c>
      <c r="E20" s="108" t="s">
        <v>113</v>
      </c>
      <c r="F20" s="108" t="s">
        <v>116</v>
      </c>
      <c r="G20" t="s">
        <v>1873</v>
      </c>
    </row>
    <row r="21" spans="1:7" x14ac:dyDescent="0.3">
      <c r="A21" t="s">
        <v>83</v>
      </c>
      <c r="B21" t="s">
        <v>84</v>
      </c>
      <c r="C21" t="s">
        <v>124</v>
      </c>
      <c r="D21" s="152" t="s">
        <v>87</v>
      </c>
      <c r="E21" s="108" t="s">
        <v>113</v>
      </c>
      <c r="F21" s="108" t="s">
        <v>116</v>
      </c>
      <c r="G21" t="s">
        <v>1874</v>
      </c>
    </row>
    <row r="22" spans="1:7" x14ac:dyDescent="0.3">
      <c r="A22" t="s">
        <v>83</v>
      </c>
      <c r="B22" t="s">
        <v>84</v>
      </c>
      <c r="C22" t="s">
        <v>124</v>
      </c>
      <c r="D22" s="152" t="s">
        <v>87</v>
      </c>
      <c r="E22" s="108" t="s">
        <v>113</v>
      </c>
      <c r="F22" s="108" t="s">
        <v>116</v>
      </c>
      <c r="G22" t="s">
        <v>1875</v>
      </c>
    </row>
    <row r="23" spans="1:7" x14ac:dyDescent="0.3">
      <c r="A23" t="s">
        <v>83</v>
      </c>
      <c r="B23" t="s">
        <v>84</v>
      </c>
      <c r="C23" t="s">
        <v>124</v>
      </c>
      <c r="D23" s="152" t="s">
        <v>87</v>
      </c>
      <c r="E23" s="108" t="s">
        <v>113</v>
      </c>
      <c r="F23" s="108" t="s">
        <v>116</v>
      </c>
      <c r="G23" t="s">
        <v>1876</v>
      </c>
    </row>
    <row r="24" spans="1:7" x14ac:dyDescent="0.3">
      <c r="A24" t="s">
        <v>83</v>
      </c>
      <c r="B24" t="s">
        <v>84</v>
      </c>
      <c r="C24" t="s">
        <v>124</v>
      </c>
      <c r="D24" s="152" t="s">
        <v>87</v>
      </c>
      <c r="E24" s="108" t="s">
        <v>113</v>
      </c>
      <c r="F24" s="108" t="s">
        <v>116</v>
      </c>
      <c r="G24" t="s">
        <v>1877</v>
      </c>
    </row>
    <row r="25" spans="1:7" x14ac:dyDescent="0.3">
      <c r="A25" t="s">
        <v>83</v>
      </c>
      <c r="B25" t="s">
        <v>84</v>
      </c>
      <c r="C25" t="s">
        <v>124</v>
      </c>
      <c r="D25" s="152" t="s">
        <v>87</v>
      </c>
      <c r="E25" s="108" t="s">
        <v>113</v>
      </c>
      <c r="F25" s="108" t="s">
        <v>116</v>
      </c>
      <c r="G25" t="s">
        <v>1878</v>
      </c>
    </row>
    <row r="26" spans="1:7" x14ac:dyDescent="0.3">
      <c r="A26" t="s">
        <v>83</v>
      </c>
      <c r="B26" t="s">
        <v>84</v>
      </c>
      <c r="C26" t="s">
        <v>124</v>
      </c>
      <c r="D26" s="152" t="s">
        <v>87</v>
      </c>
      <c r="E26" s="108" t="s">
        <v>113</v>
      </c>
      <c r="F26" s="108" t="s">
        <v>89</v>
      </c>
      <c r="G26" t="s">
        <v>1879</v>
      </c>
    </row>
    <row r="27" spans="1:7" x14ac:dyDescent="0.3">
      <c r="A27" t="s">
        <v>83</v>
      </c>
      <c r="B27" t="s">
        <v>84</v>
      </c>
      <c r="C27" t="s">
        <v>128</v>
      </c>
      <c r="D27" s="152" t="s">
        <v>87</v>
      </c>
      <c r="E27" s="108" t="s">
        <v>2</v>
      </c>
      <c r="F27" s="108" t="s">
        <v>89</v>
      </c>
      <c r="G27" t="s">
        <v>1880</v>
      </c>
    </row>
    <row r="28" spans="1:7" x14ac:dyDescent="0.3">
      <c r="A28" t="s">
        <v>83</v>
      </c>
      <c r="B28" t="s">
        <v>84</v>
      </c>
      <c r="C28" t="s">
        <v>128</v>
      </c>
      <c r="D28" s="152" t="s">
        <v>87</v>
      </c>
      <c r="E28" s="108" t="s">
        <v>2</v>
      </c>
      <c r="F28" s="108" t="s">
        <v>3</v>
      </c>
      <c r="G28" t="s">
        <v>1881</v>
      </c>
    </row>
    <row r="29" spans="1:7" x14ac:dyDescent="0.3">
      <c r="A29" t="s">
        <v>83</v>
      </c>
      <c r="B29" t="s">
        <v>84</v>
      </c>
      <c r="C29" t="s">
        <v>128</v>
      </c>
      <c r="D29" s="152" t="s">
        <v>87</v>
      </c>
      <c r="E29" s="108" t="s">
        <v>2</v>
      </c>
      <c r="F29" s="108" t="s">
        <v>3</v>
      </c>
      <c r="G29" t="s">
        <v>1882</v>
      </c>
    </row>
    <row r="30" spans="1:7" x14ac:dyDescent="0.3">
      <c r="A30" t="s">
        <v>83</v>
      </c>
      <c r="B30" t="s">
        <v>84</v>
      </c>
      <c r="C30" t="s">
        <v>128</v>
      </c>
      <c r="D30" s="152" t="s">
        <v>87</v>
      </c>
      <c r="E30" s="108" t="s">
        <v>2</v>
      </c>
      <c r="F30" s="108" t="s">
        <v>3</v>
      </c>
      <c r="G30" t="s">
        <v>1883</v>
      </c>
    </row>
    <row r="31" spans="1:7" x14ac:dyDescent="0.3">
      <c r="A31" t="s">
        <v>83</v>
      </c>
      <c r="B31" t="s">
        <v>84</v>
      </c>
      <c r="C31" t="s">
        <v>128</v>
      </c>
      <c r="D31" s="152" t="s">
        <v>87</v>
      </c>
      <c r="E31" s="108" t="s">
        <v>2</v>
      </c>
      <c r="F31" s="108" t="s">
        <v>3</v>
      </c>
      <c r="G31" t="s">
        <v>1884</v>
      </c>
    </row>
    <row r="32" spans="1:7" x14ac:dyDescent="0.3">
      <c r="A32" t="s">
        <v>83</v>
      </c>
      <c r="B32" t="s">
        <v>84</v>
      </c>
      <c r="C32" t="s">
        <v>128</v>
      </c>
      <c r="D32" s="152" t="s">
        <v>87</v>
      </c>
      <c r="E32" s="108" t="s">
        <v>2</v>
      </c>
      <c r="F32" s="108" t="s">
        <v>3</v>
      </c>
      <c r="G32" t="s">
        <v>1885</v>
      </c>
    </row>
    <row r="33" spans="1:7" x14ac:dyDescent="0.3">
      <c r="A33" t="s">
        <v>83</v>
      </c>
      <c r="B33" t="s">
        <v>84</v>
      </c>
      <c r="C33" t="s">
        <v>128</v>
      </c>
      <c r="D33" s="152" t="s">
        <v>87</v>
      </c>
      <c r="E33" s="108" t="s">
        <v>2</v>
      </c>
      <c r="F33" s="108" t="s">
        <v>3</v>
      </c>
      <c r="G33" t="s">
        <v>1886</v>
      </c>
    </row>
    <row r="34" spans="1:7" x14ac:dyDescent="0.3">
      <c r="A34" t="s">
        <v>83</v>
      </c>
      <c r="B34" t="s">
        <v>84</v>
      </c>
      <c r="C34" t="s">
        <v>128</v>
      </c>
      <c r="D34" s="152" t="s">
        <v>87</v>
      </c>
      <c r="E34" s="108" t="s">
        <v>2</v>
      </c>
      <c r="F34" s="108" t="s">
        <v>3</v>
      </c>
      <c r="G34" t="s">
        <v>1887</v>
      </c>
    </row>
    <row r="35" spans="1:7" x14ac:dyDescent="0.3">
      <c r="A35" t="s">
        <v>83</v>
      </c>
      <c r="B35" t="s">
        <v>84</v>
      </c>
      <c r="C35" t="s">
        <v>128</v>
      </c>
      <c r="D35" s="152" t="s">
        <v>87</v>
      </c>
      <c r="E35" s="108" t="s">
        <v>2</v>
      </c>
      <c r="F35" s="108" t="s">
        <v>3</v>
      </c>
      <c r="G35" t="s">
        <v>1888</v>
      </c>
    </row>
    <row r="36" spans="1:7" x14ac:dyDescent="0.3">
      <c r="A36" t="s">
        <v>83</v>
      </c>
      <c r="B36" t="s">
        <v>84</v>
      </c>
      <c r="C36" t="s">
        <v>128</v>
      </c>
      <c r="D36" s="152" t="s">
        <v>87</v>
      </c>
      <c r="E36" s="108" t="s">
        <v>2</v>
      </c>
      <c r="F36" s="108" t="s">
        <v>3</v>
      </c>
      <c r="G36" t="s">
        <v>1889</v>
      </c>
    </row>
    <row r="37" spans="1:7" x14ac:dyDescent="0.3">
      <c r="A37" t="s">
        <v>83</v>
      </c>
      <c r="B37" t="s">
        <v>84</v>
      </c>
      <c r="C37" t="s">
        <v>128</v>
      </c>
      <c r="D37" s="152" t="s">
        <v>87</v>
      </c>
      <c r="E37" s="108" t="s">
        <v>2</v>
      </c>
      <c r="F37" s="108" t="s">
        <v>3</v>
      </c>
      <c r="G37" t="s">
        <v>1890</v>
      </c>
    </row>
    <row r="38" spans="1:7" x14ac:dyDescent="0.3">
      <c r="A38" t="s">
        <v>83</v>
      </c>
      <c r="B38" t="s">
        <v>84</v>
      </c>
      <c r="C38" t="s">
        <v>128</v>
      </c>
      <c r="D38" s="152" t="s">
        <v>87</v>
      </c>
      <c r="E38" s="108" t="s">
        <v>2</v>
      </c>
      <c r="F38" s="108" t="s">
        <v>3</v>
      </c>
      <c r="G38" t="s">
        <v>1891</v>
      </c>
    </row>
    <row r="39" spans="1:7" x14ac:dyDescent="0.3">
      <c r="A39" t="s">
        <v>83</v>
      </c>
      <c r="B39" t="s">
        <v>84</v>
      </c>
      <c r="C39" t="s">
        <v>128</v>
      </c>
      <c r="D39" s="152" t="s">
        <v>87</v>
      </c>
      <c r="E39" s="108" t="s">
        <v>2</v>
      </c>
      <c r="F39" s="108" t="s">
        <v>3</v>
      </c>
      <c r="G39" t="s">
        <v>1892</v>
      </c>
    </row>
    <row r="40" spans="1:7" x14ac:dyDescent="0.3">
      <c r="A40" t="s">
        <v>83</v>
      </c>
      <c r="B40" t="s">
        <v>84</v>
      </c>
      <c r="C40" t="s">
        <v>128</v>
      </c>
      <c r="D40" s="152" t="s">
        <v>87</v>
      </c>
      <c r="E40" s="108" t="s">
        <v>2</v>
      </c>
      <c r="F40" s="108" t="s">
        <v>3</v>
      </c>
      <c r="G40" t="s">
        <v>1893</v>
      </c>
    </row>
    <row r="41" spans="1:7" x14ac:dyDescent="0.3">
      <c r="A41" t="s">
        <v>83</v>
      </c>
      <c r="B41" t="s">
        <v>84</v>
      </c>
      <c r="C41" t="s">
        <v>128</v>
      </c>
      <c r="D41" s="152" t="s">
        <v>87</v>
      </c>
      <c r="E41" s="108" t="s">
        <v>2</v>
      </c>
      <c r="F41" s="108" t="s">
        <v>3</v>
      </c>
      <c r="G41" t="s">
        <v>1894</v>
      </c>
    </row>
    <row r="42" spans="1:7" x14ac:dyDescent="0.3">
      <c r="A42" t="s">
        <v>83</v>
      </c>
      <c r="B42" t="s">
        <v>84</v>
      </c>
      <c r="C42" t="s">
        <v>128</v>
      </c>
      <c r="D42" s="152" t="s">
        <v>87</v>
      </c>
      <c r="E42" s="108" t="s">
        <v>2</v>
      </c>
      <c r="F42" s="108" t="s">
        <v>3</v>
      </c>
      <c r="G42" t="s">
        <v>1895</v>
      </c>
    </row>
    <row r="43" spans="1:7" x14ac:dyDescent="0.3">
      <c r="A43" t="s">
        <v>83</v>
      </c>
      <c r="B43" t="s">
        <v>84</v>
      </c>
      <c r="C43" t="s">
        <v>128</v>
      </c>
      <c r="D43" s="152" t="s">
        <v>87</v>
      </c>
      <c r="E43" s="108" t="s">
        <v>2</v>
      </c>
      <c r="F43" s="108" t="s">
        <v>3</v>
      </c>
      <c r="G43" t="s">
        <v>1896</v>
      </c>
    </row>
    <row r="44" spans="1:7" x14ac:dyDescent="0.3">
      <c r="A44" t="s">
        <v>83</v>
      </c>
      <c r="B44" t="s">
        <v>84</v>
      </c>
      <c r="C44" t="s">
        <v>122</v>
      </c>
      <c r="D44" s="152" t="s">
        <v>87</v>
      </c>
      <c r="E44" s="108" t="s">
        <v>112</v>
      </c>
      <c r="F44" s="108" t="s">
        <v>89</v>
      </c>
      <c r="G44" t="s">
        <v>1897</v>
      </c>
    </row>
    <row r="45" spans="1:7" x14ac:dyDescent="0.3">
      <c r="A45" t="s">
        <v>83</v>
      </c>
      <c r="B45" t="s">
        <v>84</v>
      </c>
      <c r="C45" t="s">
        <v>122</v>
      </c>
      <c r="D45" s="152" t="s">
        <v>87</v>
      </c>
      <c r="E45" s="108" t="s">
        <v>112</v>
      </c>
      <c r="F45" s="108" t="s">
        <v>115</v>
      </c>
      <c r="G45" t="s">
        <v>1898</v>
      </c>
    </row>
    <row r="46" spans="1:7" x14ac:dyDescent="0.3">
      <c r="A46" t="s">
        <v>83</v>
      </c>
      <c r="B46" t="s">
        <v>84</v>
      </c>
      <c r="C46" t="s">
        <v>122</v>
      </c>
      <c r="D46" s="152" t="s">
        <v>87</v>
      </c>
      <c r="E46" s="108" t="s">
        <v>112</v>
      </c>
      <c r="F46" s="108" t="s">
        <v>115</v>
      </c>
      <c r="G46" t="s">
        <v>1899</v>
      </c>
    </row>
    <row r="47" spans="1:7" x14ac:dyDescent="0.3">
      <c r="A47" t="s">
        <v>83</v>
      </c>
      <c r="B47" t="s">
        <v>84</v>
      </c>
      <c r="C47" t="s">
        <v>122</v>
      </c>
      <c r="D47" s="152" t="s">
        <v>87</v>
      </c>
      <c r="E47" s="108" t="s">
        <v>112</v>
      </c>
      <c r="F47" s="108" t="s">
        <v>115</v>
      </c>
      <c r="G47" t="s">
        <v>1900</v>
      </c>
    </row>
    <row r="48" spans="1:7" x14ac:dyDescent="0.3">
      <c r="A48" t="s">
        <v>83</v>
      </c>
      <c r="B48" t="s">
        <v>84</v>
      </c>
      <c r="C48" t="s">
        <v>122</v>
      </c>
      <c r="D48" s="152" t="s">
        <v>87</v>
      </c>
      <c r="E48" s="108" t="s">
        <v>112</v>
      </c>
      <c r="F48" s="108" t="s">
        <v>115</v>
      </c>
      <c r="G48" t="s">
        <v>1901</v>
      </c>
    </row>
    <row r="49" spans="1:7" x14ac:dyDescent="0.3">
      <c r="A49" t="s">
        <v>83</v>
      </c>
      <c r="B49" t="s">
        <v>84</v>
      </c>
      <c r="C49" t="s">
        <v>122</v>
      </c>
      <c r="D49" s="152" t="s">
        <v>87</v>
      </c>
      <c r="E49" s="108" t="s">
        <v>112</v>
      </c>
      <c r="F49" s="108" t="s">
        <v>115</v>
      </c>
      <c r="G49" t="s">
        <v>1902</v>
      </c>
    </row>
    <row r="50" spans="1:7" x14ac:dyDescent="0.3">
      <c r="A50" t="s">
        <v>83</v>
      </c>
      <c r="B50" t="s">
        <v>84</v>
      </c>
      <c r="C50" t="s">
        <v>122</v>
      </c>
      <c r="D50" s="152" t="s">
        <v>87</v>
      </c>
      <c r="E50" s="108" t="s">
        <v>112</v>
      </c>
      <c r="F50" s="108" t="s">
        <v>115</v>
      </c>
      <c r="G50" t="s">
        <v>1903</v>
      </c>
    </row>
    <row r="51" spans="1:7" x14ac:dyDescent="0.3">
      <c r="A51" t="s">
        <v>83</v>
      </c>
      <c r="B51" t="s">
        <v>84</v>
      </c>
      <c r="C51" t="s">
        <v>122</v>
      </c>
      <c r="D51" s="152" t="s">
        <v>87</v>
      </c>
      <c r="E51" s="108" t="s">
        <v>112</v>
      </c>
      <c r="F51" s="108" t="s">
        <v>115</v>
      </c>
      <c r="G51" t="s">
        <v>1904</v>
      </c>
    </row>
    <row r="52" spans="1:7" x14ac:dyDescent="0.3">
      <c r="A52" t="s">
        <v>83</v>
      </c>
      <c r="B52" t="s">
        <v>84</v>
      </c>
      <c r="C52" t="s">
        <v>120</v>
      </c>
      <c r="D52" s="152" t="s">
        <v>87</v>
      </c>
      <c r="E52" s="108" t="s">
        <v>111</v>
      </c>
      <c r="F52" s="108" t="s">
        <v>92</v>
      </c>
      <c r="G52" t="s">
        <v>1905</v>
      </c>
    </row>
    <row r="53" spans="1:7" x14ac:dyDescent="0.3">
      <c r="A53" t="s">
        <v>83</v>
      </c>
      <c r="B53" t="s">
        <v>84</v>
      </c>
      <c r="C53" t="s">
        <v>120</v>
      </c>
      <c r="D53" s="152" t="s">
        <v>87</v>
      </c>
      <c r="E53" s="108" t="s">
        <v>111</v>
      </c>
      <c r="F53" s="108" t="s">
        <v>92</v>
      </c>
      <c r="G53" t="s">
        <v>1906</v>
      </c>
    </row>
    <row r="54" spans="1:7" x14ac:dyDescent="0.3">
      <c r="A54" t="s">
        <v>83</v>
      </c>
      <c r="B54" t="s">
        <v>84</v>
      </c>
      <c r="C54" t="s">
        <v>120</v>
      </c>
      <c r="D54" s="152" t="s">
        <v>87</v>
      </c>
      <c r="E54" s="108" t="s">
        <v>111</v>
      </c>
      <c r="F54" s="108" t="s">
        <v>92</v>
      </c>
      <c r="G54" t="s">
        <v>1907</v>
      </c>
    </row>
    <row r="55" spans="1:7" x14ac:dyDescent="0.3">
      <c r="A55" t="s">
        <v>83</v>
      </c>
      <c r="B55" t="s">
        <v>84</v>
      </c>
      <c r="C55" t="s">
        <v>120</v>
      </c>
      <c r="D55" s="152" t="s">
        <v>87</v>
      </c>
      <c r="E55" s="108" t="s">
        <v>111</v>
      </c>
      <c r="F55" s="108" t="s">
        <v>92</v>
      </c>
      <c r="G55" t="s">
        <v>1908</v>
      </c>
    </row>
    <row r="56" spans="1:7" x14ac:dyDescent="0.3">
      <c r="A56" t="s">
        <v>83</v>
      </c>
      <c r="B56" t="s">
        <v>84</v>
      </c>
      <c r="C56" t="s">
        <v>120</v>
      </c>
      <c r="D56" s="152" t="s">
        <v>87</v>
      </c>
      <c r="E56" s="108" t="s">
        <v>111</v>
      </c>
      <c r="F56" s="108" t="s">
        <v>92</v>
      </c>
      <c r="G56" t="s">
        <v>1909</v>
      </c>
    </row>
    <row r="57" spans="1:7" x14ac:dyDescent="0.3">
      <c r="A57" t="s">
        <v>83</v>
      </c>
      <c r="B57" t="s">
        <v>84</v>
      </c>
      <c r="C57" t="s">
        <v>120</v>
      </c>
      <c r="D57" s="152" t="s">
        <v>87</v>
      </c>
      <c r="E57" s="108" t="s">
        <v>111</v>
      </c>
      <c r="F57" s="108" t="s">
        <v>92</v>
      </c>
      <c r="G57" t="s">
        <v>1910</v>
      </c>
    </row>
    <row r="58" spans="1:7" x14ac:dyDescent="0.3">
      <c r="A58" t="s">
        <v>83</v>
      </c>
      <c r="B58" t="s">
        <v>84</v>
      </c>
      <c r="C58" t="s">
        <v>120</v>
      </c>
      <c r="D58" s="152" t="s">
        <v>87</v>
      </c>
      <c r="E58" s="108" t="s">
        <v>111</v>
      </c>
      <c r="F58" s="108" t="s">
        <v>92</v>
      </c>
      <c r="G58" t="s">
        <v>1911</v>
      </c>
    </row>
    <row r="59" spans="1:7" x14ac:dyDescent="0.3">
      <c r="A59" t="s">
        <v>83</v>
      </c>
      <c r="B59" t="s">
        <v>84</v>
      </c>
      <c r="C59" t="s">
        <v>120</v>
      </c>
      <c r="D59" s="152" t="s">
        <v>87</v>
      </c>
      <c r="E59" s="108" t="s">
        <v>111</v>
      </c>
      <c r="F59" s="108" t="s">
        <v>92</v>
      </c>
      <c r="G59" t="s">
        <v>1912</v>
      </c>
    </row>
    <row r="60" spans="1:7" x14ac:dyDescent="0.3">
      <c r="A60" t="s">
        <v>83</v>
      </c>
      <c r="B60" t="s">
        <v>84</v>
      </c>
      <c r="C60" t="s">
        <v>120</v>
      </c>
      <c r="D60" s="152" t="s">
        <v>87</v>
      </c>
      <c r="E60" s="108" t="s">
        <v>111</v>
      </c>
      <c r="F60" s="108" t="s">
        <v>92</v>
      </c>
      <c r="G60" t="s">
        <v>1913</v>
      </c>
    </row>
    <row r="61" spans="1:7" x14ac:dyDescent="0.3">
      <c r="A61" t="s">
        <v>83</v>
      </c>
      <c r="B61" t="s">
        <v>84</v>
      </c>
      <c r="C61" t="s">
        <v>120</v>
      </c>
      <c r="D61" s="152" t="s">
        <v>87</v>
      </c>
      <c r="E61" s="108" t="s">
        <v>111</v>
      </c>
      <c r="F61" s="108" t="s">
        <v>92</v>
      </c>
      <c r="G61" t="s">
        <v>1914</v>
      </c>
    </row>
    <row r="62" spans="1:7" x14ac:dyDescent="0.3">
      <c r="A62" t="s">
        <v>83</v>
      </c>
      <c r="B62" t="s">
        <v>84</v>
      </c>
      <c r="C62" t="s">
        <v>120</v>
      </c>
      <c r="D62" s="152" t="s">
        <v>87</v>
      </c>
      <c r="E62" s="108" t="s">
        <v>111</v>
      </c>
      <c r="F62" s="108" t="s">
        <v>92</v>
      </c>
      <c r="G62" t="s">
        <v>1915</v>
      </c>
    </row>
    <row r="63" spans="1:7" x14ac:dyDescent="0.3">
      <c r="A63" t="s">
        <v>83</v>
      </c>
      <c r="B63" t="s">
        <v>84</v>
      </c>
      <c r="C63" t="s">
        <v>120</v>
      </c>
      <c r="D63" s="152" t="s">
        <v>87</v>
      </c>
      <c r="E63" s="108" t="s">
        <v>111</v>
      </c>
      <c r="F63" s="108" t="s">
        <v>92</v>
      </c>
      <c r="G63" t="s">
        <v>1916</v>
      </c>
    </row>
    <row r="64" spans="1:7" x14ac:dyDescent="0.3">
      <c r="A64" t="s">
        <v>83</v>
      </c>
      <c r="B64" t="s">
        <v>84</v>
      </c>
      <c r="C64" t="s">
        <v>120</v>
      </c>
      <c r="D64" s="152" t="s">
        <v>87</v>
      </c>
      <c r="E64" s="108" t="s">
        <v>111</v>
      </c>
      <c r="F64" s="108" t="s">
        <v>92</v>
      </c>
      <c r="G64" t="s">
        <v>1917</v>
      </c>
    </row>
    <row r="65" spans="1:7" x14ac:dyDescent="0.3">
      <c r="A65" t="s">
        <v>83</v>
      </c>
      <c r="B65" t="s">
        <v>84</v>
      </c>
      <c r="C65" t="s">
        <v>120</v>
      </c>
      <c r="D65" s="152" t="s">
        <v>87</v>
      </c>
      <c r="E65" s="108" t="s">
        <v>111</v>
      </c>
      <c r="F65" s="108" t="s">
        <v>92</v>
      </c>
      <c r="G65" t="s">
        <v>1918</v>
      </c>
    </row>
    <row r="66" spans="1:7" x14ac:dyDescent="0.3">
      <c r="A66" t="s">
        <v>83</v>
      </c>
      <c r="B66" t="s">
        <v>84</v>
      </c>
      <c r="C66" t="s">
        <v>120</v>
      </c>
      <c r="D66" s="152" t="s">
        <v>87</v>
      </c>
      <c r="E66" s="108" t="s">
        <v>111</v>
      </c>
      <c r="F66" s="108" t="s">
        <v>89</v>
      </c>
      <c r="G66" t="s">
        <v>1919</v>
      </c>
    </row>
    <row r="67" spans="1:7" x14ac:dyDescent="0.3">
      <c r="A67" t="s">
        <v>83</v>
      </c>
      <c r="B67" t="s">
        <v>84</v>
      </c>
      <c r="C67" t="s">
        <v>130</v>
      </c>
      <c r="D67" s="152" t="s">
        <v>87</v>
      </c>
      <c r="E67" s="108" t="s">
        <v>91</v>
      </c>
      <c r="F67" s="108" t="s">
        <v>92</v>
      </c>
      <c r="G67" t="s">
        <v>1920</v>
      </c>
    </row>
    <row r="68" spans="1:7" x14ac:dyDescent="0.3">
      <c r="A68" t="s">
        <v>83</v>
      </c>
      <c r="B68" t="s">
        <v>84</v>
      </c>
      <c r="C68" t="s">
        <v>130</v>
      </c>
      <c r="D68" s="152" t="s">
        <v>87</v>
      </c>
      <c r="E68" s="108" t="s">
        <v>91</v>
      </c>
      <c r="F68" s="108" t="s">
        <v>92</v>
      </c>
      <c r="G68" t="s">
        <v>1921</v>
      </c>
    </row>
    <row r="69" spans="1:7" x14ac:dyDescent="0.3">
      <c r="A69" t="s">
        <v>83</v>
      </c>
      <c r="B69" t="s">
        <v>84</v>
      </c>
      <c r="C69" t="s">
        <v>130</v>
      </c>
      <c r="D69" s="152" t="s">
        <v>87</v>
      </c>
      <c r="E69" s="108" t="s">
        <v>91</v>
      </c>
      <c r="F69" s="108" t="s">
        <v>92</v>
      </c>
      <c r="G69" t="s">
        <v>1922</v>
      </c>
    </row>
    <row r="70" spans="1:7" x14ac:dyDescent="0.3">
      <c r="A70" t="s">
        <v>83</v>
      </c>
      <c r="B70" t="s">
        <v>84</v>
      </c>
      <c r="C70" t="s">
        <v>130</v>
      </c>
      <c r="D70" s="152" t="s">
        <v>87</v>
      </c>
      <c r="E70" s="108" t="s">
        <v>91</v>
      </c>
      <c r="F70" s="108" t="s">
        <v>92</v>
      </c>
      <c r="G70" t="s">
        <v>1923</v>
      </c>
    </row>
    <row r="71" spans="1:7" x14ac:dyDescent="0.3">
      <c r="A71" t="s">
        <v>83</v>
      </c>
      <c r="B71" t="s">
        <v>84</v>
      </c>
      <c r="C71" t="s">
        <v>130</v>
      </c>
      <c r="D71" s="152" t="s">
        <v>87</v>
      </c>
      <c r="E71" s="108" t="s">
        <v>91</v>
      </c>
      <c r="F71" s="108" t="s">
        <v>92</v>
      </c>
      <c r="G71" t="s">
        <v>1924</v>
      </c>
    </row>
    <row r="72" spans="1:7" x14ac:dyDescent="0.3">
      <c r="A72" t="s">
        <v>83</v>
      </c>
      <c r="B72" t="s">
        <v>84</v>
      </c>
      <c r="C72" t="s">
        <v>130</v>
      </c>
      <c r="D72" s="152" t="s">
        <v>87</v>
      </c>
      <c r="E72" s="108" t="s">
        <v>91</v>
      </c>
      <c r="F72" s="108" t="s">
        <v>92</v>
      </c>
      <c r="G72" t="s">
        <v>1925</v>
      </c>
    </row>
    <row r="73" spans="1:7" x14ac:dyDescent="0.3">
      <c r="A73" t="s">
        <v>83</v>
      </c>
      <c r="B73" t="s">
        <v>84</v>
      </c>
      <c r="C73" t="s">
        <v>130</v>
      </c>
      <c r="D73" s="152" t="s">
        <v>87</v>
      </c>
      <c r="E73" s="108" t="s">
        <v>91</v>
      </c>
      <c r="F73" s="108" t="s">
        <v>92</v>
      </c>
      <c r="G73" t="s">
        <v>1926</v>
      </c>
    </row>
    <row r="74" spans="1:7" x14ac:dyDescent="0.3">
      <c r="A74" t="s">
        <v>83</v>
      </c>
      <c r="B74" t="s">
        <v>84</v>
      </c>
      <c r="C74" t="s">
        <v>130</v>
      </c>
      <c r="D74" s="152" t="s">
        <v>87</v>
      </c>
      <c r="E74" s="108" t="s">
        <v>91</v>
      </c>
      <c r="F74" s="108" t="s">
        <v>92</v>
      </c>
      <c r="G74" t="s">
        <v>1927</v>
      </c>
    </row>
    <row r="75" spans="1:7" x14ac:dyDescent="0.3">
      <c r="A75" t="s">
        <v>83</v>
      </c>
      <c r="B75" t="s">
        <v>84</v>
      </c>
      <c r="C75" t="s">
        <v>130</v>
      </c>
      <c r="D75" s="152" t="s">
        <v>87</v>
      </c>
      <c r="E75" s="108" t="s">
        <v>91</v>
      </c>
      <c r="F75" s="108" t="s">
        <v>92</v>
      </c>
      <c r="G75" t="s">
        <v>1928</v>
      </c>
    </row>
    <row r="76" spans="1:7" x14ac:dyDescent="0.3">
      <c r="A76" t="s">
        <v>83</v>
      </c>
      <c r="B76" t="s">
        <v>84</v>
      </c>
      <c r="C76" t="s">
        <v>130</v>
      </c>
      <c r="D76" s="152" t="s">
        <v>87</v>
      </c>
      <c r="E76" s="108" t="s">
        <v>91</v>
      </c>
      <c r="F76" s="108" t="s">
        <v>92</v>
      </c>
      <c r="G76" t="s">
        <v>1929</v>
      </c>
    </row>
    <row r="77" spans="1:7" x14ac:dyDescent="0.3">
      <c r="A77" t="s">
        <v>83</v>
      </c>
      <c r="B77" t="s">
        <v>84</v>
      </c>
      <c r="C77" t="s">
        <v>130</v>
      </c>
      <c r="D77" s="152" t="s">
        <v>87</v>
      </c>
      <c r="E77" s="108" t="s">
        <v>91</v>
      </c>
      <c r="F77" s="108" t="s">
        <v>92</v>
      </c>
      <c r="G77" t="s">
        <v>1930</v>
      </c>
    </row>
    <row r="78" spans="1:7" x14ac:dyDescent="0.3">
      <c r="A78" t="s">
        <v>83</v>
      </c>
      <c r="B78" t="s">
        <v>84</v>
      </c>
      <c r="C78" t="s">
        <v>130</v>
      </c>
      <c r="D78" s="152" t="s">
        <v>87</v>
      </c>
      <c r="E78" s="108" t="s">
        <v>91</v>
      </c>
      <c r="F78" s="108" t="s">
        <v>92</v>
      </c>
      <c r="G78" t="s">
        <v>1931</v>
      </c>
    </row>
    <row r="79" spans="1:7" x14ac:dyDescent="0.3">
      <c r="A79" t="s">
        <v>83</v>
      </c>
      <c r="B79" t="s">
        <v>84</v>
      </c>
      <c r="C79" t="s">
        <v>130</v>
      </c>
      <c r="D79" s="152" t="s">
        <v>87</v>
      </c>
      <c r="E79" s="108" t="s">
        <v>91</v>
      </c>
      <c r="F79" s="108" t="s">
        <v>92</v>
      </c>
      <c r="G79" t="s">
        <v>1932</v>
      </c>
    </row>
    <row r="80" spans="1:7" x14ac:dyDescent="0.3">
      <c r="A80" t="s">
        <v>83</v>
      </c>
      <c r="B80" t="s">
        <v>84</v>
      </c>
      <c r="C80" t="s">
        <v>130</v>
      </c>
      <c r="D80" s="152" t="s">
        <v>87</v>
      </c>
      <c r="E80" s="108" t="s">
        <v>91</v>
      </c>
      <c r="F80" s="108" t="s">
        <v>92</v>
      </c>
      <c r="G80" t="s">
        <v>1933</v>
      </c>
    </row>
    <row r="81" spans="1:7" x14ac:dyDescent="0.3">
      <c r="A81" t="s">
        <v>83</v>
      </c>
      <c r="B81" t="s">
        <v>84</v>
      </c>
      <c r="C81" t="s">
        <v>130</v>
      </c>
      <c r="D81" s="152" t="s">
        <v>87</v>
      </c>
      <c r="E81" s="108" t="s">
        <v>91</v>
      </c>
      <c r="F81" s="108" t="s">
        <v>92</v>
      </c>
      <c r="G81" t="s">
        <v>1934</v>
      </c>
    </row>
    <row r="82" spans="1:7" x14ac:dyDescent="0.3">
      <c r="A82" t="s">
        <v>83</v>
      </c>
      <c r="B82" t="s">
        <v>84</v>
      </c>
      <c r="C82" t="s">
        <v>130</v>
      </c>
      <c r="D82" s="152" t="s">
        <v>87</v>
      </c>
      <c r="E82" s="108" t="s">
        <v>91</v>
      </c>
      <c r="F82" s="108" t="s">
        <v>92</v>
      </c>
      <c r="G82" t="s">
        <v>1935</v>
      </c>
    </row>
    <row r="83" spans="1:7" x14ac:dyDescent="0.3">
      <c r="A83" t="s">
        <v>83</v>
      </c>
      <c r="B83" t="s">
        <v>84</v>
      </c>
      <c r="C83" t="s">
        <v>130</v>
      </c>
      <c r="D83" s="152" t="s">
        <v>87</v>
      </c>
      <c r="E83" s="108" t="s">
        <v>91</v>
      </c>
      <c r="F83" s="108" t="s">
        <v>92</v>
      </c>
      <c r="G83" t="s">
        <v>1936</v>
      </c>
    </row>
    <row r="84" spans="1:7" x14ac:dyDescent="0.3">
      <c r="A84" t="s">
        <v>83</v>
      </c>
      <c r="B84" t="s">
        <v>84</v>
      </c>
      <c r="C84" t="s">
        <v>130</v>
      </c>
      <c r="D84" s="152" t="s">
        <v>87</v>
      </c>
      <c r="E84" s="108" t="s">
        <v>91</v>
      </c>
      <c r="F84" s="108" t="s">
        <v>92</v>
      </c>
      <c r="G84" t="s">
        <v>1937</v>
      </c>
    </row>
    <row r="85" spans="1:7" x14ac:dyDescent="0.3">
      <c r="A85" t="s">
        <v>83</v>
      </c>
      <c r="B85" t="s">
        <v>84</v>
      </c>
      <c r="C85" t="s">
        <v>130</v>
      </c>
      <c r="D85" s="152" t="s">
        <v>87</v>
      </c>
      <c r="E85" s="108" t="s">
        <v>91</v>
      </c>
      <c r="F85" s="108" t="s">
        <v>92</v>
      </c>
      <c r="G85" t="s">
        <v>1938</v>
      </c>
    </row>
    <row r="86" spans="1:7" x14ac:dyDescent="0.3">
      <c r="A86" t="s">
        <v>83</v>
      </c>
      <c r="B86" t="s">
        <v>84</v>
      </c>
      <c r="C86" t="s">
        <v>130</v>
      </c>
      <c r="D86" s="152" t="s">
        <v>87</v>
      </c>
      <c r="E86" s="108" t="s">
        <v>91</v>
      </c>
      <c r="F86" s="108" t="s">
        <v>92</v>
      </c>
      <c r="G86" t="s">
        <v>1939</v>
      </c>
    </row>
    <row r="87" spans="1:7" x14ac:dyDescent="0.3">
      <c r="A87" t="s">
        <v>83</v>
      </c>
      <c r="B87" t="s">
        <v>84</v>
      </c>
      <c r="C87" t="s">
        <v>130</v>
      </c>
      <c r="D87" s="152" t="s">
        <v>87</v>
      </c>
      <c r="E87" s="108" t="s">
        <v>91</v>
      </c>
      <c r="F87" s="108" t="s">
        <v>92</v>
      </c>
      <c r="G87" t="s">
        <v>1940</v>
      </c>
    </row>
    <row r="88" spans="1:7" x14ac:dyDescent="0.3">
      <c r="A88" t="s">
        <v>83</v>
      </c>
      <c r="B88" t="s">
        <v>84</v>
      </c>
      <c r="C88" t="s">
        <v>130</v>
      </c>
      <c r="D88" s="152" t="s">
        <v>87</v>
      </c>
      <c r="E88" s="108" t="s">
        <v>91</v>
      </c>
      <c r="F88" s="108" t="s">
        <v>92</v>
      </c>
      <c r="G88" t="s">
        <v>1941</v>
      </c>
    </row>
    <row r="89" spans="1:7" x14ac:dyDescent="0.3">
      <c r="A89" t="s">
        <v>83</v>
      </c>
      <c r="B89" t="s">
        <v>84</v>
      </c>
      <c r="C89" t="s">
        <v>130</v>
      </c>
      <c r="D89" s="152" t="s">
        <v>87</v>
      </c>
      <c r="E89" s="108" t="s">
        <v>91</v>
      </c>
      <c r="F89" s="108" t="s">
        <v>89</v>
      </c>
      <c r="G89" t="s">
        <v>1942</v>
      </c>
    </row>
    <row r="90" spans="1:7" x14ac:dyDescent="0.3">
      <c r="A90" t="s">
        <v>83</v>
      </c>
      <c r="B90" t="s">
        <v>84</v>
      </c>
      <c r="C90" t="s">
        <v>85</v>
      </c>
      <c r="D90" s="152" t="s">
        <v>87</v>
      </c>
      <c r="E90" s="108" t="s">
        <v>110</v>
      </c>
      <c r="F90" s="108" t="s">
        <v>92</v>
      </c>
      <c r="G90" t="s">
        <v>1943</v>
      </c>
    </row>
    <row r="91" spans="1:7" x14ac:dyDescent="0.3">
      <c r="A91" t="s">
        <v>83</v>
      </c>
      <c r="B91" t="s">
        <v>84</v>
      </c>
      <c r="C91" t="s">
        <v>85</v>
      </c>
      <c r="D91" s="152" t="s">
        <v>87</v>
      </c>
      <c r="E91" s="108" t="s">
        <v>110</v>
      </c>
      <c r="F91" s="108" t="s">
        <v>92</v>
      </c>
      <c r="G91" t="s">
        <v>1944</v>
      </c>
    </row>
    <row r="92" spans="1:7" x14ac:dyDescent="0.3">
      <c r="A92" t="s">
        <v>83</v>
      </c>
      <c r="B92" t="s">
        <v>84</v>
      </c>
      <c r="C92" t="s">
        <v>85</v>
      </c>
      <c r="D92" s="152" t="s">
        <v>87</v>
      </c>
      <c r="E92" s="108" t="s">
        <v>110</v>
      </c>
      <c r="F92" s="108" t="s">
        <v>92</v>
      </c>
      <c r="G92" t="s">
        <v>1945</v>
      </c>
    </row>
    <row r="93" spans="1:7" x14ac:dyDescent="0.3">
      <c r="A93" t="s">
        <v>83</v>
      </c>
      <c r="B93" t="s">
        <v>84</v>
      </c>
      <c r="C93" t="s">
        <v>85</v>
      </c>
      <c r="D93" s="152" t="s">
        <v>87</v>
      </c>
      <c r="E93" s="108" t="s">
        <v>110</v>
      </c>
      <c r="F93" s="108" t="s">
        <v>92</v>
      </c>
      <c r="G93" t="s">
        <v>1946</v>
      </c>
    </row>
    <row r="94" spans="1:7" x14ac:dyDescent="0.3">
      <c r="A94" t="s">
        <v>83</v>
      </c>
      <c r="B94" t="s">
        <v>84</v>
      </c>
      <c r="C94" t="s">
        <v>85</v>
      </c>
      <c r="D94" s="152" t="s">
        <v>87</v>
      </c>
      <c r="E94" s="108" t="s">
        <v>110</v>
      </c>
      <c r="F94" s="108" t="s">
        <v>92</v>
      </c>
      <c r="G94" t="s">
        <v>1947</v>
      </c>
    </row>
    <row r="95" spans="1:7" x14ac:dyDescent="0.3">
      <c r="A95" t="s">
        <v>83</v>
      </c>
      <c r="B95" t="s">
        <v>84</v>
      </c>
      <c r="C95" t="s">
        <v>85</v>
      </c>
      <c r="D95" s="152" t="s">
        <v>87</v>
      </c>
      <c r="E95" s="108" t="s">
        <v>110</v>
      </c>
      <c r="F95" s="108" t="s">
        <v>92</v>
      </c>
      <c r="G95" t="s">
        <v>1948</v>
      </c>
    </row>
    <row r="96" spans="1:7" x14ac:dyDescent="0.3">
      <c r="A96" t="s">
        <v>83</v>
      </c>
      <c r="B96" t="s">
        <v>84</v>
      </c>
      <c r="C96" t="s">
        <v>85</v>
      </c>
      <c r="D96" s="152" t="s">
        <v>87</v>
      </c>
      <c r="E96" s="108" t="s">
        <v>110</v>
      </c>
      <c r="F96" s="108" t="s">
        <v>92</v>
      </c>
      <c r="G96" t="s">
        <v>1949</v>
      </c>
    </row>
    <row r="97" spans="1:7" x14ac:dyDescent="0.3">
      <c r="A97" t="s">
        <v>83</v>
      </c>
      <c r="B97" t="s">
        <v>84</v>
      </c>
      <c r="C97" t="s">
        <v>85</v>
      </c>
      <c r="D97" s="152" t="s">
        <v>87</v>
      </c>
      <c r="E97" s="108" t="s">
        <v>110</v>
      </c>
      <c r="F97" s="108" t="s">
        <v>92</v>
      </c>
      <c r="G97" t="s">
        <v>1950</v>
      </c>
    </row>
    <row r="98" spans="1:7" x14ac:dyDescent="0.3">
      <c r="A98" t="s">
        <v>83</v>
      </c>
      <c r="B98" t="s">
        <v>84</v>
      </c>
      <c r="C98" t="s">
        <v>85</v>
      </c>
      <c r="D98" s="152" t="s">
        <v>87</v>
      </c>
      <c r="E98" s="108" t="s">
        <v>110</v>
      </c>
      <c r="F98" s="108" t="s">
        <v>92</v>
      </c>
      <c r="G98" t="s">
        <v>1951</v>
      </c>
    </row>
    <row r="99" spans="1:7" x14ac:dyDescent="0.3">
      <c r="A99" t="s">
        <v>83</v>
      </c>
      <c r="B99" t="s">
        <v>84</v>
      </c>
      <c r="C99" t="s">
        <v>85</v>
      </c>
      <c r="D99" s="152" t="s">
        <v>87</v>
      </c>
      <c r="E99" s="108" t="s">
        <v>110</v>
      </c>
      <c r="F99" s="108" t="s">
        <v>92</v>
      </c>
      <c r="G99" t="s">
        <v>1952</v>
      </c>
    </row>
    <row r="100" spans="1:7" x14ac:dyDescent="0.3">
      <c r="A100" t="s">
        <v>83</v>
      </c>
      <c r="B100" t="s">
        <v>84</v>
      </c>
      <c r="C100" t="s">
        <v>85</v>
      </c>
      <c r="D100" s="152" t="s">
        <v>87</v>
      </c>
      <c r="E100" s="108" t="s">
        <v>110</v>
      </c>
      <c r="F100" s="108" t="s">
        <v>92</v>
      </c>
      <c r="G100" t="s">
        <v>1953</v>
      </c>
    </row>
    <row r="101" spans="1:7" x14ac:dyDescent="0.3">
      <c r="A101" t="s">
        <v>83</v>
      </c>
      <c r="B101" t="s">
        <v>84</v>
      </c>
      <c r="C101" t="s">
        <v>85</v>
      </c>
      <c r="D101" s="152" t="s">
        <v>87</v>
      </c>
      <c r="E101" s="108" t="s">
        <v>110</v>
      </c>
      <c r="F101" s="108" t="s">
        <v>92</v>
      </c>
      <c r="G101" t="s">
        <v>1954</v>
      </c>
    </row>
    <row r="102" spans="1:7" x14ac:dyDescent="0.3">
      <c r="A102" t="s">
        <v>83</v>
      </c>
      <c r="B102" t="s">
        <v>84</v>
      </c>
      <c r="C102" t="s">
        <v>85</v>
      </c>
      <c r="D102" s="152" t="s">
        <v>87</v>
      </c>
      <c r="E102" s="108" t="s">
        <v>110</v>
      </c>
      <c r="F102" s="108" t="s">
        <v>92</v>
      </c>
      <c r="G102" t="s">
        <v>1955</v>
      </c>
    </row>
    <row r="103" spans="1:7" x14ac:dyDescent="0.3">
      <c r="A103" t="s">
        <v>83</v>
      </c>
      <c r="B103" t="s">
        <v>84</v>
      </c>
      <c r="C103" t="s">
        <v>85</v>
      </c>
      <c r="D103" s="152" t="s">
        <v>87</v>
      </c>
      <c r="E103" s="108" t="s">
        <v>110</v>
      </c>
      <c r="F103" s="108" t="s">
        <v>92</v>
      </c>
      <c r="G103" t="s">
        <v>1956</v>
      </c>
    </row>
    <row r="104" spans="1:7" x14ac:dyDescent="0.3">
      <c r="A104" t="s">
        <v>83</v>
      </c>
      <c r="B104" t="s">
        <v>84</v>
      </c>
      <c r="C104" t="s">
        <v>85</v>
      </c>
      <c r="D104" s="152" t="s">
        <v>87</v>
      </c>
      <c r="E104" s="108" t="s">
        <v>110</v>
      </c>
      <c r="F104" s="108" t="s">
        <v>92</v>
      </c>
      <c r="G104" t="s">
        <v>1957</v>
      </c>
    </row>
    <row r="105" spans="1:7" x14ac:dyDescent="0.3">
      <c r="A105" t="s">
        <v>83</v>
      </c>
      <c r="B105" t="s">
        <v>84</v>
      </c>
      <c r="C105" t="s">
        <v>85</v>
      </c>
      <c r="D105" s="152" t="s">
        <v>87</v>
      </c>
      <c r="E105" s="108" t="s">
        <v>110</v>
      </c>
      <c r="F105" s="108" t="s">
        <v>92</v>
      </c>
      <c r="G105" t="s">
        <v>1958</v>
      </c>
    </row>
    <row r="106" spans="1:7" x14ac:dyDescent="0.3">
      <c r="A106" t="s">
        <v>83</v>
      </c>
      <c r="B106" t="s">
        <v>84</v>
      </c>
      <c r="C106" t="s">
        <v>85</v>
      </c>
      <c r="D106" s="152" t="s">
        <v>87</v>
      </c>
      <c r="E106" s="108" t="s">
        <v>110</v>
      </c>
      <c r="F106" s="108" t="s">
        <v>92</v>
      </c>
      <c r="G106" t="s">
        <v>1959</v>
      </c>
    </row>
    <row r="107" spans="1:7" x14ac:dyDescent="0.3">
      <c r="A107" t="s">
        <v>83</v>
      </c>
      <c r="B107" t="s">
        <v>84</v>
      </c>
      <c r="C107" t="s">
        <v>85</v>
      </c>
      <c r="D107" s="152" t="s">
        <v>87</v>
      </c>
      <c r="E107" s="108" t="s">
        <v>110</v>
      </c>
      <c r="F107" s="108" t="s">
        <v>92</v>
      </c>
      <c r="G107" t="s">
        <v>1960</v>
      </c>
    </row>
    <row r="108" spans="1:7" x14ac:dyDescent="0.3">
      <c r="A108" t="s">
        <v>83</v>
      </c>
      <c r="B108" t="s">
        <v>84</v>
      </c>
      <c r="C108" t="s">
        <v>85</v>
      </c>
      <c r="D108" s="152" t="s">
        <v>87</v>
      </c>
      <c r="E108" s="108" t="s">
        <v>110</v>
      </c>
      <c r="F108" s="108" t="s">
        <v>89</v>
      </c>
      <c r="G108" t="s">
        <v>1961</v>
      </c>
    </row>
    <row r="109" spans="1:7" x14ac:dyDescent="0.3">
      <c r="A109" t="s">
        <v>83</v>
      </c>
      <c r="B109" t="s">
        <v>84</v>
      </c>
      <c r="C109" t="s">
        <v>137</v>
      </c>
      <c r="D109" s="152" t="s">
        <v>87</v>
      </c>
      <c r="E109" s="108" t="s">
        <v>135</v>
      </c>
      <c r="F109" s="108" t="s">
        <v>92</v>
      </c>
      <c r="G109" t="s">
        <v>1962</v>
      </c>
    </row>
    <row r="110" spans="1:7" x14ac:dyDescent="0.3">
      <c r="A110" t="s">
        <v>83</v>
      </c>
      <c r="B110" t="s">
        <v>84</v>
      </c>
      <c r="C110" t="s">
        <v>137</v>
      </c>
      <c r="D110" s="152" t="s">
        <v>87</v>
      </c>
      <c r="E110" s="108" t="s">
        <v>135</v>
      </c>
      <c r="F110" s="108" t="s">
        <v>92</v>
      </c>
      <c r="G110" t="s">
        <v>1963</v>
      </c>
    </row>
    <row r="111" spans="1:7" x14ac:dyDescent="0.3">
      <c r="A111" t="s">
        <v>83</v>
      </c>
      <c r="B111" t="s">
        <v>84</v>
      </c>
      <c r="C111" t="s">
        <v>137</v>
      </c>
      <c r="D111" s="152" t="s">
        <v>87</v>
      </c>
      <c r="E111" s="108" t="s">
        <v>135</v>
      </c>
      <c r="F111" s="108" t="s">
        <v>92</v>
      </c>
      <c r="G111" t="s">
        <v>1964</v>
      </c>
    </row>
    <row r="112" spans="1:7" x14ac:dyDescent="0.3">
      <c r="A112" t="s">
        <v>83</v>
      </c>
      <c r="B112" t="s">
        <v>84</v>
      </c>
      <c r="C112" t="s">
        <v>137</v>
      </c>
      <c r="D112" s="152" t="s">
        <v>87</v>
      </c>
      <c r="E112" s="108" t="s">
        <v>135</v>
      </c>
      <c r="F112" s="108" t="s">
        <v>92</v>
      </c>
      <c r="G112" t="s">
        <v>1965</v>
      </c>
    </row>
    <row r="113" spans="1:7" x14ac:dyDescent="0.3">
      <c r="A113" t="s">
        <v>83</v>
      </c>
      <c r="B113" t="s">
        <v>84</v>
      </c>
      <c r="C113" t="s">
        <v>137</v>
      </c>
      <c r="D113" s="152" t="s">
        <v>87</v>
      </c>
      <c r="E113" s="108" t="s">
        <v>135</v>
      </c>
      <c r="F113" s="108" t="s">
        <v>92</v>
      </c>
      <c r="G113" t="s">
        <v>1966</v>
      </c>
    </row>
    <row r="114" spans="1:7" x14ac:dyDescent="0.3">
      <c r="A114" t="s">
        <v>83</v>
      </c>
      <c r="B114" t="s">
        <v>84</v>
      </c>
      <c r="C114" t="s">
        <v>137</v>
      </c>
      <c r="D114" s="152" t="s">
        <v>87</v>
      </c>
      <c r="E114" s="108" t="s">
        <v>135</v>
      </c>
      <c r="F114" s="108" t="s">
        <v>92</v>
      </c>
      <c r="G114" t="s">
        <v>1967</v>
      </c>
    </row>
    <row r="115" spans="1:7" x14ac:dyDescent="0.3">
      <c r="A115" t="s">
        <v>83</v>
      </c>
      <c r="B115" t="s">
        <v>84</v>
      </c>
      <c r="C115" t="s">
        <v>137</v>
      </c>
      <c r="D115" s="152" t="s">
        <v>87</v>
      </c>
      <c r="E115" s="108" t="s">
        <v>135</v>
      </c>
      <c r="F115" s="108" t="s">
        <v>92</v>
      </c>
      <c r="G115" t="s">
        <v>1968</v>
      </c>
    </row>
    <row r="116" spans="1:7" x14ac:dyDescent="0.3">
      <c r="A116" t="s">
        <v>83</v>
      </c>
      <c r="B116" t="s">
        <v>84</v>
      </c>
      <c r="C116" t="s">
        <v>137</v>
      </c>
      <c r="D116" s="152" t="s">
        <v>87</v>
      </c>
      <c r="E116" s="108" t="s">
        <v>135</v>
      </c>
      <c r="F116" s="108" t="s">
        <v>92</v>
      </c>
      <c r="G116" t="s">
        <v>1969</v>
      </c>
    </row>
    <row r="117" spans="1:7" x14ac:dyDescent="0.3">
      <c r="A117" t="s">
        <v>83</v>
      </c>
      <c r="B117" t="s">
        <v>84</v>
      </c>
      <c r="C117" t="s">
        <v>137</v>
      </c>
      <c r="D117" s="152" t="s">
        <v>87</v>
      </c>
      <c r="E117" s="108" t="s">
        <v>135</v>
      </c>
      <c r="F117" s="108" t="s">
        <v>92</v>
      </c>
      <c r="G117" t="s">
        <v>1970</v>
      </c>
    </row>
    <row r="118" spans="1:7" x14ac:dyDescent="0.3">
      <c r="A118" t="s">
        <v>83</v>
      </c>
      <c r="B118" t="s">
        <v>84</v>
      </c>
      <c r="C118" t="s">
        <v>137</v>
      </c>
      <c r="D118" s="152" t="s">
        <v>87</v>
      </c>
      <c r="E118" s="108" t="s">
        <v>135</v>
      </c>
      <c r="F118" s="108" t="s">
        <v>92</v>
      </c>
      <c r="G118" t="s">
        <v>1971</v>
      </c>
    </row>
    <row r="119" spans="1:7" x14ac:dyDescent="0.3">
      <c r="A119" t="s">
        <v>83</v>
      </c>
      <c r="B119" t="s">
        <v>84</v>
      </c>
      <c r="C119" t="s">
        <v>137</v>
      </c>
      <c r="D119" s="152" t="s">
        <v>87</v>
      </c>
      <c r="E119" s="108" t="s">
        <v>135</v>
      </c>
      <c r="F119" s="108" t="s">
        <v>92</v>
      </c>
      <c r="G119" t="s">
        <v>1972</v>
      </c>
    </row>
    <row r="120" spans="1:7" x14ac:dyDescent="0.3">
      <c r="A120" t="s">
        <v>83</v>
      </c>
      <c r="B120" t="s">
        <v>84</v>
      </c>
      <c r="C120" t="s">
        <v>137</v>
      </c>
      <c r="D120" s="152" t="s">
        <v>87</v>
      </c>
      <c r="E120" s="108" t="s">
        <v>135</v>
      </c>
      <c r="F120" s="108" t="s">
        <v>92</v>
      </c>
      <c r="G120" t="s">
        <v>1973</v>
      </c>
    </row>
    <row r="121" spans="1:7" x14ac:dyDescent="0.3">
      <c r="A121" t="s">
        <v>83</v>
      </c>
      <c r="B121" t="s">
        <v>84</v>
      </c>
      <c r="C121" t="s">
        <v>137</v>
      </c>
      <c r="D121" s="152" t="s">
        <v>87</v>
      </c>
      <c r="E121" s="108" t="s">
        <v>135</v>
      </c>
      <c r="F121" s="108" t="s">
        <v>92</v>
      </c>
      <c r="G121" t="s">
        <v>1974</v>
      </c>
    </row>
    <row r="122" spans="1:7" x14ac:dyDescent="0.3">
      <c r="A122" t="s">
        <v>83</v>
      </c>
      <c r="B122" t="s">
        <v>84</v>
      </c>
      <c r="C122" t="s">
        <v>137</v>
      </c>
      <c r="D122" s="152" t="s">
        <v>87</v>
      </c>
      <c r="E122" s="108" t="s">
        <v>135</v>
      </c>
      <c r="F122" s="108" t="s">
        <v>92</v>
      </c>
      <c r="G122" t="s">
        <v>1975</v>
      </c>
    </row>
    <row r="123" spans="1:7" x14ac:dyDescent="0.3">
      <c r="A123" t="s">
        <v>83</v>
      </c>
      <c r="B123" t="s">
        <v>84</v>
      </c>
      <c r="C123" t="s">
        <v>137</v>
      </c>
      <c r="D123" s="152" t="s">
        <v>87</v>
      </c>
      <c r="E123" s="108" t="s">
        <v>135</v>
      </c>
      <c r="F123" s="108" t="s">
        <v>92</v>
      </c>
      <c r="G123" t="s">
        <v>1976</v>
      </c>
    </row>
    <row r="124" spans="1:7" x14ac:dyDescent="0.3">
      <c r="A124" t="s">
        <v>83</v>
      </c>
      <c r="B124" t="s">
        <v>84</v>
      </c>
      <c r="C124" t="s">
        <v>137</v>
      </c>
      <c r="D124" s="152" t="s">
        <v>87</v>
      </c>
      <c r="E124" s="108" t="s">
        <v>135</v>
      </c>
      <c r="F124" s="108" t="s">
        <v>92</v>
      </c>
      <c r="G124" t="s">
        <v>1977</v>
      </c>
    </row>
    <row r="125" spans="1:7" x14ac:dyDescent="0.3">
      <c r="A125" t="s">
        <v>83</v>
      </c>
      <c r="B125" t="s">
        <v>84</v>
      </c>
      <c r="C125" t="s">
        <v>137</v>
      </c>
      <c r="D125" s="152" t="s">
        <v>87</v>
      </c>
      <c r="E125" s="108" t="s">
        <v>135</v>
      </c>
      <c r="F125" s="108" t="s">
        <v>92</v>
      </c>
      <c r="G125" t="s">
        <v>1978</v>
      </c>
    </row>
    <row r="126" spans="1:7" x14ac:dyDescent="0.3">
      <c r="A126" t="s">
        <v>83</v>
      </c>
      <c r="B126" t="s">
        <v>84</v>
      </c>
      <c r="C126" t="s">
        <v>137</v>
      </c>
      <c r="D126" s="152" t="s">
        <v>87</v>
      </c>
      <c r="E126" s="108" t="s">
        <v>135</v>
      </c>
      <c r="F126" s="108" t="s">
        <v>89</v>
      </c>
      <c r="G126" t="s">
        <v>1979</v>
      </c>
    </row>
    <row r="127" spans="1:7" x14ac:dyDescent="0.3">
      <c r="A127" t="s">
        <v>83</v>
      </c>
      <c r="B127" t="s">
        <v>84</v>
      </c>
      <c r="C127" t="s">
        <v>118</v>
      </c>
      <c r="D127" s="152" t="s">
        <v>87</v>
      </c>
      <c r="E127" s="108" t="s">
        <v>109</v>
      </c>
      <c r="F127" s="108" t="s">
        <v>89</v>
      </c>
      <c r="G127" t="s">
        <v>1980</v>
      </c>
    </row>
    <row r="128" spans="1:7" x14ac:dyDescent="0.3">
      <c r="A128" t="s">
        <v>83</v>
      </c>
      <c r="B128" t="s">
        <v>84</v>
      </c>
      <c r="C128" t="s">
        <v>118</v>
      </c>
      <c r="D128" s="152" t="s">
        <v>87</v>
      </c>
      <c r="E128" s="108" t="s">
        <v>109</v>
      </c>
      <c r="F128" s="108" t="s">
        <v>115</v>
      </c>
      <c r="G128" t="s">
        <v>1981</v>
      </c>
    </row>
    <row r="129" spans="1:7" x14ac:dyDescent="0.3">
      <c r="A129" t="s">
        <v>83</v>
      </c>
      <c r="B129" t="s">
        <v>84</v>
      </c>
      <c r="C129" t="s">
        <v>118</v>
      </c>
      <c r="D129" s="152" t="s">
        <v>87</v>
      </c>
      <c r="E129" s="108" t="s">
        <v>109</v>
      </c>
      <c r="F129" s="108" t="s">
        <v>115</v>
      </c>
      <c r="G129" t="s">
        <v>1982</v>
      </c>
    </row>
    <row r="130" spans="1:7" x14ac:dyDescent="0.3">
      <c r="A130" t="s">
        <v>83</v>
      </c>
      <c r="B130" t="s">
        <v>84</v>
      </c>
      <c r="C130" t="s">
        <v>118</v>
      </c>
      <c r="D130" s="152" t="s">
        <v>87</v>
      </c>
      <c r="E130" s="108" t="s">
        <v>109</v>
      </c>
      <c r="F130" s="108" t="s">
        <v>115</v>
      </c>
      <c r="G130" t="s">
        <v>1983</v>
      </c>
    </row>
    <row r="131" spans="1:7" x14ac:dyDescent="0.3">
      <c r="A131" t="s">
        <v>83</v>
      </c>
      <c r="B131" t="s">
        <v>84</v>
      </c>
      <c r="C131" t="s">
        <v>118</v>
      </c>
      <c r="D131" s="152" t="s">
        <v>87</v>
      </c>
      <c r="E131" s="108" t="s">
        <v>109</v>
      </c>
      <c r="F131" s="108" t="s">
        <v>115</v>
      </c>
      <c r="G131" t="s">
        <v>1984</v>
      </c>
    </row>
    <row r="132" spans="1:7" x14ac:dyDescent="0.3">
      <c r="A132" t="s">
        <v>83</v>
      </c>
      <c r="B132" t="s">
        <v>84</v>
      </c>
      <c r="C132" t="s">
        <v>118</v>
      </c>
      <c r="D132" s="152" t="s">
        <v>87</v>
      </c>
      <c r="E132" s="108" t="s">
        <v>109</v>
      </c>
      <c r="F132" s="108" t="s">
        <v>115</v>
      </c>
      <c r="G132" t="s">
        <v>1985</v>
      </c>
    </row>
    <row r="133" spans="1:7" x14ac:dyDescent="0.3">
      <c r="A133" t="s">
        <v>83</v>
      </c>
      <c r="B133" t="s">
        <v>84</v>
      </c>
      <c r="C133" t="s">
        <v>118</v>
      </c>
      <c r="D133" s="152" t="s">
        <v>87</v>
      </c>
      <c r="E133" s="108" t="s">
        <v>109</v>
      </c>
      <c r="F133" s="108" t="s">
        <v>115</v>
      </c>
      <c r="G133" t="s">
        <v>1986</v>
      </c>
    </row>
    <row r="134" spans="1:7" x14ac:dyDescent="0.3">
      <c r="A134" t="s">
        <v>83</v>
      </c>
      <c r="B134" t="s">
        <v>84</v>
      </c>
      <c r="C134" t="s">
        <v>118</v>
      </c>
      <c r="D134" s="152" t="s">
        <v>87</v>
      </c>
      <c r="E134" s="108" t="s">
        <v>109</v>
      </c>
      <c r="F134" s="108" t="s">
        <v>115</v>
      </c>
      <c r="G134" t="s">
        <v>1987</v>
      </c>
    </row>
    <row r="135" spans="1:7" x14ac:dyDescent="0.3">
      <c r="A135" t="s">
        <v>83</v>
      </c>
      <c r="B135" t="s">
        <v>84</v>
      </c>
      <c r="C135" t="s">
        <v>118</v>
      </c>
      <c r="D135" s="152" t="s">
        <v>87</v>
      </c>
      <c r="E135" s="108" t="s">
        <v>109</v>
      </c>
      <c r="F135" s="108" t="s">
        <v>115</v>
      </c>
      <c r="G135" t="s">
        <v>1988</v>
      </c>
    </row>
    <row r="136" spans="1:7" x14ac:dyDescent="0.3">
      <c r="A136" t="s">
        <v>83</v>
      </c>
      <c r="B136" t="s">
        <v>84</v>
      </c>
      <c r="C136" t="s">
        <v>118</v>
      </c>
      <c r="D136" s="152" t="s">
        <v>87</v>
      </c>
      <c r="E136" s="108" t="s">
        <v>109</v>
      </c>
      <c r="F136" s="108" t="s">
        <v>115</v>
      </c>
      <c r="G136" t="s">
        <v>1989</v>
      </c>
    </row>
    <row r="137" spans="1:7" x14ac:dyDescent="0.3">
      <c r="A137" t="s">
        <v>83</v>
      </c>
      <c r="B137" t="s">
        <v>84</v>
      </c>
      <c r="C137" t="s">
        <v>118</v>
      </c>
      <c r="D137" s="152" t="s">
        <v>87</v>
      </c>
      <c r="E137" s="108" t="s">
        <v>109</v>
      </c>
      <c r="F137" s="108" t="s">
        <v>115</v>
      </c>
      <c r="G137" t="s">
        <v>1990</v>
      </c>
    </row>
    <row r="138" spans="1:7" x14ac:dyDescent="0.3">
      <c r="A138" t="s">
        <v>83</v>
      </c>
      <c r="B138" t="s">
        <v>84</v>
      </c>
      <c r="C138" t="s">
        <v>118</v>
      </c>
      <c r="D138" s="152" t="s">
        <v>87</v>
      </c>
      <c r="E138" s="108" t="s">
        <v>109</v>
      </c>
      <c r="F138" s="108" t="s">
        <v>115</v>
      </c>
      <c r="G138" t="s">
        <v>1991</v>
      </c>
    </row>
    <row r="139" spans="1:7" x14ac:dyDescent="0.3">
      <c r="A139" t="s">
        <v>83</v>
      </c>
      <c r="B139" t="s">
        <v>84</v>
      </c>
      <c r="C139" t="s">
        <v>118</v>
      </c>
      <c r="D139" s="152" t="s">
        <v>87</v>
      </c>
      <c r="E139" s="108" t="s">
        <v>109</v>
      </c>
      <c r="F139" s="108" t="s">
        <v>115</v>
      </c>
      <c r="G139" t="s">
        <v>1992</v>
      </c>
    </row>
    <row r="140" spans="1:7" x14ac:dyDescent="0.3">
      <c r="A140" t="s">
        <v>83</v>
      </c>
      <c r="B140" t="s">
        <v>84</v>
      </c>
      <c r="C140" t="s">
        <v>118</v>
      </c>
      <c r="D140" s="152" t="s">
        <v>87</v>
      </c>
      <c r="E140" s="108" t="s">
        <v>109</v>
      </c>
      <c r="F140" s="108" t="s">
        <v>115</v>
      </c>
      <c r="G140" t="s">
        <v>1993</v>
      </c>
    </row>
    <row r="141" spans="1:7" x14ac:dyDescent="0.3">
      <c r="A141" t="s">
        <v>83</v>
      </c>
      <c r="B141" t="s">
        <v>84</v>
      </c>
      <c r="C141" t="s">
        <v>126</v>
      </c>
      <c r="D141" s="152" t="s">
        <v>87</v>
      </c>
      <c r="E141" s="108" t="s">
        <v>114</v>
      </c>
      <c r="F141" s="108" t="s">
        <v>89</v>
      </c>
      <c r="G141" t="s">
        <v>1994</v>
      </c>
    </row>
    <row r="142" spans="1:7" x14ac:dyDescent="0.3">
      <c r="A142" t="s">
        <v>83</v>
      </c>
      <c r="B142" t="s">
        <v>84</v>
      </c>
      <c r="C142" t="s">
        <v>126</v>
      </c>
      <c r="D142" s="152" t="s">
        <v>87</v>
      </c>
      <c r="E142" s="108" t="s">
        <v>114</v>
      </c>
      <c r="F142" s="108" t="s">
        <v>115</v>
      </c>
      <c r="G142" t="s">
        <v>1995</v>
      </c>
    </row>
    <row r="143" spans="1:7" x14ac:dyDescent="0.3">
      <c r="A143" t="s">
        <v>83</v>
      </c>
      <c r="B143" t="s">
        <v>84</v>
      </c>
      <c r="C143" t="s">
        <v>126</v>
      </c>
      <c r="D143" s="152" t="s">
        <v>87</v>
      </c>
      <c r="E143" s="108" t="s">
        <v>114</v>
      </c>
      <c r="F143" s="108" t="s">
        <v>115</v>
      </c>
      <c r="G143" t="s">
        <v>1996</v>
      </c>
    </row>
    <row r="144" spans="1:7" x14ac:dyDescent="0.3">
      <c r="A144" t="s">
        <v>83</v>
      </c>
      <c r="B144" t="s">
        <v>84</v>
      </c>
      <c r="C144" t="s">
        <v>126</v>
      </c>
      <c r="D144" s="152" t="s">
        <v>87</v>
      </c>
      <c r="E144" s="108" t="s">
        <v>114</v>
      </c>
      <c r="F144" s="108" t="s">
        <v>115</v>
      </c>
      <c r="G144" t="s">
        <v>1997</v>
      </c>
    </row>
    <row r="145" spans="1:7" x14ac:dyDescent="0.3">
      <c r="A145" t="s">
        <v>83</v>
      </c>
      <c r="B145" t="s">
        <v>84</v>
      </c>
      <c r="C145" t="s">
        <v>126</v>
      </c>
      <c r="D145" s="152" t="s">
        <v>87</v>
      </c>
      <c r="E145" s="108" t="s">
        <v>114</v>
      </c>
      <c r="F145" s="108" t="s">
        <v>115</v>
      </c>
      <c r="G145" t="s">
        <v>1998</v>
      </c>
    </row>
    <row r="146" spans="1:7" x14ac:dyDescent="0.3">
      <c r="A146" t="s">
        <v>83</v>
      </c>
      <c r="B146" t="s">
        <v>84</v>
      </c>
      <c r="C146" t="s">
        <v>126</v>
      </c>
      <c r="D146" s="152" t="s">
        <v>87</v>
      </c>
      <c r="E146" s="108" t="s">
        <v>114</v>
      </c>
      <c r="F146" s="108" t="s">
        <v>115</v>
      </c>
      <c r="G146" t="s">
        <v>1999</v>
      </c>
    </row>
    <row r="147" spans="1:7" x14ac:dyDescent="0.3">
      <c r="A147" t="s">
        <v>83</v>
      </c>
      <c r="B147" t="s">
        <v>84</v>
      </c>
      <c r="C147" t="s">
        <v>126</v>
      </c>
      <c r="D147" s="152" t="s">
        <v>87</v>
      </c>
      <c r="E147" s="108" t="s">
        <v>114</v>
      </c>
      <c r="F147" s="108" t="s">
        <v>115</v>
      </c>
      <c r="G147" t="s">
        <v>2000</v>
      </c>
    </row>
    <row r="148" spans="1:7" x14ac:dyDescent="0.3">
      <c r="A148" t="s">
        <v>83</v>
      </c>
      <c r="B148" t="s">
        <v>84</v>
      </c>
      <c r="C148" t="s">
        <v>126</v>
      </c>
      <c r="D148" s="152" t="s">
        <v>87</v>
      </c>
      <c r="E148" s="108" t="s">
        <v>114</v>
      </c>
      <c r="F148" s="108" t="s">
        <v>115</v>
      </c>
      <c r="G148" t="s">
        <v>2001</v>
      </c>
    </row>
    <row r="149" spans="1:7" x14ac:dyDescent="0.3">
      <c r="A149" t="s">
        <v>83</v>
      </c>
      <c r="B149" t="s">
        <v>84</v>
      </c>
      <c r="C149" t="s">
        <v>126</v>
      </c>
      <c r="D149" s="152" t="s">
        <v>87</v>
      </c>
      <c r="E149" s="108" t="s">
        <v>114</v>
      </c>
      <c r="F149" s="108" t="s">
        <v>115</v>
      </c>
      <c r="G149" t="s">
        <v>2002</v>
      </c>
    </row>
    <row r="150" spans="1:7" x14ac:dyDescent="0.3">
      <c r="A150" t="s">
        <v>83</v>
      </c>
      <c r="B150" t="s">
        <v>84</v>
      </c>
      <c r="C150" t="s">
        <v>126</v>
      </c>
      <c r="D150" s="152" t="s">
        <v>87</v>
      </c>
      <c r="E150" s="108" t="s">
        <v>114</v>
      </c>
      <c r="F150" s="108" t="s">
        <v>115</v>
      </c>
      <c r="G150" t="s">
        <v>2003</v>
      </c>
    </row>
    <row r="151" spans="1:7" x14ac:dyDescent="0.3">
      <c r="A151" t="s">
        <v>83</v>
      </c>
      <c r="B151" t="s">
        <v>84</v>
      </c>
      <c r="C151" t="s">
        <v>126</v>
      </c>
      <c r="D151" s="152" t="s">
        <v>87</v>
      </c>
      <c r="E151" s="108" t="s">
        <v>114</v>
      </c>
      <c r="F151" s="108" t="s">
        <v>115</v>
      </c>
      <c r="G151" t="s">
        <v>2004</v>
      </c>
    </row>
    <row r="152" spans="1:7" x14ac:dyDescent="0.3">
      <c r="A152" t="s">
        <v>83</v>
      </c>
      <c r="B152" t="s">
        <v>84</v>
      </c>
      <c r="C152" t="s">
        <v>126</v>
      </c>
      <c r="D152" s="152" t="s">
        <v>87</v>
      </c>
      <c r="E152" s="108" t="s">
        <v>114</v>
      </c>
      <c r="F152" s="108" t="s">
        <v>115</v>
      </c>
      <c r="G152" t="s">
        <v>2005</v>
      </c>
    </row>
    <row r="153" spans="1:7" x14ac:dyDescent="0.3">
      <c r="A153" t="s">
        <v>83</v>
      </c>
      <c r="B153" t="s">
        <v>84</v>
      </c>
      <c r="C153" t="s">
        <v>126</v>
      </c>
      <c r="D153" s="152" t="s">
        <v>87</v>
      </c>
      <c r="E153" s="108" t="s">
        <v>114</v>
      </c>
      <c r="F153" s="108" t="s">
        <v>115</v>
      </c>
      <c r="G153" t="s">
        <v>2006</v>
      </c>
    </row>
    <row r="154" spans="1:7" x14ac:dyDescent="0.3">
      <c r="A154" t="s">
        <v>83</v>
      </c>
      <c r="B154" t="s">
        <v>84</v>
      </c>
      <c r="C154" t="s">
        <v>126</v>
      </c>
      <c r="D154" s="152" t="s">
        <v>87</v>
      </c>
      <c r="E154" s="108" t="s">
        <v>114</v>
      </c>
      <c r="F154" s="108" t="s">
        <v>115</v>
      </c>
      <c r="G154" t="s">
        <v>2007</v>
      </c>
    </row>
    <row r="155" spans="1:7" x14ac:dyDescent="0.3">
      <c r="A155" t="s">
        <v>83</v>
      </c>
      <c r="B155" t="s">
        <v>84</v>
      </c>
      <c r="C155" t="s">
        <v>126</v>
      </c>
      <c r="D155" s="152" t="s">
        <v>87</v>
      </c>
      <c r="E155" s="108" t="s">
        <v>114</v>
      </c>
      <c r="F155" s="108" t="s">
        <v>115</v>
      </c>
      <c r="G155" t="s">
        <v>2008</v>
      </c>
    </row>
    <row r="156" spans="1:7" x14ac:dyDescent="0.3">
      <c r="A156" t="s">
        <v>83</v>
      </c>
      <c r="B156" t="s">
        <v>84</v>
      </c>
      <c r="C156" t="s">
        <v>126</v>
      </c>
      <c r="D156" s="152" t="s">
        <v>87</v>
      </c>
      <c r="E156" s="108" t="s">
        <v>114</v>
      </c>
      <c r="F156" s="108" t="s">
        <v>115</v>
      </c>
      <c r="G156" t="s">
        <v>2009</v>
      </c>
    </row>
    <row r="157" spans="1:7" x14ac:dyDescent="0.3">
      <c r="A157" t="s">
        <v>83</v>
      </c>
      <c r="B157" t="s">
        <v>84</v>
      </c>
      <c r="C157" t="s">
        <v>126</v>
      </c>
      <c r="D157" s="152" t="s">
        <v>87</v>
      </c>
      <c r="E157" s="108" t="s">
        <v>114</v>
      </c>
      <c r="F157" s="108" t="s">
        <v>115</v>
      </c>
      <c r="G157" t="s">
        <v>2010</v>
      </c>
    </row>
    <row r="158" spans="1:7" x14ac:dyDescent="0.3">
      <c r="A158" t="s">
        <v>83</v>
      </c>
      <c r="B158" t="s">
        <v>84</v>
      </c>
      <c r="C158" t="s">
        <v>126</v>
      </c>
      <c r="D158" s="152" t="s">
        <v>87</v>
      </c>
      <c r="E158" s="108" t="s">
        <v>114</v>
      </c>
      <c r="F158" s="108" t="s">
        <v>115</v>
      </c>
      <c r="G158" t="s">
        <v>2011</v>
      </c>
    </row>
    <row r="159" spans="1:7" x14ac:dyDescent="0.3">
      <c r="A159" t="s">
        <v>83</v>
      </c>
      <c r="B159" t="s">
        <v>84</v>
      </c>
      <c r="C159" t="s">
        <v>126</v>
      </c>
      <c r="D159" s="152" t="s">
        <v>87</v>
      </c>
      <c r="E159" s="108" t="s">
        <v>114</v>
      </c>
      <c r="F159" s="108" t="s">
        <v>115</v>
      </c>
      <c r="G159" t="s">
        <v>2012</v>
      </c>
    </row>
    <row r="160" spans="1:7" x14ac:dyDescent="0.3">
      <c r="A160" t="s">
        <v>83</v>
      </c>
      <c r="B160" t="s">
        <v>84</v>
      </c>
      <c r="C160" t="s">
        <v>126</v>
      </c>
      <c r="D160" s="152" t="s">
        <v>87</v>
      </c>
      <c r="E160" s="108" t="s">
        <v>114</v>
      </c>
      <c r="F160" s="108" t="s">
        <v>115</v>
      </c>
      <c r="G160" t="s">
        <v>2013</v>
      </c>
    </row>
    <row r="161" spans="1:7" x14ac:dyDescent="0.3">
      <c r="A161" t="s">
        <v>83</v>
      </c>
      <c r="B161" t="s">
        <v>84</v>
      </c>
      <c r="C161" t="s">
        <v>126</v>
      </c>
      <c r="D161" s="152" t="s">
        <v>87</v>
      </c>
      <c r="E161" s="108" t="s">
        <v>114</v>
      </c>
      <c r="F161" s="108" t="s">
        <v>115</v>
      </c>
      <c r="G161" t="s">
        <v>2014</v>
      </c>
    </row>
    <row r="162" spans="1:7" x14ac:dyDescent="0.3">
      <c r="A162" t="s">
        <v>83</v>
      </c>
      <c r="B162" t="s">
        <v>84</v>
      </c>
      <c r="C162" t="s">
        <v>126</v>
      </c>
      <c r="D162" s="152" t="s">
        <v>87</v>
      </c>
      <c r="E162" s="108" t="s">
        <v>114</v>
      </c>
      <c r="F162" s="108" t="s">
        <v>115</v>
      </c>
      <c r="G162" t="s">
        <v>2015</v>
      </c>
    </row>
    <row r="163" spans="1:7" x14ac:dyDescent="0.3">
      <c r="A163" t="s">
        <v>83</v>
      </c>
      <c r="B163" t="s">
        <v>84</v>
      </c>
      <c r="C163" t="s">
        <v>126</v>
      </c>
      <c r="D163" s="152" t="s">
        <v>87</v>
      </c>
      <c r="E163" s="108" t="s">
        <v>114</v>
      </c>
      <c r="F163" s="108" t="s">
        <v>115</v>
      </c>
      <c r="G163" t="s">
        <v>2016</v>
      </c>
    </row>
    <row r="164" spans="1:7" x14ac:dyDescent="0.3">
      <c r="A164" t="s">
        <v>83</v>
      </c>
      <c r="B164" t="s">
        <v>84</v>
      </c>
      <c r="C164" t="s">
        <v>126</v>
      </c>
      <c r="D164" s="152" t="s">
        <v>87</v>
      </c>
      <c r="E164" s="108" t="s">
        <v>114</v>
      </c>
      <c r="F164" s="108" t="s">
        <v>115</v>
      </c>
      <c r="G164" t="s">
        <v>2017</v>
      </c>
    </row>
    <row r="165" spans="1:7" x14ac:dyDescent="0.3">
      <c r="A165" t="s">
        <v>83</v>
      </c>
      <c r="B165" t="s">
        <v>84</v>
      </c>
      <c r="C165" t="s">
        <v>126</v>
      </c>
      <c r="D165" s="152" t="s">
        <v>87</v>
      </c>
      <c r="E165" s="108" t="s">
        <v>114</v>
      </c>
      <c r="F165" s="108" t="s">
        <v>115</v>
      </c>
      <c r="G165" t="s">
        <v>2018</v>
      </c>
    </row>
    <row r="166" spans="1:7" x14ac:dyDescent="0.3">
      <c r="A166" t="s">
        <v>83</v>
      </c>
      <c r="B166" t="s">
        <v>84</v>
      </c>
      <c r="C166" t="s">
        <v>126</v>
      </c>
      <c r="D166" s="152" t="s">
        <v>87</v>
      </c>
      <c r="E166" s="108" t="s">
        <v>114</v>
      </c>
      <c r="F166" s="108" t="s">
        <v>115</v>
      </c>
      <c r="G166" t="s">
        <v>2019</v>
      </c>
    </row>
    <row r="167" spans="1:7" x14ac:dyDescent="0.3">
      <c r="A167" t="s">
        <v>83</v>
      </c>
      <c r="B167" t="s">
        <v>84</v>
      </c>
      <c r="C167" t="s">
        <v>126</v>
      </c>
      <c r="D167" s="152" t="s">
        <v>87</v>
      </c>
      <c r="E167" s="108" t="s">
        <v>114</v>
      </c>
      <c r="F167" s="108" t="s">
        <v>115</v>
      </c>
      <c r="G167" t="s">
        <v>2020</v>
      </c>
    </row>
    <row r="168" spans="1:7" x14ac:dyDescent="0.3">
      <c r="A168" t="s">
        <v>83</v>
      </c>
      <c r="B168" t="s">
        <v>84</v>
      </c>
      <c r="C168" t="s">
        <v>126</v>
      </c>
      <c r="D168" s="152" t="s">
        <v>87</v>
      </c>
      <c r="E168" s="108" t="s">
        <v>114</v>
      </c>
      <c r="F168" s="108" t="s">
        <v>115</v>
      </c>
      <c r="G168" t="s">
        <v>2021</v>
      </c>
    </row>
    <row r="169" spans="1:7" x14ac:dyDescent="0.3">
      <c r="A169" t="s">
        <v>83</v>
      </c>
      <c r="B169" t="s">
        <v>84</v>
      </c>
      <c r="C169" t="s">
        <v>126</v>
      </c>
      <c r="D169" s="152" t="s">
        <v>87</v>
      </c>
      <c r="E169" s="108" t="s">
        <v>114</v>
      </c>
      <c r="F169" s="108" t="s">
        <v>115</v>
      </c>
      <c r="G169" t="s">
        <v>2022</v>
      </c>
    </row>
    <row r="170" spans="1:7" x14ac:dyDescent="0.3">
      <c r="A170" t="s">
        <v>83</v>
      </c>
      <c r="B170" t="s">
        <v>84</v>
      </c>
      <c r="C170" t="s">
        <v>126</v>
      </c>
      <c r="D170" s="152" t="s">
        <v>87</v>
      </c>
      <c r="E170" s="108" t="s">
        <v>114</v>
      </c>
      <c r="F170" s="108" t="s">
        <v>115</v>
      </c>
      <c r="G170" t="s">
        <v>2023</v>
      </c>
    </row>
    <row r="171" spans="1:7" x14ac:dyDescent="0.3">
      <c r="A171" t="s">
        <v>83</v>
      </c>
      <c r="B171" t="s">
        <v>84</v>
      </c>
      <c r="C171" t="s">
        <v>126</v>
      </c>
      <c r="D171" s="152" t="s">
        <v>87</v>
      </c>
      <c r="E171" s="108" t="s">
        <v>114</v>
      </c>
      <c r="F171" s="108" t="s">
        <v>115</v>
      </c>
      <c r="G171" t="s">
        <v>2024</v>
      </c>
    </row>
    <row r="172" spans="1:7" x14ac:dyDescent="0.3">
      <c r="A172" t="s">
        <v>83</v>
      </c>
      <c r="B172" t="s">
        <v>84</v>
      </c>
      <c r="C172" t="s">
        <v>126</v>
      </c>
      <c r="D172" s="152" t="s">
        <v>87</v>
      </c>
      <c r="E172" s="108" t="s">
        <v>114</v>
      </c>
      <c r="F172" s="108" t="s">
        <v>115</v>
      </c>
      <c r="G172" t="s">
        <v>2025</v>
      </c>
    </row>
    <row r="173" spans="1:7" x14ac:dyDescent="0.3">
      <c r="A173" t="s">
        <v>83</v>
      </c>
      <c r="B173" t="s">
        <v>84</v>
      </c>
      <c r="C173" t="s">
        <v>126</v>
      </c>
      <c r="D173" s="152" t="s">
        <v>87</v>
      </c>
      <c r="E173" s="108" t="s">
        <v>114</v>
      </c>
      <c r="F173" s="108" t="s">
        <v>115</v>
      </c>
      <c r="G173" t="s">
        <v>2026</v>
      </c>
    </row>
    <row r="174" spans="1:7" x14ac:dyDescent="0.3">
      <c r="A174" t="s">
        <v>54</v>
      </c>
      <c r="B174" t="s">
        <v>80</v>
      </c>
      <c r="C174" t="s">
        <v>123</v>
      </c>
      <c r="D174" s="152" t="s">
        <v>87</v>
      </c>
      <c r="E174" s="108" t="s">
        <v>113</v>
      </c>
      <c r="F174" s="108" t="s">
        <v>116</v>
      </c>
      <c r="G174" t="s">
        <v>2027</v>
      </c>
    </row>
    <row r="175" spans="1:7" x14ac:dyDescent="0.3">
      <c r="A175" t="s">
        <v>54</v>
      </c>
      <c r="B175" t="s">
        <v>80</v>
      </c>
      <c r="C175" t="s">
        <v>123</v>
      </c>
      <c r="D175" s="152" t="s">
        <v>87</v>
      </c>
      <c r="E175" s="108" t="s">
        <v>113</v>
      </c>
      <c r="F175" s="108" t="s">
        <v>116</v>
      </c>
      <c r="G175" t="s">
        <v>2028</v>
      </c>
    </row>
    <row r="176" spans="1:7" x14ac:dyDescent="0.3">
      <c r="A176" t="s">
        <v>54</v>
      </c>
      <c r="B176" t="s">
        <v>80</v>
      </c>
      <c r="C176" t="s">
        <v>123</v>
      </c>
      <c r="D176" s="152" t="s">
        <v>87</v>
      </c>
      <c r="E176" s="108" t="s">
        <v>113</v>
      </c>
      <c r="F176" s="108" t="s">
        <v>116</v>
      </c>
      <c r="G176" t="s">
        <v>2029</v>
      </c>
    </row>
    <row r="177" spans="1:7" x14ac:dyDescent="0.3">
      <c r="A177" t="s">
        <v>54</v>
      </c>
      <c r="B177" t="s">
        <v>80</v>
      </c>
      <c r="C177" t="s">
        <v>123</v>
      </c>
      <c r="D177" s="152" t="s">
        <v>87</v>
      </c>
      <c r="E177" s="108" t="s">
        <v>113</v>
      </c>
      <c r="F177" s="108" t="s">
        <v>116</v>
      </c>
      <c r="G177" t="s">
        <v>2030</v>
      </c>
    </row>
    <row r="178" spans="1:7" x14ac:dyDescent="0.3">
      <c r="A178" t="s">
        <v>54</v>
      </c>
      <c r="B178" t="s">
        <v>80</v>
      </c>
      <c r="C178" t="s">
        <v>123</v>
      </c>
      <c r="D178" s="152" t="s">
        <v>87</v>
      </c>
      <c r="E178" s="108" t="s">
        <v>113</v>
      </c>
      <c r="F178" s="108" t="s">
        <v>116</v>
      </c>
      <c r="G178" t="s">
        <v>2031</v>
      </c>
    </row>
    <row r="179" spans="1:7" x14ac:dyDescent="0.3">
      <c r="A179" t="s">
        <v>54</v>
      </c>
      <c r="B179" t="s">
        <v>80</v>
      </c>
      <c r="C179" t="s">
        <v>123</v>
      </c>
      <c r="D179" s="152" t="s">
        <v>87</v>
      </c>
      <c r="E179" s="108" t="s">
        <v>113</v>
      </c>
      <c r="F179" s="108" t="s">
        <v>116</v>
      </c>
      <c r="G179" t="s">
        <v>2032</v>
      </c>
    </row>
    <row r="180" spans="1:7" x14ac:dyDescent="0.3">
      <c r="A180" t="s">
        <v>54</v>
      </c>
      <c r="B180" t="s">
        <v>80</v>
      </c>
      <c r="C180" t="s">
        <v>123</v>
      </c>
      <c r="D180" s="152" t="s">
        <v>87</v>
      </c>
      <c r="E180" s="108" t="s">
        <v>113</v>
      </c>
      <c r="F180" s="108" t="s">
        <v>89</v>
      </c>
      <c r="G180" t="s">
        <v>2033</v>
      </c>
    </row>
    <row r="181" spans="1:7" x14ac:dyDescent="0.3">
      <c r="A181" t="s">
        <v>54</v>
      </c>
      <c r="B181" t="s">
        <v>80</v>
      </c>
      <c r="C181" t="s">
        <v>127</v>
      </c>
      <c r="D181" s="152" t="s">
        <v>87</v>
      </c>
      <c r="E181" s="108" t="s">
        <v>2</v>
      </c>
      <c r="F181" s="108" t="s">
        <v>89</v>
      </c>
      <c r="G181" t="s">
        <v>2034</v>
      </c>
    </row>
    <row r="182" spans="1:7" x14ac:dyDescent="0.3">
      <c r="A182" t="s">
        <v>54</v>
      </c>
      <c r="B182" t="s">
        <v>80</v>
      </c>
      <c r="C182" t="s">
        <v>127</v>
      </c>
      <c r="D182" s="152" t="s">
        <v>87</v>
      </c>
      <c r="E182" s="108" t="s">
        <v>2</v>
      </c>
      <c r="F182" s="108" t="s">
        <v>3</v>
      </c>
      <c r="G182" t="s">
        <v>2035</v>
      </c>
    </row>
    <row r="183" spans="1:7" x14ac:dyDescent="0.3">
      <c r="A183" t="s">
        <v>54</v>
      </c>
      <c r="B183" t="s">
        <v>80</v>
      </c>
      <c r="C183" t="s">
        <v>127</v>
      </c>
      <c r="D183" s="152" t="s">
        <v>87</v>
      </c>
      <c r="E183" s="108" t="s">
        <v>2</v>
      </c>
      <c r="F183" s="108" t="s">
        <v>3</v>
      </c>
      <c r="G183" t="s">
        <v>2036</v>
      </c>
    </row>
    <row r="184" spans="1:7" x14ac:dyDescent="0.3">
      <c r="A184" t="s">
        <v>54</v>
      </c>
      <c r="B184" t="s">
        <v>80</v>
      </c>
      <c r="C184" t="s">
        <v>127</v>
      </c>
      <c r="D184" s="152" t="s">
        <v>87</v>
      </c>
      <c r="E184" s="108" t="s">
        <v>2</v>
      </c>
      <c r="F184" s="108" t="s">
        <v>3</v>
      </c>
      <c r="G184" t="s">
        <v>2037</v>
      </c>
    </row>
    <row r="185" spans="1:7" x14ac:dyDescent="0.3">
      <c r="A185" t="s">
        <v>54</v>
      </c>
      <c r="B185" t="s">
        <v>80</v>
      </c>
      <c r="C185" t="s">
        <v>127</v>
      </c>
      <c r="D185" s="152" t="s">
        <v>87</v>
      </c>
      <c r="E185" s="108" t="s">
        <v>2</v>
      </c>
      <c r="F185" s="108" t="s">
        <v>3</v>
      </c>
      <c r="G185" t="s">
        <v>2038</v>
      </c>
    </row>
    <row r="186" spans="1:7" x14ac:dyDescent="0.3">
      <c r="A186" t="s">
        <v>54</v>
      </c>
      <c r="B186" t="s">
        <v>80</v>
      </c>
      <c r="C186" t="s">
        <v>127</v>
      </c>
      <c r="D186" s="152" t="s">
        <v>87</v>
      </c>
      <c r="E186" s="108" t="s">
        <v>2</v>
      </c>
      <c r="F186" s="108" t="s">
        <v>3</v>
      </c>
      <c r="G186" t="s">
        <v>2039</v>
      </c>
    </row>
    <row r="187" spans="1:7" x14ac:dyDescent="0.3">
      <c r="A187" t="s">
        <v>54</v>
      </c>
      <c r="B187" t="s">
        <v>80</v>
      </c>
      <c r="C187" t="s">
        <v>127</v>
      </c>
      <c r="D187" s="152" t="s">
        <v>87</v>
      </c>
      <c r="E187" s="108" t="s">
        <v>2</v>
      </c>
      <c r="F187" s="108" t="s">
        <v>3</v>
      </c>
      <c r="G187" t="s">
        <v>2040</v>
      </c>
    </row>
    <row r="188" spans="1:7" x14ac:dyDescent="0.3">
      <c r="A188" t="s">
        <v>54</v>
      </c>
      <c r="B188" t="s">
        <v>80</v>
      </c>
      <c r="C188" t="s">
        <v>127</v>
      </c>
      <c r="D188" s="152" t="s">
        <v>87</v>
      </c>
      <c r="E188" s="108" t="s">
        <v>2</v>
      </c>
      <c r="F188" s="108" t="s">
        <v>3</v>
      </c>
      <c r="G188" t="s">
        <v>2041</v>
      </c>
    </row>
    <row r="189" spans="1:7" x14ac:dyDescent="0.3">
      <c r="A189" t="s">
        <v>54</v>
      </c>
      <c r="B189" t="s">
        <v>80</v>
      </c>
      <c r="C189" t="s">
        <v>127</v>
      </c>
      <c r="D189" s="152" t="s">
        <v>87</v>
      </c>
      <c r="E189" s="108" t="s">
        <v>2</v>
      </c>
      <c r="F189" s="108" t="s">
        <v>3</v>
      </c>
      <c r="G189" t="s">
        <v>2042</v>
      </c>
    </row>
    <row r="190" spans="1:7" x14ac:dyDescent="0.3">
      <c r="A190" t="s">
        <v>54</v>
      </c>
      <c r="B190" t="s">
        <v>80</v>
      </c>
      <c r="C190" t="s">
        <v>127</v>
      </c>
      <c r="D190" s="152" t="s">
        <v>87</v>
      </c>
      <c r="E190" s="108" t="s">
        <v>2</v>
      </c>
      <c r="F190" s="108" t="s">
        <v>3</v>
      </c>
      <c r="G190" t="s">
        <v>2043</v>
      </c>
    </row>
    <row r="191" spans="1:7" x14ac:dyDescent="0.3">
      <c r="A191" t="s">
        <v>54</v>
      </c>
      <c r="B191" t="s">
        <v>80</v>
      </c>
      <c r="C191" t="s">
        <v>127</v>
      </c>
      <c r="D191" s="152" t="s">
        <v>87</v>
      </c>
      <c r="E191" s="108" t="s">
        <v>2</v>
      </c>
      <c r="F191" s="108" t="s">
        <v>3</v>
      </c>
      <c r="G191" t="s">
        <v>2044</v>
      </c>
    </row>
    <row r="192" spans="1:7" x14ac:dyDescent="0.3">
      <c r="A192" t="s">
        <v>54</v>
      </c>
      <c r="B192" t="s">
        <v>80</v>
      </c>
      <c r="C192" t="s">
        <v>127</v>
      </c>
      <c r="D192" s="152" t="s">
        <v>87</v>
      </c>
      <c r="E192" s="108" t="s">
        <v>2</v>
      </c>
      <c r="F192" s="108" t="s">
        <v>3</v>
      </c>
      <c r="G192" t="s">
        <v>2045</v>
      </c>
    </row>
    <row r="193" spans="1:7" x14ac:dyDescent="0.3">
      <c r="A193" t="s">
        <v>54</v>
      </c>
      <c r="B193" t="s">
        <v>80</v>
      </c>
      <c r="C193" t="s">
        <v>127</v>
      </c>
      <c r="D193" s="152" t="s">
        <v>87</v>
      </c>
      <c r="E193" s="108" t="s">
        <v>2</v>
      </c>
      <c r="F193" s="108" t="s">
        <v>3</v>
      </c>
      <c r="G193" t="s">
        <v>2046</v>
      </c>
    </row>
    <row r="194" spans="1:7" x14ac:dyDescent="0.3">
      <c r="A194" t="s">
        <v>54</v>
      </c>
      <c r="B194" t="s">
        <v>80</v>
      </c>
      <c r="C194" t="s">
        <v>127</v>
      </c>
      <c r="D194" s="152" t="s">
        <v>87</v>
      </c>
      <c r="E194" s="108" t="s">
        <v>2</v>
      </c>
      <c r="F194" s="108" t="s">
        <v>3</v>
      </c>
      <c r="G194" t="s">
        <v>2047</v>
      </c>
    </row>
    <row r="195" spans="1:7" x14ac:dyDescent="0.3">
      <c r="A195" t="s">
        <v>54</v>
      </c>
      <c r="B195" t="s">
        <v>80</v>
      </c>
      <c r="C195" t="s">
        <v>127</v>
      </c>
      <c r="D195" s="152" t="s">
        <v>87</v>
      </c>
      <c r="E195" s="108" t="s">
        <v>2</v>
      </c>
      <c r="F195" s="108" t="s">
        <v>3</v>
      </c>
      <c r="G195" t="s">
        <v>2048</v>
      </c>
    </row>
    <row r="196" spans="1:7" x14ac:dyDescent="0.3">
      <c r="A196" t="s">
        <v>54</v>
      </c>
      <c r="B196" t="s">
        <v>80</v>
      </c>
      <c r="C196" t="s">
        <v>127</v>
      </c>
      <c r="D196" s="152" t="s">
        <v>87</v>
      </c>
      <c r="E196" s="108" t="s">
        <v>2</v>
      </c>
      <c r="F196" s="108" t="s">
        <v>3</v>
      </c>
      <c r="G196" t="s">
        <v>2049</v>
      </c>
    </row>
    <row r="197" spans="1:7" x14ac:dyDescent="0.3">
      <c r="A197" t="s">
        <v>54</v>
      </c>
      <c r="B197" t="s">
        <v>80</v>
      </c>
      <c r="C197" t="s">
        <v>127</v>
      </c>
      <c r="D197" s="152" t="s">
        <v>87</v>
      </c>
      <c r="E197" s="108" t="s">
        <v>2</v>
      </c>
      <c r="F197" s="108" t="s">
        <v>3</v>
      </c>
      <c r="G197" t="s">
        <v>2050</v>
      </c>
    </row>
    <row r="198" spans="1:7" x14ac:dyDescent="0.3">
      <c r="A198" t="s">
        <v>54</v>
      </c>
      <c r="B198" t="s">
        <v>80</v>
      </c>
      <c r="C198" t="s">
        <v>121</v>
      </c>
      <c r="D198" s="152" t="s">
        <v>87</v>
      </c>
      <c r="E198" s="108" t="s">
        <v>112</v>
      </c>
      <c r="F198" s="108" t="s">
        <v>89</v>
      </c>
      <c r="G198" t="s">
        <v>2051</v>
      </c>
    </row>
    <row r="199" spans="1:7" x14ac:dyDescent="0.3">
      <c r="A199" t="s">
        <v>54</v>
      </c>
      <c r="B199" t="s">
        <v>80</v>
      </c>
      <c r="C199" t="s">
        <v>121</v>
      </c>
      <c r="D199" s="152" t="s">
        <v>87</v>
      </c>
      <c r="E199" s="108" t="s">
        <v>112</v>
      </c>
      <c r="F199" s="108" t="s">
        <v>115</v>
      </c>
      <c r="G199" t="s">
        <v>2052</v>
      </c>
    </row>
    <row r="200" spans="1:7" x14ac:dyDescent="0.3">
      <c r="A200" t="s">
        <v>54</v>
      </c>
      <c r="B200" t="s">
        <v>80</v>
      </c>
      <c r="C200" t="s">
        <v>121</v>
      </c>
      <c r="D200" s="152" t="s">
        <v>87</v>
      </c>
      <c r="E200" s="108" t="s">
        <v>112</v>
      </c>
      <c r="F200" s="108" t="s">
        <v>115</v>
      </c>
      <c r="G200" t="s">
        <v>2053</v>
      </c>
    </row>
    <row r="201" spans="1:7" x14ac:dyDescent="0.3">
      <c r="A201" t="s">
        <v>54</v>
      </c>
      <c r="B201" t="s">
        <v>80</v>
      </c>
      <c r="C201" t="s">
        <v>121</v>
      </c>
      <c r="D201" s="152" t="s">
        <v>87</v>
      </c>
      <c r="E201" s="108" t="s">
        <v>112</v>
      </c>
      <c r="F201" s="108" t="s">
        <v>115</v>
      </c>
      <c r="G201" t="s">
        <v>2054</v>
      </c>
    </row>
    <row r="202" spans="1:7" x14ac:dyDescent="0.3">
      <c r="A202" t="s">
        <v>54</v>
      </c>
      <c r="B202" t="s">
        <v>80</v>
      </c>
      <c r="C202" t="s">
        <v>121</v>
      </c>
      <c r="D202" s="152" t="s">
        <v>87</v>
      </c>
      <c r="E202" s="108" t="s">
        <v>112</v>
      </c>
      <c r="F202" s="108" t="s">
        <v>115</v>
      </c>
      <c r="G202" t="s">
        <v>2055</v>
      </c>
    </row>
    <row r="203" spans="1:7" x14ac:dyDescent="0.3">
      <c r="A203" t="s">
        <v>54</v>
      </c>
      <c r="B203" t="s">
        <v>80</v>
      </c>
      <c r="C203" t="s">
        <v>121</v>
      </c>
      <c r="D203" s="152" t="s">
        <v>87</v>
      </c>
      <c r="E203" s="108" t="s">
        <v>112</v>
      </c>
      <c r="F203" s="108" t="s">
        <v>115</v>
      </c>
      <c r="G203" t="s">
        <v>2056</v>
      </c>
    </row>
    <row r="204" spans="1:7" x14ac:dyDescent="0.3">
      <c r="A204" t="s">
        <v>54</v>
      </c>
      <c r="B204" t="s">
        <v>80</v>
      </c>
      <c r="C204" t="s">
        <v>121</v>
      </c>
      <c r="D204" s="152" t="s">
        <v>87</v>
      </c>
      <c r="E204" s="108" t="s">
        <v>112</v>
      </c>
      <c r="F204" s="108" t="s">
        <v>115</v>
      </c>
      <c r="G204" t="s">
        <v>2057</v>
      </c>
    </row>
    <row r="205" spans="1:7" x14ac:dyDescent="0.3">
      <c r="A205" t="s">
        <v>54</v>
      </c>
      <c r="B205" t="s">
        <v>80</v>
      </c>
      <c r="C205" t="s">
        <v>121</v>
      </c>
      <c r="D205" s="152" t="s">
        <v>87</v>
      </c>
      <c r="E205" s="108" t="s">
        <v>112</v>
      </c>
      <c r="F205" s="108" t="s">
        <v>115</v>
      </c>
      <c r="G205" t="s">
        <v>2058</v>
      </c>
    </row>
    <row r="206" spans="1:7" x14ac:dyDescent="0.3">
      <c r="A206" t="s">
        <v>54</v>
      </c>
      <c r="B206" t="s">
        <v>80</v>
      </c>
      <c r="C206" t="s">
        <v>119</v>
      </c>
      <c r="D206" s="152" t="s">
        <v>87</v>
      </c>
      <c r="E206" s="108" t="s">
        <v>111</v>
      </c>
      <c r="F206" s="108" t="s">
        <v>92</v>
      </c>
      <c r="G206" t="s">
        <v>2059</v>
      </c>
    </row>
    <row r="207" spans="1:7" x14ac:dyDescent="0.3">
      <c r="A207" t="s">
        <v>54</v>
      </c>
      <c r="B207" t="s">
        <v>80</v>
      </c>
      <c r="C207" t="s">
        <v>119</v>
      </c>
      <c r="D207" s="152" t="s">
        <v>87</v>
      </c>
      <c r="E207" s="108" t="s">
        <v>111</v>
      </c>
      <c r="F207" s="108" t="s">
        <v>92</v>
      </c>
      <c r="G207" t="s">
        <v>2060</v>
      </c>
    </row>
    <row r="208" spans="1:7" x14ac:dyDescent="0.3">
      <c r="A208" t="s">
        <v>54</v>
      </c>
      <c r="B208" t="s">
        <v>80</v>
      </c>
      <c r="C208" t="s">
        <v>119</v>
      </c>
      <c r="D208" s="152" t="s">
        <v>87</v>
      </c>
      <c r="E208" s="108" t="s">
        <v>111</v>
      </c>
      <c r="F208" s="108" t="s">
        <v>92</v>
      </c>
      <c r="G208" t="s">
        <v>2061</v>
      </c>
    </row>
    <row r="209" spans="1:7" x14ac:dyDescent="0.3">
      <c r="A209" t="s">
        <v>54</v>
      </c>
      <c r="B209" t="s">
        <v>80</v>
      </c>
      <c r="C209" t="s">
        <v>119</v>
      </c>
      <c r="D209" s="152" t="s">
        <v>87</v>
      </c>
      <c r="E209" s="108" t="s">
        <v>111</v>
      </c>
      <c r="F209" s="108" t="s">
        <v>92</v>
      </c>
      <c r="G209" t="s">
        <v>2062</v>
      </c>
    </row>
    <row r="210" spans="1:7" x14ac:dyDescent="0.3">
      <c r="A210" t="s">
        <v>54</v>
      </c>
      <c r="B210" t="s">
        <v>80</v>
      </c>
      <c r="C210" t="s">
        <v>119</v>
      </c>
      <c r="D210" s="152" t="s">
        <v>87</v>
      </c>
      <c r="E210" s="108" t="s">
        <v>111</v>
      </c>
      <c r="F210" s="108" t="s">
        <v>92</v>
      </c>
      <c r="G210" t="s">
        <v>2063</v>
      </c>
    </row>
    <row r="211" spans="1:7" x14ac:dyDescent="0.3">
      <c r="A211" t="s">
        <v>54</v>
      </c>
      <c r="B211" t="s">
        <v>80</v>
      </c>
      <c r="C211" t="s">
        <v>119</v>
      </c>
      <c r="D211" s="152" t="s">
        <v>87</v>
      </c>
      <c r="E211" s="108" t="s">
        <v>111</v>
      </c>
      <c r="F211" s="108" t="s">
        <v>92</v>
      </c>
      <c r="G211" t="s">
        <v>2064</v>
      </c>
    </row>
    <row r="212" spans="1:7" x14ac:dyDescent="0.3">
      <c r="A212" t="s">
        <v>54</v>
      </c>
      <c r="B212" t="s">
        <v>80</v>
      </c>
      <c r="C212" t="s">
        <v>119</v>
      </c>
      <c r="D212" s="152" t="s">
        <v>87</v>
      </c>
      <c r="E212" s="108" t="s">
        <v>111</v>
      </c>
      <c r="F212" s="108" t="s">
        <v>92</v>
      </c>
      <c r="G212" t="s">
        <v>2065</v>
      </c>
    </row>
    <row r="213" spans="1:7" x14ac:dyDescent="0.3">
      <c r="A213" t="s">
        <v>54</v>
      </c>
      <c r="B213" t="s">
        <v>80</v>
      </c>
      <c r="C213" t="s">
        <v>119</v>
      </c>
      <c r="D213" s="152" t="s">
        <v>87</v>
      </c>
      <c r="E213" s="108" t="s">
        <v>111</v>
      </c>
      <c r="F213" s="108" t="s">
        <v>92</v>
      </c>
      <c r="G213" t="s">
        <v>2066</v>
      </c>
    </row>
    <row r="214" spans="1:7" x14ac:dyDescent="0.3">
      <c r="A214" t="s">
        <v>54</v>
      </c>
      <c r="B214" t="s">
        <v>80</v>
      </c>
      <c r="C214" t="s">
        <v>119</v>
      </c>
      <c r="D214" s="152" t="s">
        <v>87</v>
      </c>
      <c r="E214" s="108" t="s">
        <v>111</v>
      </c>
      <c r="F214" s="108" t="s">
        <v>92</v>
      </c>
      <c r="G214" t="s">
        <v>2067</v>
      </c>
    </row>
    <row r="215" spans="1:7" x14ac:dyDescent="0.3">
      <c r="A215" t="s">
        <v>54</v>
      </c>
      <c r="B215" t="s">
        <v>80</v>
      </c>
      <c r="C215" t="s">
        <v>119</v>
      </c>
      <c r="D215" s="152" t="s">
        <v>87</v>
      </c>
      <c r="E215" s="108" t="s">
        <v>111</v>
      </c>
      <c r="F215" s="108" t="s">
        <v>92</v>
      </c>
      <c r="G215" t="s">
        <v>2068</v>
      </c>
    </row>
    <row r="216" spans="1:7" x14ac:dyDescent="0.3">
      <c r="A216" t="s">
        <v>54</v>
      </c>
      <c r="B216" t="s">
        <v>80</v>
      </c>
      <c r="C216" t="s">
        <v>119</v>
      </c>
      <c r="D216" s="152" t="s">
        <v>87</v>
      </c>
      <c r="E216" s="108" t="s">
        <v>111</v>
      </c>
      <c r="F216" s="108" t="s">
        <v>92</v>
      </c>
      <c r="G216" t="s">
        <v>2069</v>
      </c>
    </row>
    <row r="217" spans="1:7" x14ac:dyDescent="0.3">
      <c r="A217" t="s">
        <v>54</v>
      </c>
      <c r="B217" t="s">
        <v>80</v>
      </c>
      <c r="C217" t="s">
        <v>119</v>
      </c>
      <c r="D217" s="152" t="s">
        <v>87</v>
      </c>
      <c r="E217" s="108" t="s">
        <v>111</v>
      </c>
      <c r="F217" s="108" t="s">
        <v>92</v>
      </c>
      <c r="G217" t="s">
        <v>2070</v>
      </c>
    </row>
    <row r="218" spans="1:7" x14ac:dyDescent="0.3">
      <c r="A218" t="s">
        <v>54</v>
      </c>
      <c r="B218" t="s">
        <v>80</v>
      </c>
      <c r="C218" t="s">
        <v>119</v>
      </c>
      <c r="D218" s="152" t="s">
        <v>87</v>
      </c>
      <c r="E218" s="108" t="s">
        <v>111</v>
      </c>
      <c r="F218" s="108" t="s">
        <v>92</v>
      </c>
      <c r="G218" t="s">
        <v>2071</v>
      </c>
    </row>
    <row r="219" spans="1:7" x14ac:dyDescent="0.3">
      <c r="A219" t="s">
        <v>54</v>
      </c>
      <c r="B219" t="s">
        <v>80</v>
      </c>
      <c r="C219" t="s">
        <v>119</v>
      </c>
      <c r="D219" s="152" t="s">
        <v>87</v>
      </c>
      <c r="E219" s="108" t="s">
        <v>111</v>
      </c>
      <c r="F219" s="108" t="s">
        <v>92</v>
      </c>
      <c r="G219" t="s">
        <v>2072</v>
      </c>
    </row>
    <row r="220" spans="1:7" x14ac:dyDescent="0.3">
      <c r="A220" t="s">
        <v>54</v>
      </c>
      <c r="B220" t="s">
        <v>80</v>
      </c>
      <c r="C220" t="s">
        <v>119</v>
      </c>
      <c r="D220" s="152" t="s">
        <v>87</v>
      </c>
      <c r="E220" s="108" t="s">
        <v>111</v>
      </c>
      <c r="F220" s="108" t="s">
        <v>89</v>
      </c>
      <c r="G220" t="s">
        <v>2073</v>
      </c>
    </row>
    <row r="221" spans="1:7" x14ac:dyDescent="0.3">
      <c r="A221" t="s">
        <v>54</v>
      </c>
      <c r="B221" t="s">
        <v>80</v>
      </c>
      <c r="C221" t="s">
        <v>129</v>
      </c>
      <c r="D221" s="152" t="s">
        <v>87</v>
      </c>
      <c r="E221" s="108" t="s">
        <v>91</v>
      </c>
      <c r="F221" s="108" t="s">
        <v>92</v>
      </c>
      <c r="G221" t="s">
        <v>2074</v>
      </c>
    </row>
    <row r="222" spans="1:7" x14ac:dyDescent="0.3">
      <c r="A222" t="s">
        <v>54</v>
      </c>
      <c r="B222" t="s">
        <v>80</v>
      </c>
      <c r="C222" t="s">
        <v>129</v>
      </c>
      <c r="D222" s="152" t="s">
        <v>87</v>
      </c>
      <c r="E222" s="108" t="s">
        <v>91</v>
      </c>
      <c r="F222" s="108" t="s">
        <v>92</v>
      </c>
      <c r="G222" t="s">
        <v>2075</v>
      </c>
    </row>
    <row r="223" spans="1:7" x14ac:dyDescent="0.3">
      <c r="A223" t="s">
        <v>54</v>
      </c>
      <c r="B223" t="s">
        <v>80</v>
      </c>
      <c r="C223" t="s">
        <v>129</v>
      </c>
      <c r="D223" s="152" t="s">
        <v>87</v>
      </c>
      <c r="E223" s="108" t="s">
        <v>91</v>
      </c>
      <c r="F223" s="108" t="s">
        <v>92</v>
      </c>
      <c r="G223" t="s">
        <v>2076</v>
      </c>
    </row>
    <row r="224" spans="1:7" x14ac:dyDescent="0.3">
      <c r="A224" t="s">
        <v>54</v>
      </c>
      <c r="B224" t="s">
        <v>80</v>
      </c>
      <c r="C224" t="s">
        <v>129</v>
      </c>
      <c r="D224" s="152" t="s">
        <v>87</v>
      </c>
      <c r="E224" s="108" t="s">
        <v>91</v>
      </c>
      <c r="F224" s="108" t="s">
        <v>92</v>
      </c>
      <c r="G224" t="s">
        <v>2077</v>
      </c>
    </row>
    <row r="225" spans="1:7" x14ac:dyDescent="0.3">
      <c r="A225" t="s">
        <v>54</v>
      </c>
      <c r="B225" t="s">
        <v>80</v>
      </c>
      <c r="C225" t="s">
        <v>129</v>
      </c>
      <c r="D225" s="152" t="s">
        <v>87</v>
      </c>
      <c r="E225" s="108" t="s">
        <v>91</v>
      </c>
      <c r="F225" s="108" t="s">
        <v>92</v>
      </c>
      <c r="G225" t="s">
        <v>2078</v>
      </c>
    </row>
    <row r="226" spans="1:7" x14ac:dyDescent="0.3">
      <c r="A226" t="s">
        <v>54</v>
      </c>
      <c r="B226" t="s">
        <v>80</v>
      </c>
      <c r="C226" t="s">
        <v>129</v>
      </c>
      <c r="D226" s="152" t="s">
        <v>87</v>
      </c>
      <c r="E226" s="108" t="s">
        <v>91</v>
      </c>
      <c r="F226" s="108" t="s">
        <v>92</v>
      </c>
      <c r="G226" t="s">
        <v>2079</v>
      </c>
    </row>
    <row r="227" spans="1:7" x14ac:dyDescent="0.3">
      <c r="A227" t="s">
        <v>54</v>
      </c>
      <c r="B227" t="s">
        <v>80</v>
      </c>
      <c r="C227" t="s">
        <v>129</v>
      </c>
      <c r="D227" s="152" t="s">
        <v>87</v>
      </c>
      <c r="E227" s="108" t="s">
        <v>91</v>
      </c>
      <c r="F227" s="108" t="s">
        <v>92</v>
      </c>
      <c r="G227" t="s">
        <v>2080</v>
      </c>
    </row>
    <row r="228" spans="1:7" x14ac:dyDescent="0.3">
      <c r="A228" t="s">
        <v>54</v>
      </c>
      <c r="B228" t="s">
        <v>80</v>
      </c>
      <c r="C228" t="s">
        <v>129</v>
      </c>
      <c r="D228" s="152" t="s">
        <v>87</v>
      </c>
      <c r="E228" s="108" t="s">
        <v>91</v>
      </c>
      <c r="F228" s="108" t="s">
        <v>92</v>
      </c>
      <c r="G228" t="s">
        <v>2081</v>
      </c>
    </row>
    <row r="229" spans="1:7" x14ac:dyDescent="0.3">
      <c r="A229" t="s">
        <v>54</v>
      </c>
      <c r="B229" t="s">
        <v>80</v>
      </c>
      <c r="C229" t="s">
        <v>129</v>
      </c>
      <c r="D229" s="152" t="s">
        <v>87</v>
      </c>
      <c r="E229" s="108" t="s">
        <v>91</v>
      </c>
      <c r="F229" s="108" t="s">
        <v>92</v>
      </c>
      <c r="G229" t="s">
        <v>2082</v>
      </c>
    </row>
    <row r="230" spans="1:7" x14ac:dyDescent="0.3">
      <c r="A230" t="s">
        <v>54</v>
      </c>
      <c r="B230" t="s">
        <v>80</v>
      </c>
      <c r="C230" t="s">
        <v>129</v>
      </c>
      <c r="D230" s="152" t="s">
        <v>87</v>
      </c>
      <c r="E230" s="108" t="s">
        <v>91</v>
      </c>
      <c r="F230" s="108" t="s">
        <v>92</v>
      </c>
      <c r="G230" t="s">
        <v>2083</v>
      </c>
    </row>
    <row r="231" spans="1:7" x14ac:dyDescent="0.3">
      <c r="A231" t="s">
        <v>54</v>
      </c>
      <c r="B231" t="s">
        <v>80</v>
      </c>
      <c r="C231" t="s">
        <v>129</v>
      </c>
      <c r="D231" s="152" t="s">
        <v>87</v>
      </c>
      <c r="E231" s="108" t="s">
        <v>91</v>
      </c>
      <c r="F231" s="108" t="s">
        <v>92</v>
      </c>
      <c r="G231" t="s">
        <v>2084</v>
      </c>
    </row>
    <row r="232" spans="1:7" x14ac:dyDescent="0.3">
      <c r="A232" t="s">
        <v>54</v>
      </c>
      <c r="B232" t="s">
        <v>80</v>
      </c>
      <c r="C232" t="s">
        <v>129</v>
      </c>
      <c r="D232" s="152" t="s">
        <v>87</v>
      </c>
      <c r="E232" s="108" t="s">
        <v>91</v>
      </c>
      <c r="F232" s="108" t="s">
        <v>92</v>
      </c>
      <c r="G232" t="s">
        <v>2085</v>
      </c>
    </row>
    <row r="233" spans="1:7" x14ac:dyDescent="0.3">
      <c r="A233" t="s">
        <v>54</v>
      </c>
      <c r="B233" t="s">
        <v>80</v>
      </c>
      <c r="C233" t="s">
        <v>129</v>
      </c>
      <c r="D233" s="152" t="s">
        <v>87</v>
      </c>
      <c r="E233" s="108" t="s">
        <v>91</v>
      </c>
      <c r="F233" s="108" t="s">
        <v>92</v>
      </c>
      <c r="G233" t="s">
        <v>2086</v>
      </c>
    </row>
    <row r="234" spans="1:7" x14ac:dyDescent="0.3">
      <c r="A234" t="s">
        <v>54</v>
      </c>
      <c r="B234" t="s">
        <v>80</v>
      </c>
      <c r="C234" t="s">
        <v>129</v>
      </c>
      <c r="D234" s="152" t="s">
        <v>87</v>
      </c>
      <c r="E234" s="108" t="s">
        <v>91</v>
      </c>
      <c r="F234" s="108" t="s">
        <v>92</v>
      </c>
      <c r="G234" t="s">
        <v>2087</v>
      </c>
    </row>
    <row r="235" spans="1:7" x14ac:dyDescent="0.3">
      <c r="A235" t="s">
        <v>54</v>
      </c>
      <c r="B235" t="s">
        <v>80</v>
      </c>
      <c r="C235" t="s">
        <v>129</v>
      </c>
      <c r="D235" s="152" t="s">
        <v>87</v>
      </c>
      <c r="E235" s="108" t="s">
        <v>91</v>
      </c>
      <c r="F235" s="108" t="s">
        <v>92</v>
      </c>
      <c r="G235" t="s">
        <v>2088</v>
      </c>
    </row>
    <row r="236" spans="1:7" x14ac:dyDescent="0.3">
      <c r="A236" t="s">
        <v>54</v>
      </c>
      <c r="B236" t="s">
        <v>80</v>
      </c>
      <c r="C236" t="s">
        <v>129</v>
      </c>
      <c r="D236" s="152" t="s">
        <v>87</v>
      </c>
      <c r="E236" s="108" t="s">
        <v>91</v>
      </c>
      <c r="F236" s="108" t="s">
        <v>92</v>
      </c>
      <c r="G236" t="s">
        <v>2089</v>
      </c>
    </row>
    <row r="237" spans="1:7" x14ac:dyDescent="0.3">
      <c r="A237" t="s">
        <v>54</v>
      </c>
      <c r="B237" t="s">
        <v>80</v>
      </c>
      <c r="C237" t="s">
        <v>129</v>
      </c>
      <c r="D237" s="152" t="s">
        <v>87</v>
      </c>
      <c r="E237" s="108" t="s">
        <v>91</v>
      </c>
      <c r="F237" s="108" t="s">
        <v>92</v>
      </c>
      <c r="G237" t="s">
        <v>2090</v>
      </c>
    </row>
    <row r="238" spans="1:7" x14ac:dyDescent="0.3">
      <c r="A238" t="s">
        <v>54</v>
      </c>
      <c r="B238" t="s">
        <v>80</v>
      </c>
      <c r="C238" t="s">
        <v>129</v>
      </c>
      <c r="D238" s="152" t="s">
        <v>87</v>
      </c>
      <c r="E238" s="108" t="s">
        <v>91</v>
      </c>
      <c r="F238" s="108" t="s">
        <v>92</v>
      </c>
      <c r="G238" t="s">
        <v>2091</v>
      </c>
    </row>
    <row r="239" spans="1:7" x14ac:dyDescent="0.3">
      <c r="A239" t="s">
        <v>54</v>
      </c>
      <c r="B239" t="s">
        <v>80</v>
      </c>
      <c r="C239" t="s">
        <v>129</v>
      </c>
      <c r="D239" s="152" t="s">
        <v>87</v>
      </c>
      <c r="E239" s="108" t="s">
        <v>91</v>
      </c>
      <c r="F239" s="108" t="s">
        <v>92</v>
      </c>
      <c r="G239" t="s">
        <v>2092</v>
      </c>
    </row>
    <row r="240" spans="1:7" x14ac:dyDescent="0.3">
      <c r="A240" t="s">
        <v>54</v>
      </c>
      <c r="B240" t="s">
        <v>80</v>
      </c>
      <c r="C240" t="s">
        <v>129</v>
      </c>
      <c r="D240" s="152" t="s">
        <v>87</v>
      </c>
      <c r="E240" s="108" t="s">
        <v>91</v>
      </c>
      <c r="F240" s="108" t="s">
        <v>92</v>
      </c>
      <c r="G240" t="s">
        <v>2093</v>
      </c>
    </row>
    <row r="241" spans="1:7" x14ac:dyDescent="0.3">
      <c r="A241" t="s">
        <v>54</v>
      </c>
      <c r="B241" t="s">
        <v>80</v>
      </c>
      <c r="C241" t="s">
        <v>129</v>
      </c>
      <c r="D241" s="152" t="s">
        <v>87</v>
      </c>
      <c r="E241" s="108" t="s">
        <v>91</v>
      </c>
      <c r="F241" s="108" t="s">
        <v>92</v>
      </c>
      <c r="G241" t="s">
        <v>2094</v>
      </c>
    </row>
    <row r="242" spans="1:7" x14ac:dyDescent="0.3">
      <c r="A242" t="s">
        <v>54</v>
      </c>
      <c r="B242" t="s">
        <v>80</v>
      </c>
      <c r="C242" t="s">
        <v>129</v>
      </c>
      <c r="D242" s="152" t="s">
        <v>87</v>
      </c>
      <c r="E242" s="108" t="s">
        <v>91</v>
      </c>
      <c r="F242" s="108" t="s">
        <v>92</v>
      </c>
      <c r="G242" t="s">
        <v>2095</v>
      </c>
    </row>
    <row r="243" spans="1:7" x14ac:dyDescent="0.3">
      <c r="A243" t="s">
        <v>54</v>
      </c>
      <c r="B243" t="s">
        <v>80</v>
      </c>
      <c r="C243" t="s">
        <v>129</v>
      </c>
      <c r="D243" s="152" t="s">
        <v>87</v>
      </c>
      <c r="E243" s="108" t="s">
        <v>91</v>
      </c>
      <c r="F243" s="108" t="s">
        <v>89</v>
      </c>
      <c r="G243" t="s">
        <v>2096</v>
      </c>
    </row>
    <row r="244" spans="1:7" x14ac:dyDescent="0.3">
      <c r="A244" t="s">
        <v>54</v>
      </c>
      <c r="B244" t="s">
        <v>80</v>
      </c>
      <c r="C244" t="s">
        <v>82</v>
      </c>
      <c r="D244" s="152" t="s">
        <v>87</v>
      </c>
      <c r="E244" s="108" t="s">
        <v>110</v>
      </c>
      <c r="F244" s="108" t="s">
        <v>92</v>
      </c>
      <c r="G244" t="s">
        <v>2097</v>
      </c>
    </row>
    <row r="245" spans="1:7" x14ac:dyDescent="0.3">
      <c r="A245" t="s">
        <v>54</v>
      </c>
      <c r="B245" t="s">
        <v>80</v>
      </c>
      <c r="C245" t="s">
        <v>82</v>
      </c>
      <c r="D245" s="152" t="s">
        <v>87</v>
      </c>
      <c r="E245" s="108" t="s">
        <v>110</v>
      </c>
      <c r="F245" s="108" t="s">
        <v>92</v>
      </c>
      <c r="G245" t="s">
        <v>2098</v>
      </c>
    </row>
    <row r="246" spans="1:7" x14ac:dyDescent="0.3">
      <c r="A246" t="s">
        <v>54</v>
      </c>
      <c r="B246" t="s">
        <v>80</v>
      </c>
      <c r="C246" t="s">
        <v>82</v>
      </c>
      <c r="D246" s="152" t="s">
        <v>87</v>
      </c>
      <c r="E246" s="108" t="s">
        <v>110</v>
      </c>
      <c r="F246" s="108" t="s">
        <v>92</v>
      </c>
      <c r="G246" t="s">
        <v>2099</v>
      </c>
    </row>
    <row r="247" spans="1:7" x14ac:dyDescent="0.3">
      <c r="A247" t="s">
        <v>54</v>
      </c>
      <c r="B247" t="s">
        <v>80</v>
      </c>
      <c r="C247" t="s">
        <v>82</v>
      </c>
      <c r="D247" s="152" t="s">
        <v>87</v>
      </c>
      <c r="E247" s="108" t="s">
        <v>110</v>
      </c>
      <c r="F247" s="108" t="s">
        <v>92</v>
      </c>
      <c r="G247" t="s">
        <v>2100</v>
      </c>
    </row>
    <row r="248" spans="1:7" x14ac:dyDescent="0.3">
      <c r="A248" t="s">
        <v>54</v>
      </c>
      <c r="B248" t="s">
        <v>80</v>
      </c>
      <c r="C248" t="s">
        <v>82</v>
      </c>
      <c r="D248" s="152" t="s">
        <v>87</v>
      </c>
      <c r="E248" s="108" t="s">
        <v>110</v>
      </c>
      <c r="F248" s="108" t="s">
        <v>92</v>
      </c>
      <c r="G248" t="s">
        <v>2101</v>
      </c>
    </row>
    <row r="249" spans="1:7" x14ac:dyDescent="0.3">
      <c r="A249" t="s">
        <v>54</v>
      </c>
      <c r="B249" t="s">
        <v>80</v>
      </c>
      <c r="C249" t="s">
        <v>82</v>
      </c>
      <c r="D249" s="152" t="s">
        <v>87</v>
      </c>
      <c r="E249" s="108" t="s">
        <v>110</v>
      </c>
      <c r="F249" s="108" t="s">
        <v>92</v>
      </c>
      <c r="G249" t="s">
        <v>2102</v>
      </c>
    </row>
    <row r="250" spans="1:7" x14ac:dyDescent="0.3">
      <c r="A250" t="s">
        <v>54</v>
      </c>
      <c r="B250" t="s">
        <v>80</v>
      </c>
      <c r="C250" t="s">
        <v>82</v>
      </c>
      <c r="D250" s="152" t="s">
        <v>87</v>
      </c>
      <c r="E250" s="108" t="s">
        <v>110</v>
      </c>
      <c r="F250" s="108" t="s">
        <v>92</v>
      </c>
      <c r="G250" t="s">
        <v>2103</v>
      </c>
    </row>
    <row r="251" spans="1:7" x14ac:dyDescent="0.3">
      <c r="A251" t="s">
        <v>54</v>
      </c>
      <c r="B251" t="s">
        <v>80</v>
      </c>
      <c r="C251" t="s">
        <v>82</v>
      </c>
      <c r="D251" s="152" t="s">
        <v>87</v>
      </c>
      <c r="E251" s="108" t="s">
        <v>110</v>
      </c>
      <c r="F251" s="108" t="s">
        <v>92</v>
      </c>
      <c r="G251" t="s">
        <v>2104</v>
      </c>
    </row>
    <row r="252" spans="1:7" x14ac:dyDescent="0.3">
      <c r="A252" t="s">
        <v>54</v>
      </c>
      <c r="B252" t="s">
        <v>80</v>
      </c>
      <c r="C252" t="s">
        <v>82</v>
      </c>
      <c r="D252" s="152" t="s">
        <v>87</v>
      </c>
      <c r="E252" s="108" t="s">
        <v>110</v>
      </c>
      <c r="F252" s="108" t="s">
        <v>92</v>
      </c>
      <c r="G252" t="s">
        <v>2105</v>
      </c>
    </row>
    <row r="253" spans="1:7" x14ac:dyDescent="0.3">
      <c r="A253" t="s">
        <v>54</v>
      </c>
      <c r="B253" t="s">
        <v>80</v>
      </c>
      <c r="C253" t="s">
        <v>82</v>
      </c>
      <c r="D253" s="152" t="s">
        <v>87</v>
      </c>
      <c r="E253" s="108" t="s">
        <v>110</v>
      </c>
      <c r="F253" s="108" t="s">
        <v>92</v>
      </c>
      <c r="G253" t="s">
        <v>2106</v>
      </c>
    </row>
    <row r="254" spans="1:7" x14ac:dyDescent="0.3">
      <c r="A254" t="s">
        <v>54</v>
      </c>
      <c r="B254" t="s">
        <v>80</v>
      </c>
      <c r="C254" t="s">
        <v>82</v>
      </c>
      <c r="D254" s="152" t="s">
        <v>87</v>
      </c>
      <c r="E254" s="108" t="s">
        <v>110</v>
      </c>
      <c r="F254" s="108" t="s">
        <v>92</v>
      </c>
      <c r="G254" t="s">
        <v>2107</v>
      </c>
    </row>
    <row r="255" spans="1:7" x14ac:dyDescent="0.3">
      <c r="A255" t="s">
        <v>54</v>
      </c>
      <c r="B255" t="s">
        <v>80</v>
      </c>
      <c r="C255" t="s">
        <v>82</v>
      </c>
      <c r="D255" s="152" t="s">
        <v>87</v>
      </c>
      <c r="E255" s="108" t="s">
        <v>110</v>
      </c>
      <c r="F255" s="108" t="s">
        <v>92</v>
      </c>
      <c r="G255" t="s">
        <v>2108</v>
      </c>
    </row>
    <row r="256" spans="1:7" x14ac:dyDescent="0.3">
      <c r="A256" t="s">
        <v>54</v>
      </c>
      <c r="B256" t="s">
        <v>80</v>
      </c>
      <c r="C256" t="s">
        <v>82</v>
      </c>
      <c r="D256" s="152" t="s">
        <v>87</v>
      </c>
      <c r="E256" s="108" t="s">
        <v>110</v>
      </c>
      <c r="F256" s="108" t="s">
        <v>92</v>
      </c>
      <c r="G256" t="s">
        <v>2109</v>
      </c>
    </row>
    <row r="257" spans="1:7" x14ac:dyDescent="0.3">
      <c r="A257" t="s">
        <v>54</v>
      </c>
      <c r="B257" t="s">
        <v>80</v>
      </c>
      <c r="C257" t="s">
        <v>82</v>
      </c>
      <c r="D257" s="152" t="s">
        <v>87</v>
      </c>
      <c r="E257" s="108" t="s">
        <v>110</v>
      </c>
      <c r="F257" s="108" t="s">
        <v>92</v>
      </c>
      <c r="G257" t="s">
        <v>2110</v>
      </c>
    </row>
    <row r="258" spans="1:7" x14ac:dyDescent="0.3">
      <c r="A258" t="s">
        <v>54</v>
      </c>
      <c r="B258" t="s">
        <v>80</v>
      </c>
      <c r="C258" t="s">
        <v>82</v>
      </c>
      <c r="D258" s="152" t="s">
        <v>87</v>
      </c>
      <c r="E258" s="108" t="s">
        <v>110</v>
      </c>
      <c r="F258" s="108" t="s">
        <v>92</v>
      </c>
      <c r="G258" t="s">
        <v>2111</v>
      </c>
    </row>
    <row r="259" spans="1:7" x14ac:dyDescent="0.3">
      <c r="A259" t="s">
        <v>54</v>
      </c>
      <c r="B259" t="s">
        <v>80</v>
      </c>
      <c r="C259" t="s">
        <v>82</v>
      </c>
      <c r="D259" s="152" t="s">
        <v>87</v>
      </c>
      <c r="E259" s="108" t="s">
        <v>110</v>
      </c>
      <c r="F259" s="108" t="s">
        <v>92</v>
      </c>
      <c r="G259" t="s">
        <v>2112</v>
      </c>
    </row>
    <row r="260" spans="1:7" x14ac:dyDescent="0.3">
      <c r="A260" t="s">
        <v>54</v>
      </c>
      <c r="B260" t="s">
        <v>80</v>
      </c>
      <c r="C260" t="s">
        <v>82</v>
      </c>
      <c r="D260" s="152" t="s">
        <v>87</v>
      </c>
      <c r="E260" s="108" t="s">
        <v>110</v>
      </c>
      <c r="F260" s="108" t="s">
        <v>92</v>
      </c>
      <c r="G260" t="s">
        <v>2113</v>
      </c>
    </row>
    <row r="261" spans="1:7" x14ac:dyDescent="0.3">
      <c r="A261" t="s">
        <v>54</v>
      </c>
      <c r="B261" t="s">
        <v>80</v>
      </c>
      <c r="C261" t="s">
        <v>82</v>
      </c>
      <c r="D261" s="152" t="s">
        <v>87</v>
      </c>
      <c r="E261" s="108" t="s">
        <v>110</v>
      </c>
      <c r="F261" s="108" t="s">
        <v>92</v>
      </c>
      <c r="G261" t="s">
        <v>2114</v>
      </c>
    </row>
    <row r="262" spans="1:7" x14ac:dyDescent="0.3">
      <c r="A262" t="s">
        <v>54</v>
      </c>
      <c r="B262" t="s">
        <v>80</v>
      </c>
      <c r="C262" t="s">
        <v>82</v>
      </c>
      <c r="D262" s="152" t="s">
        <v>87</v>
      </c>
      <c r="E262" s="108" t="s">
        <v>110</v>
      </c>
      <c r="F262" s="108" t="s">
        <v>89</v>
      </c>
      <c r="G262" t="s">
        <v>2115</v>
      </c>
    </row>
    <row r="263" spans="1:7" x14ac:dyDescent="0.3">
      <c r="A263" t="s">
        <v>54</v>
      </c>
      <c r="B263" t="s">
        <v>80</v>
      </c>
      <c r="C263" t="s">
        <v>138</v>
      </c>
      <c r="D263" s="152" t="s">
        <v>87</v>
      </c>
      <c r="E263" s="108" t="s">
        <v>135</v>
      </c>
      <c r="F263" s="108" t="s">
        <v>92</v>
      </c>
      <c r="G263" t="s">
        <v>2116</v>
      </c>
    </row>
    <row r="264" spans="1:7" x14ac:dyDescent="0.3">
      <c r="A264" t="s">
        <v>54</v>
      </c>
      <c r="B264" t="s">
        <v>80</v>
      </c>
      <c r="C264" t="s">
        <v>138</v>
      </c>
      <c r="D264" s="152" t="s">
        <v>87</v>
      </c>
      <c r="E264" s="108" t="s">
        <v>135</v>
      </c>
      <c r="F264" s="108" t="s">
        <v>92</v>
      </c>
      <c r="G264" t="s">
        <v>2117</v>
      </c>
    </row>
    <row r="265" spans="1:7" x14ac:dyDescent="0.3">
      <c r="A265" t="s">
        <v>54</v>
      </c>
      <c r="B265" t="s">
        <v>80</v>
      </c>
      <c r="C265" t="s">
        <v>138</v>
      </c>
      <c r="D265" s="152" t="s">
        <v>87</v>
      </c>
      <c r="E265" s="108" t="s">
        <v>135</v>
      </c>
      <c r="F265" s="108" t="s">
        <v>92</v>
      </c>
      <c r="G265" t="s">
        <v>2118</v>
      </c>
    </row>
    <row r="266" spans="1:7" x14ac:dyDescent="0.3">
      <c r="A266" t="s">
        <v>54</v>
      </c>
      <c r="B266" t="s">
        <v>80</v>
      </c>
      <c r="C266" t="s">
        <v>138</v>
      </c>
      <c r="D266" s="152" t="s">
        <v>87</v>
      </c>
      <c r="E266" s="108" t="s">
        <v>135</v>
      </c>
      <c r="F266" s="108" t="s">
        <v>92</v>
      </c>
      <c r="G266" t="s">
        <v>2119</v>
      </c>
    </row>
    <row r="267" spans="1:7" x14ac:dyDescent="0.3">
      <c r="A267" t="s">
        <v>54</v>
      </c>
      <c r="B267" t="s">
        <v>80</v>
      </c>
      <c r="C267" t="s">
        <v>138</v>
      </c>
      <c r="D267" s="152" t="s">
        <v>87</v>
      </c>
      <c r="E267" s="108" t="s">
        <v>135</v>
      </c>
      <c r="F267" s="108" t="s">
        <v>92</v>
      </c>
      <c r="G267" t="s">
        <v>2120</v>
      </c>
    </row>
    <row r="268" spans="1:7" x14ac:dyDescent="0.3">
      <c r="A268" t="s">
        <v>54</v>
      </c>
      <c r="B268" t="s">
        <v>80</v>
      </c>
      <c r="C268" t="s">
        <v>138</v>
      </c>
      <c r="D268" s="152" t="s">
        <v>87</v>
      </c>
      <c r="E268" s="108" t="s">
        <v>135</v>
      </c>
      <c r="F268" s="108" t="s">
        <v>92</v>
      </c>
      <c r="G268" t="s">
        <v>2121</v>
      </c>
    </row>
    <row r="269" spans="1:7" x14ac:dyDescent="0.3">
      <c r="A269" t="s">
        <v>54</v>
      </c>
      <c r="B269" t="s">
        <v>80</v>
      </c>
      <c r="C269" t="s">
        <v>138</v>
      </c>
      <c r="D269" s="152" t="s">
        <v>87</v>
      </c>
      <c r="E269" s="108" t="s">
        <v>135</v>
      </c>
      <c r="F269" s="108" t="s">
        <v>92</v>
      </c>
      <c r="G269" t="s">
        <v>2122</v>
      </c>
    </row>
    <row r="270" spans="1:7" x14ac:dyDescent="0.3">
      <c r="A270" t="s">
        <v>54</v>
      </c>
      <c r="B270" t="s">
        <v>80</v>
      </c>
      <c r="C270" t="s">
        <v>138</v>
      </c>
      <c r="D270" s="152" t="s">
        <v>87</v>
      </c>
      <c r="E270" s="108" t="s">
        <v>135</v>
      </c>
      <c r="F270" s="108" t="s">
        <v>92</v>
      </c>
      <c r="G270" t="s">
        <v>2123</v>
      </c>
    </row>
    <row r="271" spans="1:7" x14ac:dyDescent="0.3">
      <c r="A271" t="s">
        <v>54</v>
      </c>
      <c r="B271" t="s">
        <v>80</v>
      </c>
      <c r="C271" t="s">
        <v>138</v>
      </c>
      <c r="D271" s="152" t="s">
        <v>87</v>
      </c>
      <c r="E271" s="108" t="s">
        <v>135</v>
      </c>
      <c r="F271" s="108" t="s">
        <v>92</v>
      </c>
      <c r="G271" t="s">
        <v>2124</v>
      </c>
    </row>
    <row r="272" spans="1:7" x14ac:dyDescent="0.3">
      <c r="A272" t="s">
        <v>54</v>
      </c>
      <c r="B272" t="s">
        <v>80</v>
      </c>
      <c r="C272" t="s">
        <v>138</v>
      </c>
      <c r="D272" s="152" t="s">
        <v>87</v>
      </c>
      <c r="E272" s="108" t="s">
        <v>135</v>
      </c>
      <c r="F272" s="108" t="s">
        <v>92</v>
      </c>
      <c r="G272" t="s">
        <v>2125</v>
      </c>
    </row>
    <row r="273" spans="1:7" x14ac:dyDescent="0.3">
      <c r="A273" t="s">
        <v>54</v>
      </c>
      <c r="B273" t="s">
        <v>80</v>
      </c>
      <c r="C273" t="s">
        <v>138</v>
      </c>
      <c r="D273" s="152" t="s">
        <v>87</v>
      </c>
      <c r="E273" s="108" t="s">
        <v>135</v>
      </c>
      <c r="F273" s="108" t="s">
        <v>92</v>
      </c>
      <c r="G273" t="s">
        <v>2126</v>
      </c>
    </row>
    <row r="274" spans="1:7" x14ac:dyDescent="0.3">
      <c r="A274" t="s">
        <v>54</v>
      </c>
      <c r="B274" t="s">
        <v>80</v>
      </c>
      <c r="C274" t="s">
        <v>138</v>
      </c>
      <c r="D274" s="152" t="s">
        <v>87</v>
      </c>
      <c r="E274" s="108" t="s">
        <v>135</v>
      </c>
      <c r="F274" s="108" t="s">
        <v>92</v>
      </c>
      <c r="G274" t="s">
        <v>2127</v>
      </c>
    </row>
    <row r="275" spans="1:7" x14ac:dyDescent="0.3">
      <c r="A275" t="s">
        <v>54</v>
      </c>
      <c r="B275" t="s">
        <v>80</v>
      </c>
      <c r="C275" t="s">
        <v>138</v>
      </c>
      <c r="D275" s="152" t="s">
        <v>87</v>
      </c>
      <c r="E275" s="108" t="s">
        <v>135</v>
      </c>
      <c r="F275" s="108" t="s">
        <v>92</v>
      </c>
      <c r="G275" t="s">
        <v>2128</v>
      </c>
    </row>
    <row r="276" spans="1:7" x14ac:dyDescent="0.3">
      <c r="A276" t="s">
        <v>54</v>
      </c>
      <c r="B276" t="s">
        <v>80</v>
      </c>
      <c r="C276" t="s">
        <v>138</v>
      </c>
      <c r="D276" s="152" t="s">
        <v>87</v>
      </c>
      <c r="E276" s="108" t="s">
        <v>135</v>
      </c>
      <c r="F276" s="108" t="s">
        <v>92</v>
      </c>
      <c r="G276" t="s">
        <v>2129</v>
      </c>
    </row>
    <row r="277" spans="1:7" x14ac:dyDescent="0.3">
      <c r="A277" t="s">
        <v>54</v>
      </c>
      <c r="B277" t="s">
        <v>80</v>
      </c>
      <c r="C277" t="s">
        <v>138</v>
      </c>
      <c r="D277" s="152" t="s">
        <v>87</v>
      </c>
      <c r="E277" s="108" t="s">
        <v>135</v>
      </c>
      <c r="F277" s="108" t="s">
        <v>92</v>
      </c>
      <c r="G277" t="s">
        <v>2130</v>
      </c>
    </row>
    <row r="278" spans="1:7" x14ac:dyDescent="0.3">
      <c r="A278" t="s">
        <v>54</v>
      </c>
      <c r="B278" t="s">
        <v>80</v>
      </c>
      <c r="C278" t="s">
        <v>138</v>
      </c>
      <c r="D278" s="152" t="s">
        <v>87</v>
      </c>
      <c r="E278" s="108" t="s">
        <v>135</v>
      </c>
      <c r="F278" s="108" t="s">
        <v>92</v>
      </c>
      <c r="G278" t="s">
        <v>2131</v>
      </c>
    </row>
    <row r="279" spans="1:7" x14ac:dyDescent="0.3">
      <c r="A279" t="s">
        <v>54</v>
      </c>
      <c r="B279" t="s">
        <v>80</v>
      </c>
      <c r="C279" t="s">
        <v>138</v>
      </c>
      <c r="D279" s="152" t="s">
        <v>87</v>
      </c>
      <c r="E279" s="108" t="s">
        <v>135</v>
      </c>
      <c r="F279" s="108" t="s">
        <v>92</v>
      </c>
      <c r="G279" t="s">
        <v>2132</v>
      </c>
    </row>
    <row r="280" spans="1:7" x14ac:dyDescent="0.3">
      <c r="A280" t="s">
        <v>54</v>
      </c>
      <c r="B280" t="s">
        <v>80</v>
      </c>
      <c r="C280" t="s">
        <v>138</v>
      </c>
      <c r="D280" s="152" t="s">
        <v>87</v>
      </c>
      <c r="E280" s="108" t="s">
        <v>135</v>
      </c>
      <c r="F280" s="108" t="s">
        <v>89</v>
      </c>
      <c r="G280" t="s">
        <v>2133</v>
      </c>
    </row>
    <row r="281" spans="1:7" x14ac:dyDescent="0.3">
      <c r="A281" t="s">
        <v>54</v>
      </c>
      <c r="B281" t="s">
        <v>80</v>
      </c>
      <c r="C281" t="s">
        <v>117</v>
      </c>
      <c r="D281" s="152" t="s">
        <v>87</v>
      </c>
      <c r="E281" s="108" t="s">
        <v>109</v>
      </c>
      <c r="F281" s="108" t="s">
        <v>89</v>
      </c>
      <c r="G281" t="s">
        <v>2134</v>
      </c>
    </row>
    <row r="282" spans="1:7" x14ac:dyDescent="0.3">
      <c r="A282" t="s">
        <v>54</v>
      </c>
      <c r="B282" t="s">
        <v>80</v>
      </c>
      <c r="C282" t="s">
        <v>117</v>
      </c>
      <c r="D282" s="152" t="s">
        <v>87</v>
      </c>
      <c r="E282" s="108" t="s">
        <v>109</v>
      </c>
      <c r="F282" s="108" t="s">
        <v>115</v>
      </c>
      <c r="G282" t="s">
        <v>2135</v>
      </c>
    </row>
    <row r="283" spans="1:7" x14ac:dyDescent="0.3">
      <c r="A283" t="s">
        <v>54</v>
      </c>
      <c r="B283" t="s">
        <v>80</v>
      </c>
      <c r="C283" t="s">
        <v>117</v>
      </c>
      <c r="D283" s="152" t="s">
        <v>87</v>
      </c>
      <c r="E283" s="108" t="s">
        <v>109</v>
      </c>
      <c r="F283" s="108" t="s">
        <v>115</v>
      </c>
      <c r="G283" t="s">
        <v>2136</v>
      </c>
    </row>
    <row r="284" spans="1:7" x14ac:dyDescent="0.3">
      <c r="A284" t="s">
        <v>54</v>
      </c>
      <c r="B284" t="s">
        <v>80</v>
      </c>
      <c r="C284" t="s">
        <v>117</v>
      </c>
      <c r="D284" s="152" t="s">
        <v>87</v>
      </c>
      <c r="E284" s="108" t="s">
        <v>109</v>
      </c>
      <c r="F284" s="108" t="s">
        <v>115</v>
      </c>
      <c r="G284" t="s">
        <v>2137</v>
      </c>
    </row>
    <row r="285" spans="1:7" x14ac:dyDescent="0.3">
      <c r="A285" t="s">
        <v>54</v>
      </c>
      <c r="B285" t="s">
        <v>80</v>
      </c>
      <c r="C285" t="s">
        <v>117</v>
      </c>
      <c r="D285" s="152" t="s">
        <v>87</v>
      </c>
      <c r="E285" s="108" t="s">
        <v>109</v>
      </c>
      <c r="F285" s="108" t="s">
        <v>115</v>
      </c>
      <c r="G285" t="s">
        <v>2138</v>
      </c>
    </row>
    <row r="286" spans="1:7" x14ac:dyDescent="0.3">
      <c r="A286" t="s">
        <v>54</v>
      </c>
      <c r="B286" t="s">
        <v>80</v>
      </c>
      <c r="C286" t="s">
        <v>117</v>
      </c>
      <c r="D286" s="152" t="s">
        <v>87</v>
      </c>
      <c r="E286" s="108" t="s">
        <v>109</v>
      </c>
      <c r="F286" s="108" t="s">
        <v>115</v>
      </c>
      <c r="G286" t="s">
        <v>2139</v>
      </c>
    </row>
    <row r="287" spans="1:7" x14ac:dyDescent="0.3">
      <c r="A287" t="s">
        <v>54</v>
      </c>
      <c r="B287" t="s">
        <v>80</v>
      </c>
      <c r="C287" t="s">
        <v>117</v>
      </c>
      <c r="D287" s="152" t="s">
        <v>87</v>
      </c>
      <c r="E287" s="108" t="s">
        <v>109</v>
      </c>
      <c r="F287" s="108" t="s">
        <v>115</v>
      </c>
      <c r="G287" t="s">
        <v>2140</v>
      </c>
    </row>
    <row r="288" spans="1:7" x14ac:dyDescent="0.3">
      <c r="A288" t="s">
        <v>54</v>
      </c>
      <c r="B288" t="s">
        <v>80</v>
      </c>
      <c r="C288" t="s">
        <v>117</v>
      </c>
      <c r="D288" s="152" t="s">
        <v>87</v>
      </c>
      <c r="E288" s="108" t="s">
        <v>109</v>
      </c>
      <c r="F288" s="108" t="s">
        <v>115</v>
      </c>
      <c r="G288" t="s">
        <v>2141</v>
      </c>
    </row>
    <row r="289" spans="1:7" x14ac:dyDescent="0.3">
      <c r="A289" t="s">
        <v>54</v>
      </c>
      <c r="B289" t="s">
        <v>80</v>
      </c>
      <c r="C289" t="s">
        <v>117</v>
      </c>
      <c r="D289" s="152" t="s">
        <v>87</v>
      </c>
      <c r="E289" s="108" t="s">
        <v>109</v>
      </c>
      <c r="F289" s="108" t="s">
        <v>115</v>
      </c>
      <c r="G289" t="s">
        <v>2142</v>
      </c>
    </row>
    <row r="290" spans="1:7" x14ac:dyDescent="0.3">
      <c r="A290" t="s">
        <v>54</v>
      </c>
      <c r="B290" t="s">
        <v>80</v>
      </c>
      <c r="C290" t="s">
        <v>117</v>
      </c>
      <c r="D290" s="152" t="s">
        <v>87</v>
      </c>
      <c r="E290" s="108" t="s">
        <v>109</v>
      </c>
      <c r="F290" s="108" t="s">
        <v>115</v>
      </c>
      <c r="G290" t="s">
        <v>2143</v>
      </c>
    </row>
    <row r="291" spans="1:7" x14ac:dyDescent="0.3">
      <c r="A291" t="s">
        <v>54</v>
      </c>
      <c r="B291" t="s">
        <v>80</v>
      </c>
      <c r="C291" t="s">
        <v>117</v>
      </c>
      <c r="D291" s="152" t="s">
        <v>87</v>
      </c>
      <c r="E291" s="108" t="s">
        <v>109</v>
      </c>
      <c r="F291" s="108" t="s">
        <v>115</v>
      </c>
      <c r="G291" t="s">
        <v>2144</v>
      </c>
    </row>
    <row r="292" spans="1:7" x14ac:dyDescent="0.3">
      <c r="A292" t="s">
        <v>54</v>
      </c>
      <c r="B292" t="s">
        <v>80</v>
      </c>
      <c r="C292" t="s">
        <v>117</v>
      </c>
      <c r="D292" s="152" t="s">
        <v>87</v>
      </c>
      <c r="E292" s="108" t="s">
        <v>109</v>
      </c>
      <c r="F292" s="108" t="s">
        <v>115</v>
      </c>
      <c r="G292" t="s">
        <v>2145</v>
      </c>
    </row>
    <row r="293" spans="1:7" x14ac:dyDescent="0.3">
      <c r="A293" t="s">
        <v>54</v>
      </c>
      <c r="B293" t="s">
        <v>80</v>
      </c>
      <c r="C293" t="s">
        <v>117</v>
      </c>
      <c r="D293" s="152" t="s">
        <v>87</v>
      </c>
      <c r="E293" s="108" t="s">
        <v>109</v>
      </c>
      <c r="F293" s="108" t="s">
        <v>115</v>
      </c>
      <c r="G293" t="s">
        <v>2146</v>
      </c>
    </row>
    <row r="294" spans="1:7" x14ac:dyDescent="0.3">
      <c r="A294" t="s">
        <v>54</v>
      </c>
      <c r="B294" t="s">
        <v>80</v>
      </c>
      <c r="C294" t="s">
        <v>117</v>
      </c>
      <c r="D294" s="152" t="s">
        <v>87</v>
      </c>
      <c r="E294" s="108" t="s">
        <v>109</v>
      </c>
      <c r="F294" s="108" t="s">
        <v>115</v>
      </c>
      <c r="G294" t="s">
        <v>2147</v>
      </c>
    </row>
    <row r="295" spans="1:7" x14ac:dyDescent="0.3">
      <c r="A295" t="s">
        <v>54</v>
      </c>
      <c r="B295" t="s">
        <v>80</v>
      </c>
      <c r="C295" t="s">
        <v>125</v>
      </c>
      <c r="D295" s="152" t="s">
        <v>87</v>
      </c>
      <c r="E295" s="108" t="s">
        <v>114</v>
      </c>
      <c r="F295" s="108" t="s">
        <v>89</v>
      </c>
      <c r="G295" t="s">
        <v>2148</v>
      </c>
    </row>
    <row r="296" spans="1:7" x14ac:dyDescent="0.3">
      <c r="A296" t="s">
        <v>54</v>
      </c>
      <c r="B296" t="s">
        <v>80</v>
      </c>
      <c r="C296" t="s">
        <v>125</v>
      </c>
      <c r="D296" s="152" t="s">
        <v>87</v>
      </c>
      <c r="E296" s="108" t="s">
        <v>114</v>
      </c>
      <c r="F296" s="108" t="s">
        <v>115</v>
      </c>
      <c r="G296" t="s">
        <v>2149</v>
      </c>
    </row>
    <row r="297" spans="1:7" x14ac:dyDescent="0.3">
      <c r="A297" t="s">
        <v>54</v>
      </c>
      <c r="B297" t="s">
        <v>80</v>
      </c>
      <c r="C297" t="s">
        <v>125</v>
      </c>
      <c r="D297" s="152" t="s">
        <v>87</v>
      </c>
      <c r="E297" s="108" t="s">
        <v>114</v>
      </c>
      <c r="F297" s="108" t="s">
        <v>115</v>
      </c>
      <c r="G297" t="s">
        <v>2150</v>
      </c>
    </row>
    <row r="298" spans="1:7" x14ac:dyDescent="0.3">
      <c r="A298" t="s">
        <v>54</v>
      </c>
      <c r="B298" t="s">
        <v>80</v>
      </c>
      <c r="C298" t="s">
        <v>125</v>
      </c>
      <c r="D298" s="152" t="s">
        <v>87</v>
      </c>
      <c r="E298" s="108" t="s">
        <v>114</v>
      </c>
      <c r="F298" s="108" t="s">
        <v>115</v>
      </c>
      <c r="G298" t="s">
        <v>2151</v>
      </c>
    </row>
    <row r="299" spans="1:7" x14ac:dyDescent="0.3">
      <c r="A299" t="s">
        <v>54</v>
      </c>
      <c r="B299" t="s">
        <v>80</v>
      </c>
      <c r="C299" t="s">
        <v>125</v>
      </c>
      <c r="D299" s="152" t="s">
        <v>87</v>
      </c>
      <c r="E299" s="108" t="s">
        <v>114</v>
      </c>
      <c r="F299" s="108" t="s">
        <v>115</v>
      </c>
      <c r="G299" t="s">
        <v>2152</v>
      </c>
    </row>
    <row r="300" spans="1:7" x14ac:dyDescent="0.3">
      <c r="A300" t="s">
        <v>54</v>
      </c>
      <c r="B300" t="s">
        <v>80</v>
      </c>
      <c r="C300" t="s">
        <v>125</v>
      </c>
      <c r="D300" s="152" t="s">
        <v>87</v>
      </c>
      <c r="E300" s="108" t="s">
        <v>114</v>
      </c>
      <c r="F300" s="108" t="s">
        <v>115</v>
      </c>
      <c r="G300" t="s">
        <v>2153</v>
      </c>
    </row>
    <row r="301" spans="1:7" x14ac:dyDescent="0.3">
      <c r="A301" t="s">
        <v>54</v>
      </c>
      <c r="B301" t="s">
        <v>80</v>
      </c>
      <c r="C301" t="s">
        <v>125</v>
      </c>
      <c r="D301" s="152" t="s">
        <v>87</v>
      </c>
      <c r="E301" s="108" t="s">
        <v>114</v>
      </c>
      <c r="F301" s="108" t="s">
        <v>115</v>
      </c>
      <c r="G301" t="s">
        <v>2154</v>
      </c>
    </row>
    <row r="302" spans="1:7" x14ac:dyDescent="0.3">
      <c r="A302" t="s">
        <v>54</v>
      </c>
      <c r="B302" t="s">
        <v>80</v>
      </c>
      <c r="C302" t="s">
        <v>125</v>
      </c>
      <c r="D302" s="152" t="s">
        <v>87</v>
      </c>
      <c r="E302" s="108" t="s">
        <v>114</v>
      </c>
      <c r="F302" s="108" t="s">
        <v>115</v>
      </c>
      <c r="G302" t="s">
        <v>2155</v>
      </c>
    </row>
    <row r="303" spans="1:7" x14ac:dyDescent="0.3">
      <c r="A303" t="s">
        <v>54</v>
      </c>
      <c r="B303" t="s">
        <v>80</v>
      </c>
      <c r="C303" t="s">
        <v>125</v>
      </c>
      <c r="D303" s="152" t="s">
        <v>87</v>
      </c>
      <c r="E303" s="108" t="s">
        <v>114</v>
      </c>
      <c r="F303" s="108" t="s">
        <v>115</v>
      </c>
      <c r="G303" t="s">
        <v>2156</v>
      </c>
    </row>
    <row r="304" spans="1:7" x14ac:dyDescent="0.3">
      <c r="A304" t="s">
        <v>54</v>
      </c>
      <c r="B304" t="s">
        <v>80</v>
      </c>
      <c r="C304" t="s">
        <v>125</v>
      </c>
      <c r="D304" s="152" t="s">
        <v>87</v>
      </c>
      <c r="E304" s="108" t="s">
        <v>114</v>
      </c>
      <c r="F304" s="108" t="s">
        <v>115</v>
      </c>
      <c r="G304" t="s">
        <v>2157</v>
      </c>
    </row>
    <row r="305" spans="1:7" x14ac:dyDescent="0.3">
      <c r="A305" t="s">
        <v>54</v>
      </c>
      <c r="B305" t="s">
        <v>80</v>
      </c>
      <c r="C305" t="s">
        <v>125</v>
      </c>
      <c r="D305" s="152" t="s">
        <v>87</v>
      </c>
      <c r="E305" s="108" t="s">
        <v>114</v>
      </c>
      <c r="F305" s="108" t="s">
        <v>115</v>
      </c>
      <c r="G305" t="s">
        <v>2158</v>
      </c>
    </row>
    <row r="306" spans="1:7" x14ac:dyDescent="0.3">
      <c r="A306" t="s">
        <v>54</v>
      </c>
      <c r="B306" t="s">
        <v>80</v>
      </c>
      <c r="C306" t="s">
        <v>125</v>
      </c>
      <c r="D306" s="152" t="s">
        <v>87</v>
      </c>
      <c r="E306" s="108" t="s">
        <v>114</v>
      </c>
      <c r="F306" s="108" t="s">
        <v>115</v>
      </c>
      <c r="G306" t="s">
        <v>2159</v>
      </c>
    </row>
    <row r="307" spans="1:7" x14ac:dyDescent="0.3">
      <c r="A307" t="s">
        <v>54</v>
      </c>
      <c r="B307" t="s">
        <v>80</v>
      </c>
      <c r="C307" t="s">
        <v>125</v>
      </c>
      <c r="D307" s="152" t="s">
        <v>87</v>
      </c>
      <c r="E307" s="108" t="s">
        <v>114</v>
      </c>
      <c r="F307" s="108" t="s">
        <v>115</v>
      </c>
      <c r="G307" t="s">
        <v>2160</v>
      </c>
    </row>
    <row r="308" spans="1:7" x14ac:dyDescent="0.3">
      <c r="A308" t="s">
        <v>54</v>
      </c>
      <c r="B308" t="s">
        <v>80</v>
      </c>
      <c r="C308" t="s">
        <v>125</v>
      </c>
      <c r="D308" s="152" t="s">
        <v>87</v>
      </c>
      <c r="E308" s="108" t="s">
        <v>114</v>
      </c>
      <c r="F308" s="108" t="s">
        <v>115</v>
      </c>
      <c r="G308" t="s">
        <v>2161</v>
      </c>
    </row>
    <row r="309" spans="1:7" x14ac:dyDescent="0.3">
      <c r="A309" t="s">
        <v>54</v>
      </c>
      <c r="B309" t="s">
        <v>80</v>
      </c>
      <c r="C309" t="s">
        <v>125</v>
      </c>
      <c r="D309" s="152" t="s">
        <v>87</v>
      </c>
      <c r="E309" s="108" t="s">
        <v>114</v>
      </c>
      <c r="F309" s="108" t="s">
        <v>115</v>
      </c>
      <c r="G309" t="s">
        <v>2162</v>
      </c>
    </row>
    <row r="310" spans="1:7" x14ac:dyDescent="0.3">
      <c r="A310" t="s">
        <v>54</v>
      </c>
      <c r="B310" t="s">
        <v>80</v>
      </c>
      <c r="C310" t="s">
        <v>125</v>
      </c>
      <c r="D310" s="152" t="s">
        <v>87</v>
      </c>
      <c r="E310" s="108" t="s">
        <v>114</v>
      </c>
      <c r="F310" s="108" t="s">
        <v>115</v>
      </c>
      <c r="G310" t="s">
        <v>2163</v>
      </c>
    </row>
    <row r="311" spans="1:7" x14ac:dyDescent="0.3">
      <c r="A311" t="s">
        <v>54</v>
      </c>
      <c r="B311" t="s">
        <v>80</v>
      </c>
      <c r="C311" t="s">
        <v>125</v>
      </c>
      <c r="D311" s="152" t="s">
        <v>87</v>
      </c>
      <c r="E311" s="108" t="s">
        <v>114</v>
      </c>
      <c r="F311" s="108" t="s">
        <v>115</v>
      </c>
      <c r="G311" t="s">
        <v>2164</v>
      </c>
    </row>
    <row r="312" spans="1:7" x14ac:dyDescent="0.3">
      <c r="A312" t="s">
        <v>54</v>
      </c>
      <c r="B312" t="s">
        <v>80</v>
      </c>
      <c r="C312" t="s">
        <v>125</v>
      </c>
      <c r="D312" s="152" t="s">
        <v>87</v>
      </c>
      <c r="E312" s="108" t="s">
        <v>114</v>
      </c>
      <c r="F312" s="108" t="s">
        <v>115</v>
      </c>
      <c r="G312" t="s">
        <v>2165</v>
      </c>
    </row>
    <row r="313" spans="1:7" x14ac:dyDescent="0.3">
      <c r="A313" t="s">
        <v>54</v>
      </c>
      <c r="B313" t="s">
        <v>80</v>
      </c>
      <c r="C313" t="s">
        <v>125</v>
      </c>
      <c r="D313" s="152" t="s">
        <v>87</v>
      </c>
      <c r="E313" s="108" t="s">
        <v>114</v>
      </c>
      <c r="F313" s="108" t="s">
        <v>115</v>
      </c>
      <c r="G313" t="s">
        <v>2166</v>
      </c>
    </row>
    <row r="314" spans="1:7" x14ac:dyDescent="0.3">
      <c r="A314" t="s">
        <v>54</v>
      </c>
      <c r="B314" t="s">
        <v>80</v>
      </c>
      <c r="C314" t="s">
        <v>125</v>
      </c>
      <c r="D314" s="152" t="s">
        <v>87</v>
      </c>
      <c r="E314" s="108" t="s">
        <v>114</v>
      </c>
      <c r="F314" s="108" t="s">
        <v>115</v>
      </c>
      <c r="G314" t="s">
        <v>2167</v>
      </c>
    </row>
    <row r="315" spans="1:7" x14ac:dyDescent="0.3">
      <c r="A315" t="s">
        <v>54</v>
      </c>
      <c r="B315" t="s">
        <v>80</v>
      </c>
      <c r="C315" t="s">
        <v>125</v>
      </c>
      <c r="D315" s="152" t="s">
        <v>87</v>
      </c>
      <c r="E315" s="108" t="s">
        <v>114</v>
      </c>
      <c r="F315" s="108" t="s">
        <v>115</v>
      </c>
      <c r="G315" t="s">
        <v>2168</v>
      </c>
    </row>
    <row r="316" spans="1:7" x14ac:dyDescent="0.3">
      <c r="A316" t="s">
        <v>54</v>
      </c>
      <c r="B316" t="s">
        <v>80</v>
      </c>
      <c r="C316" t="s">
        <v>125</v>
      </c>
      <c r="D316" s="152" t="s">
        <v>87</v>
      </c>
      <c r="E316" s="108" t="s">
        <v>114</v>
      </c>
      <c r="F316" s="108" t="s">
        <v>115</v>
      </c>
      <c r="G316" t="s">
        <v>2169</v>
      </c>
    </row>
    <row r="317" spans="1:7" x14ac:dyDescent="0.3">
      <c r="A317" t="s">
        <v>54</v>
      </c>
      <c r="B317" t="s">
        <v>80</v>
      </c>
      <c r="C317" t="s">
        <v>125</v>
      </c>
      <c r="D317" s="152" t="s">
        <v>87</v>
      </c>
      <c r="E317" s="108" t="s">
        <v>114</v>
      </c>
      <c r="F317" s="108" t="s">
        <v>115</v>
      </c>
      <c r="G317" t="s">
        <v>2170</v>
      </c>
    </row>
    <row r="318" spans="1:7" x14ac:dyDescent="0.3">
      <c r="A318" t="s">
        <v>54</v>
      </c>
      <c r="B318" t="s">
        <v>80</v>
      </c>
      <c r="C318" t="s">
        <v>125</v>
      </c>
      <c r="D318" s="152" t="s">
        <v>87</v>
      </c>
      <c r="E318" s="108" t="s">
        <v>114</v>
      </c>
      <c r="F318" s="108" t="s">
        <v>115</v>
      </c>
      <c r="G318" t="s">
        <v>2171</v>
      </c>
    </row>
    <row r="319" spans="1:7" x14ac:dyDescent="0.3">
      <c r="A319" t="s">
        <v>54</v>
      </c>
      <c r="B319" t="s">
        <v>80</v>
      </c>
      <c r="C319" t="s">
        <v>125</v>
      </c>
      <c r="D319" s="152" t="s">
        <v>87</v>
      </c>
      <c r="E319" s="108" t="s">
        <v>114</v>
      </c>
      <c r="F319" s="108" t="s">
        <v>115</v>
      </c>
      <c r="G319" t="s">
        <v>2172</v>
      </c>
    </row>
    <row r="320" spans="1:7" x14ac:dyDescent="0.3">
      <c r="A320" t="s">
        <v>54</v>
      </c>
      <c r="B320" t="s">
        <v>80</v>
      </c>
      <c r="C320" t="s">
        <v>125</v>
      </c>
      <c r="D320" s="152" t="s">
        <v>87</v>
      </c>
      <c r="E320" s="108" t="s">
        <v>114</v>
      </c>
      <c r="F320" s="108" t="s">
        <v>115</v>
      </c>
      <c r="G320" t="s">
        <v>2173</v>
      </c>
    </row>
    <row r="321" spans="1:7" x14ac:dyDescent="0.3">
      <c r="A321" t="s">
        <v>54</v>
      </c>
      <c r="B321" t="s">
        <v>80</v>
      </c>
      <c r="C321" t="s">
        <v>125</v>
      </c>
      <c r="D321" s="152" t="s">
        <v>87</v>
      </c>
      <c r="E321" s="108" t="s">
        <v>114</v>
      </c>
      <c r="F321" s="108" t="s">
        <v>115</v>
      </c>
      <c r="G321" t="s">
        <v>2174</v>
      </c>
    </row>
    <row r="322" spans="1:7" x14ac:dyDescent="0.3">
      <c r="A322" t="s">
        <v>54</v>
      </c>
      <c r="B322" t="s">
        <v>80</v>
      </c>
      <c r="C322" t="s">
        <v>125</v>
      </c>
      <c r="D322" s="152" t="s">
        <v>87</v>
      </c>
      <c r="E322" s="108" t="s">
        <v>114</v>
      </c>
      <c r="F322" s="108" t="s">
        <v>115</v>
      </c>
      <c r="G322" t="s">
        <v>2175</v>
      </c>
    </row>
    <row r="323" spans="1:7" x14ac:dyDescent="0.3">
      <c r="A323" t="s">
        <v>54</v>
      </c>
      <c r="B323" t="s">
        <v>80</v>
      </c>
      <c r="C323" t="s">
        <v>125</v>
      </c>
      <c r="D323" s="152" t="s">
        <v>87</v>
      </c>
      <c r="E323" s="108" t="s">
        <v>114</v>
      </c>
      <c r="F323" s="108" t="s">
        <v>115</v>
      </c>
      <c r="G323" t="s">
        <v>2176</v>
      </c>
    </row>
    <row r="324" spans="1:7" x14ac:dyDescent="0.3">
      <c r="A324" t="s">
        <v>54</v>
      </c>
      <c r="B324" t="s">
        <v>80</v>
      </c>
      <c r="C324" t="s">
        <v>125</v>
      </c>
      <c r="D324" s="152" t="s">
        <v>87</v>
      </c>
      <c r="E324" s="108" t="s">
        <v>114</v>
      </c>
      <c r="F324" s="108" t="s">
        <v>115</v>
      </c>
      <c r="G324" t="s">
        <v>2177</v>
      </c>
    </row>
    <row r="325" spans="1:7" x14ac:dyDescent="0.3">
      <c r="A325" t="s">
        <v>54</v>
      </c>
      <c r="B325" t="s">
        <v>80</v>
      </c>
      <c r="C325" t="s">
        <v>125</v>
      </c>
      <c r="D325" s="152" t="s">
        <v>87</v>
      </c>
      <c r="E325" s="108" t="s">
        <v>114</v>
      </c>
      <c r="F325" s="108" t="s">
        <v>115</v>
      </c>
      <c r="G325" t="s">
        <v>2178</v>
      </c>
    </row>
    <row r="326" spans="1:7" x14ac:dyDescent="0.3">
      <c r="A326" t="s">
        <v>54</v>
      </c>
      <c r="B326" t="s">
        <v>80</v>
      </c>
      <c r="C326" t="s">
        <v>125</v>
      </c>
      <c r="D326" s="152" t="s">
        <v>87</v>
      </c>
      <c r="E326" s="108" t="s">
        <v>114</v>
      </c>
      <c r="F326" s="108" t="s">
        <v>115</v>
      </c>
      <c r="G326" t="s">
        <v>2179</v>
      </c>
    </row>
    <row r="327" spans="1:7" x14ac:dyDescent="0.3">
      <c r="A327" t="s">
        <v>54</v>
      </c>
      <c r="B327" t="s">
        <v>80</v>
      </c>
      <c r="C327" t="s">
        <v>125</v>
      </c>
      <c r="D327" s="152" t="s">
        <v>87</v>
      </c>
      <c r="E327" s="108" t="s">
        <v>114</v>
      </c>
      <c r="F327" s="108" t="s">
        <v>115</v>
      </c>
      <c r="G327" t="s">
        <v>2180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1AC4-2A8A-4AA0-9E6D-5AC0D2C9802B}">
  <sheetPr>
    <tabColor rgb="FF0070C0"/>
  </sheetPr>
  <dimension ref="B3:C3"/>
  <sheetViews>
    <sheetView workbookViewId="0">
      <selection activeCell="C28" sqref="C28"/>
    </sheetView>
  </sheetViews>
  <sheetFormatPr baseColWidth="10" defaultRowHeight="14.4" x14ac:dyDescent="0.3"/>
  <cols>
    <col min="3" max="3" width="40.77734375" bestFit="1" customWidth="1"/>
  </cols>
  <sheetData>
    <row r="3" spans="2:3" x14ac:dyDescent="0.3">
      <c r="B3" t="s">
        <v>2181</v>
      </c>
      <c r="C3" s="151" t="s">
        <v>2182</v>
      </c>
    </row>
  </sheetData>
  <hyperlinks>
    <hyperlink ref="C3" r:id="rId1" xr:uid="{9065CDA2-5957-4637-8959-3D4E33A9598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D8BE-8FEE-4FA9-8F3E-8F1886B628FC}">
  <sheetPr>
    <tabColor rgb="FF00823B"/>
  </sheetPr>
  <dimension ref="B2:C17"/>
  <sheetViews>
    <sheetView showGridLines="0" workbookViewId="0">
      <selection activeCell="C26" sqref="C26"/>
    </sheetView>
  </sheetViews>
  <sheetFormatPr baseColWidth="10" defaultRowHeight="14.4" x14ac:dyDescent="0.3"/>
  <cols>
    <col min="2" max="2" width="16.5546875" bestFit="1" customWidth="1"/>
    <col min="3" max="3" width="35.33203125" customWidth="1"/>
  </cols>
  <sheetData>
    <row r="2" spans="2:3" x14ac:dyDescent="0.3">
      <c r="B2" t="s">
        <v>189</v>
      </c>
      <c r="C2" t="s">
        <v>190</v>
      </c>
    </row>
    <row r="3" spans="2:3" x14ac:dyDescent="0.3">
      <c r="B3" t="s">
        <v>157</v>
      </c>
      <c r="C3" t="s">
        <v>168</v>
      </c>
    </row>
    <row r="4" spans="2:3" x14ac:dyDescent="0.3">
      <c r="B4" t="s">
        <v>162</v>
      </c>
      <c r="C4" t="s">
        <v>169</v>
      </c>
    </row>
    <row r="5" spans="2:3" x14ac:dyDescent="0.3">
      <c r="B5" t="s">
        <v>161</v>
      </c>
      <c r="C5" t="s">
        <v>170</v>
      </c>
    </row>
    <row r="6" spans="2:3" x14ac:dyDescent="0.3">
      <c r="B6" t="s">
        <v>160</v>
      </c>
      <c r="C6" t="s">
        <v>171</v>
      </c>
    </row>
    <row r="7" spans="2:3" x14ac:dyDescent="0.3">
      <c r="B7" t="s">
        <v>158</v>
      </c>
      <c r="C7" t="s">
        <v>172</v>
      </c>
    </row>
    <row r="8" spans="2:3" x14ac:dyDescent="0.3">
      <c r="B8" t="s">
        <v>152</v>
      </c>
      <c r="C8" t="s">
        <v>173</v>
      </c>
    </row>
    <row r="9" spans="2:3" x14ac:dyDescent="0.3">
      <c r="B9" t="s">
        <v>164</v>
      </c>
      <c r="C9" t="s">
        <v>174</v>
      </c>
    </row>
    <row r="10" spans="2:3" x14ac:dyDescent="0.3">
      <c r="B10" t="s">
        <v>159</v>
      </c>
      <c r="C10" t="s">
        <v>175</v>
      </c>
    </row>
    <row r="11" spans="2:3" x14ac:dyDescent="0.3">
      <c r="B11" t="s">
        <v>163</v>
      </c>
      <c r="C11" t="s">
        <v>176</v>
      </c>
    </row>
    <row r="12" spans="2:3" x14ac:dyDescent="0.3">
      <c r="B12" t="s">
        <v>178</v>
      </c>
      <c r="C12" t="s">
        <v>177</v>
      </c>
    </row>
    <row r="13" spans="2:3" x14ac:dyDescent="0.3">
      <c r="B13" t="s">
        <v>180</v>
      </c>
      <c r="C13" t="s">
        <v>179</v>
      </c>
    </row>
    <row r="14" spans="2:3" x14ac:dyDescent="0.3">
      <c r="B14" t="s">
        <v>182</v>
      </c>
      <c r="C14" t="s">
        <v>181</v>
      </c>
    </row>
    <row r="15" spans="2:3" x14ac:dyDescent="0.3">
      <c r="B15" t="s">
        <v>184</v>
      </c>
      <c r="C15" t="s">
        <v>183</v>
      </c>
    </row>
    <row r="16" spans="2:3" x14ac:dyDescent="0.3">
      <c r="B16" t="s">
        <v>186</v>
      </c>
      <c r="C16" t="s">
        <v>185</v>
      </c>
    </row>
    <row r="17" spans="2:3" x14ac:dyDescent="0.3">
      <c r="B17" t="s">
        <v>188</v>
      </c>
      <c r="C17" t="s">
        <v>187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rgb="FF00823B"/>
  </sheetPr>
  <dimension ref="B1:C38"/>
  <sheetViews>
    <sheetView showGridLines="0" topLeftCell="A28" workbookViewId="0">
      <selection activeCell="F37" sqref="F37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29" t="s">
        <v>1120</v>
      </c>
      <c r="C1" s="90" t="s">
        <v>1278</v>
      </c>
    </row>
    <row r="2" spans="2:3" ht="20.399999999999999" x14ac:dyDescent="0.3">
      <c r="B2" s="73">
        <v>9023</v>
      </c>
      <c r="C2" s="91" t="s">
        <v>1260</v>
      </c>
    </row>
    <row r="3" spans="2:3" ht="20.399999999999999" x14ac:dyDescent="0.3">
      <c r="B3" s="73">
        <v>9024</v>
      </c>
      <c r="C3" s="91" t="s">
        <v>1260</v>
      </c>
    </row>
    <row r="4" spans="2:3" ht="20.399999999999999" x14ac:dyDescent="0.3">
      <c r="B4" s="73"/>
      <c r="C4" s="91" t="s">
        <v>1261</v>
      </c>
    </row>
    <row r="5" spans="2:3" ht="20.399999999999999" x14ac:dyDescent="0.3">
      <c r="B5" s="73"/>
      <c r="C5" s="91" t="s">
        <v>1261</v>
      </c>
    </row>
    <row r="6" spans="2:3" ht="20.399999999999999" x14ac:dyDescent="0.3">
      <c r="B6" s="73">
        <v>9019</v>
      </c>
      <c r="C6" s="91" t="s">
        <v>1262</v>
      </c>
    </row>
    <row r="7" spans="2:3" ht="20.399999999999999" x14ac:dyDescent="0.3">
      <c r="B7" s="73">
        <v>9020</v>
      </c>
      <c r="C7" s="91" t="s">
        <v>1262</v>
      </c>
    </row>
    <row r="8" spans="2:3" ht="20.399999999999999" x14ac:dyDescent="0.3">
      <c r="B8" s="73">
        <v>9015</v>
      </c>
      <c r="C8" s="91" t="s">
        <v>1263</v>
      </c>
    </row>
    <row r="9" spans="2:3" ht="20.399999999999999" x14ac:dyDescent="0.3">
      <c r="B9" s="73">
        <v>9016</v>
      </c>
      <c r="C9" s="91" t="s">
        <v>1263</v>
      </c>
    </row>
    <row r="10" spans="2:3" ht="20.399999999999999" x14ac:dyDescent="0.3">
      <c r="B10" s="73">
        <v>9007</v>
      </c>
      <c r="C10" s="91" t="s">
        <v>1264</v>
      </c>
    </row>
    <row r="11" spans="2:3" ht="20.399999999999999" x14ac:dyDescent="0.3">
      <c r="B11" s="73">
        <v>9008</v>
      </c>
      <c r="C11" s="91" t="s">
        <v>1264</v>
      </c>
    </row>
    <row r="12" spans="2:3" ht="20.399999999999999" x14ac:dyDescent="0.3">
      <c r="B12" s="73">
        <v>9003</v>
      </c>
      <c r="C12" s="91" t="s">
        <v>1265</v>
      </c>
    </row>
    <row r="13" spans="2:3" ht="20.399999999999999" x14ac:dyDescent="0.3">
      <c r="B13" s="73">
        <v>9004</v>
      </c>
      <c r="C13" s="91" t="s">
        <v>1265</v>
      </c>
    </row>
    <row r="14" spans="2:3" ht="20.399999999999999" x14ac:dyDescent="0.3">
      <c r="B14" s="73">
        <v>9027</v>
      </c>
      <c r="C14" s="91" t="s">
        <v>1266</v>
      </c>
    </row>
    <row r="15" spans="2:3" ht="20.399999999999999" x14ac:dyDescent="0.3">
      <c r="B15" s="73">
        <v>9028</v>
      </c>
      <c r="C15" s="91" t="s">
        <v>1266</v>
      </c>
    </row>
    <row r="16" spans="2:3" ht="20.399999999999999" x14ac:dyDescent="0.3">
      <c r="B16" s="73">
        <v>9011</v>
      </c>
      <c r="C16" s="91" t="s">
        <v>1267</v>
      </c>
    </row>
    <row r="17" spans="2:3" ht="20.399999999999999" x14ac:dyDescent="0.3">
      <c r="B17" s="73">
        <v>9012</v>
      </c>
      <c r="C17" s="91" t="s">
        <v>1267</v>
      </c>
    </row>
    <row r="18" spans="2:3" ht="30.6" x14ac:dyDescent="0.3">
      <c r="B18" s="73"/>
      <c r="C18" s="91" t="s">
        <v>1268</v>
      </c>
    </row>
    <row r="19" spans="2:3" ht="30.6" x14ac:dyDescent="0.3">
      <c r="B19" s="73"/>
      <c r="C19" s="91" t="s">
        <v>1268</v>
      </c>
    </row>
    <row r="20" spans="2:3" ht="30.6" x14ac:dyDescent="0.3">
      <c r="B20" s="73">
        <v>9021</v>
      </c>
      <c r="C20" s="91" t="s">
        <v>1269</v>
      </c>
    </row>
    <row r="21" spans="2:3" ht="30.6" x14ac:dyDescent="0.3">
      <c r="B21" s="73">
        <v>9022</v>
      </c>
      <c r="C21" s="91" t="s">
        <v>1269</v>
      </c>
    </row>
    <row r="22" spans="2:3" ht="20.399999999999999" x14ac:dyDescent="0.3">
      <c r="B22" s="73"/>
      <c r="C22" s="91" t="s">
        <v>1270</v>
      </c>
    </row>
    <row r="23" spans="2:3" ht="20.399999999999999" x14ac:dyDescent="0.3">
      <c r="B23" s="73"/>
      <c r="C23" s="91" t="s">
        <v>1270</v>
      </c>
    </row>
    <row r="24" spans="2:3" ht="31.8" x14ac:dyDescent="0.3">
      <c r="B24" s="73">
        <v>9017</v>
      </c>
      <c r="C24" s="92" t="s">
        <v>1271</v>
      </c>
    </row>
    <row r="25" spans="2:3" ht="31.8" x14ac:dyDescent="0.3">
      <c r="B25" s="73">
        <v>9018</v>
      </c>
      <c r="C25" s="92" t="s">
        <v>1271</v>
      </c>
    </row>
    <row r="26" spans="2:3" ht="31.8" x14ac:dyDescent="0.3">
      <c r="B26" s="73">
        <v>9013</v>
      </c>
      <c r="C26" s="92" t="s">
        <v>1272</v>
      </c>
    </row>
    <row r="27" spans="2:3" ht="31.8" x14ac:dyDescent="0.3">
      <c r="B27" s="73">
        <v>9014</v>
      </c>
      <c r="C27" s="92" t="s">
        <v>1272</v>
      </c>
    </row>
    <row r="28" spans="2:3" ht="31.8" x14ac:dyDescent="0.3">
      <c r="B28" s="73">
        <v>9005</v>
      </c>
      <c r="C28" s="92" t="s">
        <v>1273</v>
      </c>
    </row>
    <row r="29" spans="2:3" ht="31.8" x14ac:dyDescent="0.3">
      <c r="B29" s="73">
        <v>9006</v>
      </c>
      <c r="C29" s="92" t="s">
        <v>1273</v>
      </c>
    </row>
    <row r="30" spans="2:3" ht="31.8" x14ac:dyDescent="0.3">
      <c r="B30" s="73">
        <v>9001</v>
      </c>
      <c r="C30" s="92" t="s">
        <v>1274</v>
      </c>
    </row>
    <row r="31" spans="2:3" ht="31.8" x14ac:dyDescent="0.3">
      <c r="B31" s="73">
        <v>9002</v>
      </c>
      <c r="C31" s="92" t="s">
        <v>1274</v>
      </c>
    </row>
    <row r="32" spans="2:3" ht="31.8" x14ac:dyDescent="0.3">
      <c r="B32" s="73">
        <v>9025</v>
      </c>
      <c r="C32" s="92" t="s">
        <v>1275</v>
      </c>
    </row>
    <row r="33" spans="2:3" ht="31.8" x14ac:dyDescent="0.3">
      <c r="B33" s="73">
        <v>9026</v>
      </c>
      <c r="C33" s="92" t="s">
        <v>1275</v>
      </c>
    </row>
    <row r="34" spans="2:3" ht="31.8" x14ac:dyDescent="0.3">
      <c r="B34" s="73">
        <v>9009</v>
      </c>
      <c r="C34" s="92" t="s">
        <v>1276</v>
      </c>
    </row>
    <row r="35" spans="2:3" ht="31.8" x14ac:dyDescent="0.3">
      <c r="B35" s="73">
        <v>9010</v>
      </c>
      <c r="C35" s="92" t="s">
        <v>1276</v>
      </c>
    </row>
    <row r="36" spans="2:3" ht="31.8" x14ac:dyDescent="0.3">
      <c r="B36" s="73"/>
      <c r="C36" s="92" t="s">
        <v>1277</v>
      </c>
    </row>
    <row r="37" spans="2:3" ht="31.8" x14ac:dyDescent="0.3">
      <c r="B37" s="73"/>
      <c r="C37" s="92" t="s">
        <v>1277</v>
      </c>
    </row>
    <row r="38" spans="2:3" ht="21.6" x14ac:dyDescent="0.3">
      <c r="B38" s="139">
        <v>9029</v>
      </c>
      <c r="C38" s="140" t="s">
        <v>1855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F53-899A-4BCD-BD7A-B36704E575A9}">
  <dimension ref="D6:O29"/>
  <sheetViews>
    <sheetView showGridLines="0" topLeftCell="A4" workbookViewId="0">
      <selection activeCell="B29" sqref="B29"/>
    </sheetView>
  </sheetViews>
  <sheetFormatPr baseColWidth="10" defaultRowHeight="14.4" x14ac:dyDescent="0.3"/>
  <cols>
    <col min="4" max="4" width="8.21875" bestFit="1" customWidth="1"/>
    <col min="5" max="5" width="4.21875" style="38" customWidth="1"/>
    <col min="6" max="6" width="4.5546875" style="38" customWidth="1"/>
    <col min="7" max="7" width="57.21875" customWidth="1"/>
    <col min="8" max="12" width="10.6640625" customWidth="1"/>
    <col min="13" max="13" width="7.21875" customWidth="1"/>
    <col min="14" max="14" width="24.33203125" bestFit="1" customWidth="1"/>
    <col min="15" max="15" width="43.109375" bestFit="1" customWidth="1"/>
  </cols>
  <sheetData>
    <row r="6" spans="4:15" x14ac:dyDescent="0.3">
      <c r="D6" t="s">
        <v>652</v>
      </c>
      <c r="E6" s="38" t="s">
        <v>217</v>
      </c>
      <c r="F6" s="38" t="s">
        <v>232</v>
      </c>
      <c r="G6" t="s">
        <v>651</v>
      </c>
      <c r="M6" s="1" t="s">
        <v>4</v>
      </c>
      <c r="N6" s="2" t="s">
        <v>3</v>
      </c>
      <c r="O6" s="2" t="s">
        <v>3</v>
      </c>
    </row>
    <row r="7" spans="4:15" x14ac:dyDescent="0.3">
      <c r="D7" s="38">
        <v>16</v>
      </c>
      <c r="E7" s="38">
        <v>1</v>
      </c>
      <c r="G7" t="str">
        <f>+"https://dashboardfiltrado.azurewebsites.net/AutoDash/Index/"&amp;E7&amp;"/"&amp;F7</f>
        <v>https://dashboardfiltrado.azurewebsites.net/AutoDash/Index/1/</v>
      </c>
      <c r="M7" s="5">
        <v>1</v>
      </c>
      <c r="N7" s="4" t="s">
        <v>635</v>
      </c>
      <c r="O7" s="61" t="s">
        <v>619</v>
      </c>
    </row>
    <row r="8" spans="4:15" x14ac:dyDescent="0.3">
      <c r="D8" s="38">
        <f>+D7</f>
        <v>16</v>
      </c>
      <c r="E8" s="38">
        <f>+E7</f>
        <v>1</v>
      </c>
      <c r="F8" s="38">
        <v>2</v>
      </c>
      <c r="G8" t="str">
        <f t="shared" ref="G8:G22" si="0">+"https://dashboardfiltrado.azurewebsites.net/AutoDash/Index/"&amp;E8&amp;"/"&amp;F8</f>
        <v>https://dashboardfiltrado.azurewebsites.net/AutoDash/Index/1/2</v>
      </c>
      <c r="M8" s="5">
        <v>2</v>
      </c>
      <c r="N8" s="4" t="s">
        <v>636</v>
      </c>
      <c r="O8" s="61" t="s">
        <v>620</v>
      </c>
    </row>
    <row r="9" spans="4:15" x14ac:dyDescent="0.3">
      <c r="D9" s="38">
        <f t="shared" ref="D9:D22" si="1">+D8</f>
        <v>16</v>
      </c>
      <c r="E9" s="38">
        <f t="shared" ref="E9:E22" si="2">+E8</f>
        <v>1</v>
      </c>
      <c r="F9" s="38">
        <v>3</v>
      </c>
      <c r="G9" t="str">
        <f t="shared" si="0"/>
        <v>https://dashboardfiltrado.azurewebsites.net/AutoDash/Index/1/3</v>
      </c>
      <c r="M9" s="5">
        <v>3</v>
      </c>
      <c r="N9" s="4" t="s">
        <v>637</v>
      </c>
      <c r="O9" s="61" t="s">
        <v>621</v>
      </c>
    </row>
    <row r="10" spans="4:15" x14ac:dyDescent="0.3">
      <c r="D10" s="38">
        <f t="shared" si="1"/>
        <v>16</v>
      </c>
      <c r="E10" s="38">
        <f t="shared" si="2"/>
        <v>1</v>
      </c>
      <c r="F10" s="38">
        <v>4</v>
      </c>
      <c r="G10" t="str">
        <f t="shared" si="0"/>
        <v>https://dashboardfiltrado.azurewebsites.net/AutoDash/Index/1/4</v>
      </c>
      <c r="M10" s="5">
        <v>4</v>
      </c>
      <c r="N10" s="4" t="s">
        <v>638</v>
      </c>
      <c r="O10" s="61" t="s">
        <v>622</v>
      </c>
    </row>
    <row r="11" spans="4:15" x14ac:dyDescent="0.3">
      <c r="D11" s="38">
        <f t="shared" si="1"/>
        <v>16</v>
      </c>
      <c r="E11" s="38">
        <f t="shared" si="2"/>
        <v>1</v>
      </c>
      <c r="F11" s="38">
        <v>5</v>
      </c>
      <c r="G11" t="str">
        <f t="shared" si="0"/>
        <v>https://dashboardfiltrado.azurewebsites.net/AutoDash/Index/1/5</v>
      </c>
      <c r="M11" s="5">
        <v>5</v>
      </c>
      <c r="N11" s="4" t="s">
        <v>639</v>
      </c>
      <c r="O11" s="61" t="s">
        <v>623</v>
      </c>
    </row>
    <row r="12" spans="4:15" x14ac:dyDescent="0.3">
      <c r="D12" s="38">
        <f t="shared" si="1"/>
        <v>16</v>
      </c>
      <c r="E12" s="38">
        <f t="shared" si="2"/>
        <v>1</v>
      </c>
      <c r="F12" s="38">
        <v>6</v>
      </c>
      <c r="G12" t="str">
        <f t="shared" si="0"/>
        <v>https://dashboardfiltrado.azurewebsites.net/AutoDash/Index/1/6</v>
      </c>
      <c r="M12" s="5">
        <v>6</v>
      </c>
      <c r="N12" s="4" t="s">
        <v>640</v>
      </c>
      <c r="O12" s="61" t="s">
        <v>624</v>
      </c>
    </row>
    <row r="13" spans="4:15" x14ac:dyDescent="0.3">
      <c r="D13" s="38">
        <f t="shared" si="1"/>
        <v>16</v>
      </c>
      <c r="E13" s="38">
        <f t="shared" si="2"/>
        <v>1</v>
      </c>
      <c r="F13" s="38">
        <v>7</v>
      </c>
      <c r="G13" t="str">
        <f t="shared" si="0"/>
        <v>https://dashboardfiltrado.azurewebsites.net/AutoDash/Index/1/7</v>
      </c>
      <c r="M13" s="5">
        <v>7</v>
      </c>
      <c r="N13" s="4" t="s">
        <v>641</v>
      </c>
      <c r="O13" s="61" t="s">
        <v>625</v>
      </c>
    </row>
    <row r="14" spans="4:15" x14ac:dyDescent="0.3">
      <c r="D14" s="38">
        <f t="shared" si="1"/>
        <v>16</v>
      </c>
      <c r="E14" s="38">
        <f t="shared" si="2"/>
        <v>1</v>
      </c>
      <c r="F14" s="38">
        <v>8</v>
      </c>
      <c r="G14" t="str">
        <f t="shared" si="0"/>
        <v>https://dashboardfiltrado.azurewebsites.net/AutoDash/Index/1/8</v>
      </c>
      <c r="M14" s="5">
        <v>8</v>
      </c>
      <c r="N14" s="4" t="s">
        <v>642</v>
      </c>
      <c r="O14" s="61" t="s">
        <v>626</v>
      </c>
    </row>
    <row r="15" spans="4:15" x14ac:dyDescent="0.3">
      <c r="D15" s="38">
        <f t="shared" si="1"/>
        <v>16</v>
      </c>
      <c r="E15" s="38">
        <f t="shared" si="2"/>
        <v>1</v>
      </c>
      <c r="F15" s="38">
        <v>9</v>
      </c>
      <c r="G15" t="str">
        <f t="shared" si="0"/>
        <v>https://dashboardfiltrado.azurewebsites.net/AutoDash/Index/1/9</v>
      </c>
      <c r="M15" s="5">
        <v>9</v>
      </c>
      <c r="N15" s="4" t="s">
        <v>643</v>
      </c>
      <c r="O15" s="61" t="s">
        <v>627</v>
      </c>
    </row>
    <row r="16" spans="4:15" x14ac:dyDescent="0.3">
      <c r="D16" s="38">
        <f t="shared" si="1"/>
        <v>16</v>
      </c>
      <c r="E16" s="38">
        <f t="shared" si="2"/>
        <v>1</v>
      </c>
      <c r="F16" s="38">
        <v>10</v>
      </c>
      <c r="G16" t="str">
        <f t="shared" si="0"/>
        <v>https://dashboardfiltrado.azurewebsites.net/AutoDash/Index/1/10</v>
      </c>
      <c r="M16" s="5">
        <v>10</v>
      </c>
      <c r="N16" s="4" t="s">
        <v>644</v>
      </c>
      <c r="O16" s="61" t="s">
        <v>628</v>
      </c>
    </row>
    <row r="17" spans="4:15" x14ac:dyDescent="0.3">
      <c r="D17" s="38">
        <f t="shared" si="1"/>
        <v>16</v>
      </c>
      <c r="E17" s="38">
        <f t="shared" si="2"/>
        <v>1</v>
      </c>
      <c r="F17" s="38">
        <v>11</v>
      </c>
      <c r="G17" t="str">
        <f t="shared" si="0"/>
        <v>https://dashboardfiltrado.azurewebsites.net/AutoDash/Index/1/11</v>
      </c>
      <c r="M17" s="5">
        <v>11</v>
      </c>
      <c r="N17" s="4" t="s">
        <v>645</v>
      </c>
      <c r="O17" s="61" t="s">
        <v>629</v>
      </c>
    </row>
    <row r="18" spans="4:15" x14ac:dyDescent="0.3">
      <c r="D18" s="38">
        <f t="shared" si="1"/>
        <v>16</v>
      </c>
      <c r="E18" s="38">
        <f t="shared" si="2"/>
        <v>1</v>
      </c>
      <c r="F18" s="38">
        <v>12</v>
      </c>
      <c r="G18" t="str">
        <f t="shared" si="0"/>
        <v>https://dashboardfiltrado.azurewebsites.net/AutoDash/Index/1/12</v>
      </c>
      <c r="M18" s="5">
        <v>12</v>
      </c>
      <c r="N18" s="4" t="s">
        <v>646</v>
      </c>
      <c r="O18" s="61" t="s">
        <v>630</v>
      </c>
    </row>
    <row r="19" spans="4:15" x14ac:dyDescent="0.3">
      <c r="D19" s="38">
        <f t="shared" si="1"/>
        <v>16</v>
      </c>
      <c r="E19" s="38">
        <f t="shared" si="2"/>
        <v>1</v>
      </c>
      <c r="F19" s="38">
        <v>13</v>
      </c>
      <c r="G19" t="str">
        <f t="shared" si="0"/>
        <v>https://dashboardfiltrado.azurewebsites.net/AutoDash/Index/1/13</v>
      </c>
      <c r="M19" s="5">
        <v>13</v>
      </c>
      <c r="N19" s="4" t="s">
        <v>647</v>
      </c>
      <c r="O19" s="61" t="s">
        <v>631</v>
      </c>
    </row>
    <row r="20" spans="4:15" x14ac:dyDescent="0.3">
      <c r="D20" s="38">
        <f t="shared" si="1"/>
        <v>16</v>
      </c>
      <c r="E20" s="38">
        <f t="shared" si="2"/>
        <v>1</v>
      </c>
      <c r="F20" s="38">
        <v>14</v>
      </c>
      <c r="G20" t="str">
        <f t="shared" si="0"/>
        <v>https://dashboardfiltrado.azurewebsites.net/AutoDash/Index/1/14</v>
      </c>
      <c r="M20" s="5">
        <v>14</v>
      </c>
      <c r="N20" s="4" t="s">
        <v>648</v>
      </c>
      <c r="O20" s="61" t="s">
        <v>632</v>
      </c>
    </row>
    <row r="21" spans="4:15" x14ac:dyDescent="0.3">
      <c r="D21" s="38">
        <f t="shared" si="1"/>
        <v>16</v>
      </c>
      <c r="E21" s="38">
        <f t="shared" si="2"/>
        <v>1</v>
      </c>
      <c r="F21" s="38">
        <v>15</v>
      </c>
      <c r="G21" t="str">
        <f t="shared" si="0"/>
        <v>https://dashboardfiltrado.azurewebsites.net/AutoDash/Index/1/15</v>
      </c>
      <c r="M21" s="5">
        <v>15</v>
      </c>
      <c r="N21" s="4" t="s">
        <v>649</v>
      </c>
      <c r="O21" s="61" t="s">
        <v>633</v>
      </c>
    </row>
    <row r="22" spans="4:15" x14ac:dyDescent="0.3">
      <c r="D22" s="38">
        <f t="shared" si="1"/>
        <v>16</v>
      </c>
      <c r="E22" s="38">
        <f t="shared" si="2"/>
        <v>1</v>
      </c>
      <c r="F22" s="38">
        <v>16</v>
      </c>
      <c r="G22" t="str">
        <f t="shared" si="0"/>
        <v>https://dashboardfiltrado.azurewebsites.net/AutoDash/Index/1/16</v>
      </c>
      <c r="M22" s="5">
        <v>16</v>
      </c>
      <c r="N22" s="4" t="s">
        <v>650</v>
      </c>
      <c r="O22" s="61" t="s">
        <v>634</v>
      </c>
    </row>
    <row r="26" spans="4:15" x14ac:dyDescent="0.3">
      <c r="I26" t="s">
        <v>653</v>
      </c>
    </row>
    <row r="27" spans="4:15" x14ac:dyDescent="0.3">
      <c r="I27" t="s">
        <v>654</v>
      </c>
    </row>
    <row r="28" spans="4:15" x14ac:dyDescent="0.3">
      <c r="I28" t="s">
        <v>652</v>
      </c>
    </row>
    <row r="29" spans="4:15" x14ac:dyDescent="0.3">
      <c r="I29" t="s">
        <v>655</v>
      </c>
    </row>
  </sheetData>
  <hyperlinks>
    <hyperlink ref="O7" r:id="rId1" xr:uid="{CC1F5D59-EE40-435E-8B1A-B7457B2DA9D1}"/>
    <hyperlink ref="O8" r:id="rId2" xr:uid="{A8030315-7665-4684-B08B-CB1686023D64}"/>
    <hyperlink ref="O9" r:id="rId3" xr:uid="{564BA7C5-D623-436F-AB9B-9BA53473569B}"/>
    <hyperlink ref="O10" r:id="rId4" xr:uid="{C8B87C57-99F2-442D-97D6-780D3BBB1179}"/>
    <hyperlink ref="O11" r:id="rId5" xr:uid="{BF564EE8-830F-430D-827A-CC2AC9DC19AB}"/>
    <hyperlink ref="O12" r:id="rId6" xr:uid="{239935DD-687D-461A-925E-7F252F70145C}"/>
    <hyperlink ref="O13" r:id="rId7" xr:uid="{A5B1EC2D-75CF-4B05-8446-15FBF2785D8D}"/>
    <hyperlink ref="O14" r:id="rId8" xr:uid="{540A63DC-0B5E-4ED0-98DC-D54575984D60}"/>
    <hyperlink ref="O15" r:id="rId9" xr:uid="{1E0C6C31-EE87-468D-9D27-3A47CFB2A612}"/>
    <hyperlink ref="O16" r:id="rId10" xr:uid="{A05EBE46-8EB5-4F05-8915-F2F744606B93}"/>
    <hyperlink ref="O17" r:id="rId11" xr:uid="{E5C0EB59-A173-4601-815C-B6405930EAA2}"/>
    <hyperlink ref="O18" r:id="rId12" xr:uid="{3A07175E-8200-4FEF-B270-737864C301AD}"/>
    <hyperlink ref="O19" r:id="rId13" xr:uid="{6860372D-5E67-47F6-85AA-34D09208A6E7}"/>
    <hyperlink ref="O20" r:id="rId14" xr:uid="{D161AC38-C55D-4DBA-9930-E83A5BE4267E}"/>
    <hyperlink ref="O21" r:id="rId15" xr:uid="{95AF1893-696F-4638-9769-DA795790E3E1}"/>
    <hyperlink ref="O22" r:id="rId16" xr:uid="{2D88279A-EA52-4AF6-ABF3-8548CC9AC7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0070C0"/>
  </sheetPr>
  <dimension ref="A2:Z764"/>
  <sheetViews>
    <sheetView showGridLines="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6" sqref="F6"/>
    </sheetView>
  </sheetViews>
  <sheetFormatPr baseColWidth="10" defaultRowHeight="14.4" x14ac:dyDescent="0.3"/>
  <cols>
    <col min="1" max="1" width="1.6640625" customWidth="1"/>
    <col min="2" max="2" width="13.44140625" customWidth="1"/>
    <col min="3" max="3" width="11.21875" customWidth="1"/>
    <col min="4" max="4" width="28.109375" customWidth="1"/>
    <col min="5" max="5" width="30.6640625" customWidth="1"/>
    <col min="6" max="6" width="9.109375" customWidth="1"/>
    <col min="7" max="7" width="9.44140625" customWidth="1"/>
    <col min="8" max="8" width="6.77734375" customWidth="1"/>
    <col min="9" max="9" width="7.44140625" bestFit="1" customWidth="1"/>
    <col min="10" max="10" width="7.77734375" bestFit="1" customWidth="1"/>
    <col min="11" max="11" width="7.21875" customWidth="1"/>
    <col min="12" max="12" width="9" customWidth="1"/>
    <col min="13" max="13" width="9.6640625" customWidth="1"/>
    <col min="14" max="14" width="9.109375" customWidth="1"/>
    <col min="15" max="15" width="22.109375" customWidth="1"/>
    <col min="16" max="16" width="19" bestFit="1" customWidth="1"/>
    <col min="17" max="17" width="13.6640625" customWidth="1"/>
    <col min="18" max="18" width="10.5546875" customWidth="1"/>
    <col min="19" max="19" width="22" customWidth="1"/>
    <col min="20" max="20" width="27.6640625" customWidth="1"/>
    <col min="21" max="21" width="11.5546875" customWidth="1"/>
    <col min="22" max="22" width="17.88671875" customWidth="1"/>
    <col min="23" max="23" width="19.44140625" customWidth="1"/>
    <col min="24" max="24" width="19.33203125" customWidth="1"/>
    <col min="25" max="25" width="24.33203125" customWidth="1"/>
    <col min="26" max="26" width="20.44140625" customWidth="1"/>
  </cols>
  <sheetData>
    <row r="2" spans="1:26" ht="18.600000000000001" customHeight="1" x14ac:dyDescent="0.3"/>
    <row r="3" spans="1:26" ht="19.2" customHeight="1" x14ac:dyDescent="0.3"/>
    <row r="4" spans="1:26" ht="19.2" customHeight="1" x14ac:dyDescent="0.3"/>
    <row r="5" spans="1:26" ht="21.6" customHeight="1" x14ac:dyDescent="0.3"/>
    <row r="6" spans="1:26" ht="12" customHeight="1" x14ac:dyDescent="0.3">
      <c r="O6" s="148" t="s">
        <v>107</v>
      </c>
      <c r="P6" s="149"/>
      <c r="Q6" s="149"/>
      <c r="R6" s="149"/>
      <c r="S6" s="150"/>
      <c r="T6" s="146" t="s">
        <v>108</v>
      </c>
      <c r="U6" s="147"/>
      <c r="V6" s="147"/>
      <c r="W6" s="147"/>
    </row>
    <row r="7" spans="1:26" ht="24" x14ac:dyDescent="0.3">
      <c r="B7" s="27" t="s">
        <v>12</v>
      </c>
      <c r="C7" s="27" t="s">
        <v>13</v>
      </c>
      <c r="D7" s="27" t="s">
        <v>14</v>
      </c>
      <c r="E7" s="27" t="s">
        <v>15</v>
      </c>
      <c r="F7" s="27" t="s">
        <v>16</v>
      </c>
      <c r="G7" s="27" t="s">
        <v>1</v>
      </c>
      <c r="H7" s="27" t="s">
        <v>217</v>
      </c>
      <c r="I7" s="27" t="s">
        <v>1701</v>
      </c>
      <c r="J7" s="27" t="s">
        <v>108</v>
      </c>
      <c r="K7" s="28" t="s">
        <v>148</v>
      </c>
      <c r="L7" s="34" t="s">
        <v>99</v>
      </c>
      <c r="M7" s="154" t="s">
        <v>98</v>
      </c>
      <c r="N7" s="154" t="s">
        <v>0</v>
      </c>
      <c r="O7" s="154" t="s">
        <v>154</v>
      </c>
      <c r="P7" s="154" t="s">
        <v>102</v>
      </c>
      <c r="Q7" s="154" t="s">
        <v>103</v>
      </c>
      <c r="R7" s="154" t="s">
        <v>104</v>
      </c>
      <c r="S7" s="154" t="s">
        <v>105</v>
      </c>
      <c r="T7" s="29" t="s">
        <v>100</v>
      </c>
      <c r="U7" s="29" t="s">
        <v>1120</v>
      </c>
      <c r="V7" s="29" t="s">
        <v>1121</v>
      </c>
      <c r="W7" s="30" t="s">
        <v>106</v>
      </c>
      <c r="X7" s="51" t="s">
        <v>191</v>
      </c>
      <c r="Y7" s="51" t="s">
        <v>193</v>
      </c>
      <c r="Z7" s="51" t="s">
        <v>244</v>
      </c>
    </row>
    <row r="8" spans="1:26" ht="24" x14ac:dyDescent="0.3">
      <c r="A8">
        <f>+H8</f>
        <v>1</v>
      </c>
      <c r="B8" s="3" t="s">
        <v>17</v>
      </c>
      <c r="C8" s="8" t="s">
        <v>18</v>
      </c>
      <c r="D8" s="3" t="s">
        <v>19</v>
      </c>
      <c r="E8" s="3" t="s">
        <v>20</v>
      </c>
      <c r="F8" s="6" t="s">
        <v>156</v>
      </c>
      <c r="G8" s="20" t="s">
        <v>2</v>
      </c>
      <c r="H8" s="60">
        <v>1</v>
      </c>
      <c r="I8" s="96" t="s">
        <v>87</v>
      </c>
      <c r="J8" s="96" t="s">
        <v>88</v>
      </c>
      <c r="K8" s="24" t="s">
        <v>87</v>
      </c>
      <c r="L8" s="11">
        <v>1</v>
      </c>
      <c r="M8" s="12" t="s">
        <v>88</v>
      </c>
      <c r="N8" s="12" t="s">
        <v>89</v>
      </c>
      <c r="O8" s="33" t="s">
        <v>155</v>
      </c>
      <c r="P8" s="37" t="s">
        <v>195</v>
      </c>
      <c r="Q8" s="13" t="s">
        <v>157</v>
      </c>
      <c r="R8" s="13"/>
      <c r="S8" s="13"/>
      <c r="T8" s="14" t="s">
        <v>101</v>
      </c>
      <c r="U8" s="14" t="s">
        <v>101</v>
      </c>
      <c r="V8" s="83" t="s">
        <v>101</v>
      </c>
      <c r="W8" s="25" t="s">
        <v>101</v>
      </c>
      <c r="X8" s="52" t="str">
        <f>+IFERROR(VLOOKUP(Detalle_Variantes_DI[[#This Row],[Grupo PBI]],Group_PBI_Service!$B$3:$C$17,2,0),"")</f>
        <v>4ebe6763-6f4d-4a48-8e0f-f8b3702efea9</v>
      </c>
      <c r="Y8" s="52" t="s">
        <v>194</v>
      </c>
      <c r="Z8" s="58" t="s">
        <v>233</v>
      </c>
    </row>
    <row r="9" spans="1:26" ht="24" x14ac:dyDescent="0.3">
      <c r="A9">
        <f t="shared" ref="A9:A72" si="0">+H9</f>
        <v>2</v>
      </c>
      <c r="B9" s="3" t="s">
        <v>21</v>
      </c>
      <c r="C9" s="8" t="s">
        <v>22</v>
      </c>
      <c r="D9" s="3" t="s">
        <v>23</v>
      </c>
      <c r="E9" s="3" t="s">
        <v>24</v>
      </c>
      <c r="F9" s="6" t="s">
        <v>25</v>
      </c>
      <c r="G9" s="20" t="s">
        <v>2</v>
      </c>
      <c r="H9" s="60">
        <f>+H8+1</f>
        <v>2</v>
      </c>
      <c r="I9" s="96" t="s">
        <v>87</v>
      </c>
      <c r="J9" s="96" t="s">
        <v>88</v>
      </c>
      <c r="K9" s="24" t="s">
        <v>87</v>
      </c>
      <c r="L9" s="11">
        <v>1</v>
      </c>
      <c r="M9" s="12" t="s">
        <v>88</v>
      </c>
      <c r="N9" s="12" t="s">
        <v>89</v>
      </c>
      <c r="O9" s="33" t="s">
        <v>155</v>
      </c>
      <c r="P9" s="37" t="s">
        <v>202</v>
      </c>
      <c r="Q9" s="13" t="s">
        <v>157</v>
      </c>
      <c r="R9" s="13"/>
      <c r="S9" s="13"/>
      <c r="T9" s="14" t="s">
        <v>101</v>
      </c>
      <c r="U9" s="14" t="s">
        <v>101</v>
      </c>
      <c r="V9" s="83" t="s">
        <v>101</v>
      </c>
      <c r="W9" s="25" t="s">
        <v>101</v>
      </c>
      <c r="X9" s="52" t="str">
        <f>+IFERROR(VLOOKUP(Detalle_Variantes_DI[[#This Row],[Grupo PBI]],Group_PBI_Service!$B$3:$C$17,2,0),"")</f>
        <v>4ebe6763-6f4d-4a48-8e0f-f8b3702efea9</v>
      </c>
      <c r="Y9" s="52" t="s">
        <v>201</v>
      </c>
      <c r="Z9" s="58" t="s">
        <v>234</v>
      </c>
    </row>
    <row r="10" spans="1:26" ht="24" x14ac:dyDescent="0.3">
      <c r="A10">
        <f t="shared" si="0"/>
        <v>3</v>
      </c>
      <c r="B10" s="3" t="s">
        <v>21</v>
      </c>
      <c r="C10" s="54" t="s">
        <v>22</v>
      </c>
      <c r="D10" s="3" t="s">
        <v>23</v>
      </c>
      <c r="E10" s="3" t="s">
        <v>24</v>
      </c>
      <c r="F10" s="6" t="s">
        <v>25</v>
      </c>
      <c r="G10" s="20" t="s">
        <v>2</v>
      </c>
      <c r="H10" s="60">
        <f t="shared" ref="H10:H72" si="1">+H9+1</f>
        <v>3</v>
      </c>
      <c r="I10" s="96" t="s">
        <v>87</v>
      </c>
      <c r="J10" s="96" t="s">
        <v>88</v>
      </c>
      <c r="K10" s="24" t="s">
        <v>87</v>
      </c>
      <c r="L10" s="11">
        <v>2</v>
      </c>
      <c r="M10" s="15" t="s">
        <v>87</v>
      </c>
      <c r="N10" s="16" t="s">
        <v>3</v>
      </c>
      <c r="O10" s="32" t="s">
        <v>155</v>
      </c>
      <c r="P10" s="22" t="s">
        <v>200</v>
      </c>
      <c r="Q10" s="16" t="s">
        <v>157</v>
      </c>
      <c r="R10" s="16" t="s">
        <v>7</v>
      </c>
      <c r="S10" s="16" t="s">
        <v>4</v>
      </c>
      <c r="T10" s="17" t="s">
        <v>101</v>
      </c>
      <c r="U10" s="17" t="s">
        <v>101</v>
      </c>
      <c r="V10" s="84" t="s">
        <v>101</v>
      </c>
      <c r="W10" s="26" t="s">
        <v>101</v>
      </c>
      <c r="X10" s="52" t="str">
        <f>+IFERROR(VLOOKUP(Detalle_Variantes_DI[[#This Row],[Grupo PBI]],Group_PBI_Service!$B$3:$C$17,2,0),"")</f>
        <v>4ebe6763-6f4d-4a48-8e0f-f8b3702efea9</v>
      </c>
      <c r="Y10" s="52" t="s">
        <v>199</v>
      </c>
      <c r="Z10" s="58" t="s">
        <v>235</v>
      </c>
    </row>
    <row r="11" spans="1:26" ht="24" x14ac:dyDescent="0.3">
      <c r="A11">
        <f t="shared" si="0"/>
        <v>4</v>
      </c>
      <c r="B11" s="3" t="s">
        <v>21</v>
      </c>
      <c r="C11" s="54" t="s">
        <v>22</v>
      </c>
      <c r="D11" s="3" t="s">
        <v>23</v>
      </c>
      <c r="E11" s="3" t="s">
        <v>24</v>
      </c>
      <c r="F11" s="6" t="s">
        <v>25</v>
      </c>
      <c r="G11" s="20" t="s">
        <v>2</v>
      </c>
      <c r="H11" s="60">
        <f t="shared" si="1"/>
        <v>4</v>
      </c>
      <c r="I11" s="96" t="s">
        <v>87</v>
      </c>
      <c r="J11" s="96" t="s">
        <v>88</v>
      </c>
      <c r="K11" s="24" t="s">
        <v>87</v>
      </c>
      <c r="L11" s="11">
        <v>3</v>
      </c>
      <c r="M11" s="15" t="s">
        <v>87</v>
      </c>
      <c r="N11" s="16" t="s">
        <v>149</v>
      </c>
      <c r="O11" s="32" t="s">
        <v>155</v>
      </c>
      <c r="P11" s="22" t="s">
        <v>198</v>
      </c>
      <c r="Q11" s="16" t="s">
        <v>157</v>
      </c>
      <c r="R11" s="16" t="s">
        <v>7</v>
      </c>
      <c r="S11" s="16" t="s">
        <v>97</v>
      </c>
      <c r="T11" s="17" t="s">
        <v>101</v>
      </c>
      <c r="U11" s="17" t="s">
        <v>101</v>
      </c>
      <c r="V11" s="84" t="s">
        <v>101</v>
      </c>
      <c r="W11" s="26" t="s">
        <v>101</v>
      </c>
      <c r="X11" s="52" t="str">
        <f>+IFERROR(VLOOKUP(Detalle_Variantes_DI[[#This Row],[Grupo PBI]],Group_PBI_Service!$B$3:$C$17,2,0),"")</f>
        <v>4ebe6763-6f4d-4a48-8e0f-f8b3702efea9</v>
      </c>
      <c r="Y11" s="52" t="s">
        <v>197</v>
      </c>
      <c r="Z11" s="58" t="s">
        <v>236</v>
      </c>
    </row>
    <row r="12" spans="1:26" ht="24" x14ac:dyDescent="0.3">
      <c r="A12">
        <f t="shared" si="0"/>
        <v>5</v>
      </c>
      <c r="B12" s="3" t="s">
        <v>26</v>
      </c>
      <c r="C12" s="8" t="s">
        <v>27</v>
      </c>
      <c r="D12" s="3" t="s">
        <v>28</v>
      </c>
      <c r="E12" s="3" t="s">
        <v>29</v>
      </c>
      <c r="F12" s="6" t="s">
        <v>30</v>
      </c>
      <c r="G12" s="20" t="s">
        <v>2</v>
      </c>
      <c r="H12" s="60">
        <f t="shared" si="1"/>
        <v>5</v>
      </c>
      <c r="I12" s="96" t="s">
        <v>87</v>
      </c>
      <c r="J12" s="96" t="s">
        <v>88</v>
      </c>
      <c r="K12" s="24" t="s">
        <v>87</v>
      </c>
      <c r="L12" s="11">
        <v>1</v>
      </c>
      <c r="M12" s="12" t="s">
        <v>88</v>
      </c>
      <c r="N12" s="12" t="s">
        <v>89</v>
      </c>
      <c r="O12" s="33" t="s">
        <v>155</v>
      </c>
      <c r="P12" s="37" t="s">
        <v>359</v>
      </c>
      <c r="Q12" s="13" t="s">
        <v>157</v>
      </c>
      <c r="R12" s="13"/>
      <c r="S12" s="13"/>
      <c r="T12" s="14" t="s">
        <v>101</v>
      </c>
      <c r="U12" s="14" t="s">
        <v>101</v>
      </c>
      <c r="V12" s="83" t="s">
        <v>101</v>
      </c>
      <c r="W12" s="25" t="s">
        <v>101</v>
      </c>
      <c r="X12" s="52" t="str">
        <f>+IFERROR(VLOOKUP(Detalle_Variantes_DI[[#This Row],[Grupo PBI]],Group_PBI_Service!$B$3:$C$17,2,0),"")</f>
        <v>4ebe6763-6f4d-4a48-8e0f-f8b3702efea9</v>
      </c>
      <c r="Y12" s="52" t="s">
        <v>360</v>
      </c>
      <c r="Z12" s="58" t="s">
        <v>237</v>
      </c>
    </row>
    <row r="13" spans="1:26" ht="24" x14ac:dyDescent="0.3">
      <c r="A13">
        <f t="shared" si="0"/>
        <v>6</v>
      </c>
      <c r="B13" s="3" t="s">
        <v>31</v>
      </c>
      <c r="C13" s="8" t="s">
        <v>32</v>
      </c>
      <c r="D13" s="3" t="s">
        <v>33</v>
      </c>
      <c r="E13" s="7" t="s">
        <v>34</v>
      </c>
      <c r="F13" s="10" t="s">
        <v>25</v>
      </c>
      <c r="G13" s="21" t="s">
        <v>2</v>
      </c>
      <c r="H13" s="60">
        <f t="shared" si="1"/>
        <v>6</v>
      </c>
      <c r="I13" s="96" t="s">
        <v>87</v>
      </c>
      <c r="J13" s="96" t="s">
        <v>88</v>
      </c>
      <c r="K13" s="24" t="s">
        <v>87</v>
      </c>
      <c r="L13" s="11">
        <v>1</v>
      </c>
      <c r="M13" s="12" t="s">
        <v>88</v>
      </c>
      <c r="N13" s="12" t="s">
        <v>89</v>
      </c>
      <c r="O13" s="33" t="s">
        <v>155</v>
      </c>
      <c r="P13" s="37" t="s">
        <v>196</v>
      </c>
      <c r="Q13" s="13" t="s">
        <v>157</v>
      </c>
      <c r="R13" s="13"/>
      <c r="S13" s="13"/>
      <c r="T13" s="14" t="s">
        <v>101</v>
      </c>
      <c r="U13" s="14" t="s">
        <v>101</v>
      </c>
      <c r="V13" s="83" t="s">
        <v>101</v>
      </c>
      <c r="W13" s="25" t="s">
        <v>101</v>
      </c>
      <c r="X13" s="52" t="str">
        <f>+IFERROR(VLOOKUP(Detalle_Variantes_DI[[#This Row],[Grupo PBI]],Group_PBI_Service!$B$3:$C$17,2,0),"")</f>
        <v>4ebe6763-6f4d-4a48-8e0f-f8b3702efea9</v>
      </c>
      <c r="Y13" s="52" t="s">
        <v>192</v>
      </c>
      <c r="Z13" s="58" t="s">
        <v>238</v>
      </c>
    </row>
    <row r="14" spans="1:26" ht="36" x14ac:dyDescent="0.3">
      <c r="A14">
        <f t="shared" si="0"/>
        <v>7</v>
      </c>
      <c r="B14" s="3" t="s">
        <v>35</v>
      </c>
      <c r="C14" s="8" t="s">
        <v>36</v>
      </c>
      <c r="D14" s="3" t="s">
        <v>37</v>
      </c>
      <c r="E14" s="3" t="s">
        <v>38</v>
      </c>
      <c r="F14" s="6" t="s">
        <v>30</v>
      </c>
      <c r="G14" s="20" t="s">
        <v>2</v>
      </c>
      <c r="H14" s="60">
        <f t="shared" si="1"/>
        <v>7</v>
      </c>
      <c r="I14" s="96" t="s">
        <v>87</v>
      </c>
      <c r="J14" s="96" t="s">
        <v>88</v>
      </c>
      <c r="K14" s="24" t="s">
        <v>87</v>
      </c>
      <c r="L14" s="11">
        <v>1</v>
      </c>
      <c r="M14" s="12" t="s">
        <v>88</v>
      </c>
      <c r="N14" s="12" t="s">
        <v>89</v>
      </c>
      <c r="O14" s="33" t="s">
        <v>155</v>
      </c>
      <c r="P14" s="37" t="s">
        <v>204</v>
      </c>
      <c r="Q14" s="13" t="s">
        <v>157</v>
      </c>
      <c r="R14" s="13"/>
      <c r="S14" s="13"/>
      <c r="T14" s="14" t="s">
        <v>101</v>
      </c>
      <c r="U14" s="14" t="s">
        <v>101</v>
      </c>
      <c r="V14" s="83" t="s">
        <v>101</v>
      </c>
      <c r="W14" s="25" t="s">
        <v>101</v>
      </c>
      <c r="X14" s="52" t="str">
        <f>+IFERROR(VLOOKUP(Detalle_Variantes_DI[[#This Row],[Grupo PBI]],Group_PBI_Service!$B$3:$C$17,2,0),"")</f>
        <v>4ebe6763-6f4d-4a48-8e0f-f8b3702efea9</v>
      </c>
      <c r="Y14" s="52" t="s">
        <v>203</v>
      </c>
      <c r="Z14" s="58" t="s">
        <v>239</v>
      </c>
    </row>
    <row r="15" spans="1:26" ht="20.399999999999999" x14ac:dyDescent="0.3">
      <c r="A15">
        <f t="shared" si="0"/>
        <v>8</v>
      </c>
      <c r="B15" s="3" t="s">
        <v>35</v>
      </c>
      <c r="C15" s="8" t="s">
        <v>39</v>
      </c>
      <c r="D15" s="3" t="s">
        <v>40</v>
      </c>
      <c r="E15" s="3" t="s">
        <v>41</v>
      </c>
      <c r="F15" s="6" t="s">
        <v>156</v>
      </c>
      <c r="G15" s="20" t="s">
        <v>2</v>
      </c>
      <c r="H15" s="60">
        <f t="shared" si="1"/>
        <v>8</v>
      </c>
      <c r="I15" s="96" t="s">
        <v>87</v>
      </c>
      <c r="J15" s="96" t="s">
        <v>88</v>
      </c>
      <c r="K15" s="24" t="s">
        <v>87</v>
      </c>
      <c r="L15" s="11">
        <v>1</v>
      </c>
      <c r="M15" s="12" t="s">
        <v>88</v>
      </c>
      <c r="N15" s="12" t="s">
        <v>89</v>
      </c>
      <c r="O15" s="33" t="s">
        <v>155</v>
      </c>
      <c r="P15" s="37" t="s">
        <v>206</v>
      </c>
      <c r="Q15" s="13" t="s">
        <v>157</v>
      </c>
      <c r="R15" s="13"/>
      <c r="S15" s="13"/>
      <c r="T15" s="14" t="s">
        <v>101</v>
      </c>
      <c r="U15" s="14" t="s">
        <v>101</v>
      </c>
      <c r="V15" s="83" t="s">
        <v>101</v>
      </c>
      <c r="W15" s="25" t="s">
        <v>101</v>
      </c>
      <c r="X15" s="52" t="str">
        <f>+IFERROR(VLOOKUP(Detalle_Variantes_DI[[#This Row],[Grupo PBI]],Group_PBI_Service!$B$3:$C$17,2,0),"")</f>
        <v>4ebe6763-6f4d-4a48-8e0f-f8b3702efea9</v>
      </c>
      <c r="Y15" s="52" t="s">
        <v>205</v>
      </c>
      <c r="Z15" s="58" t="s">
        <v>240</v>
      </c>
    </row>
    <row r="16" spans="1:26" ht="24" x14ac:dyDescent="0.3">
      <c r="A16">
        <f t="shared" si="0"/>
        <v>9</v>
      </c>
      <c r="B16" s="3" t="s">
        <v>42</v>
      </c>
      <c r="C16" s="8" t="s">
        <v>43</v>
      </c>
      <c r="D16" s="3" t="s">
        <v>44</v>
      </c>
      <c r="E16" s="3" t="s">
        <v>45</v>
      </c>
      <c r="F16" s="6" t="s">
        <v>30</v>
      </c>
      <c r="G16" s="20" t="s">
        <v>91</v>
      </c>
      <c r="H16" s="60">
        <f t="shared" si="1"/>
        <v>9</v>
      </c>
      <c r="I16" s="96" t="s">
        <v>87</v>
      </c>
      <c r="J16" s="96" t="s">
        <v>88</v>
      </c>
      <c r="K16" s="24" t="s">
        <v>87</v>
      </c>
      <c r="L16" s="11">
        <v>1</v>
      </c>
      <c r="M16" s="12" t="s">
        <v>88</v>
      </c>
      <c r="N16" s="12" t="s">
        <v>89</v>
      </c>
      <c r="O16" s="33" t="s">
        <v>155</v>
      </c>
      <c r="P16" s="37" t="s">
        <v>95</v>
      </c>
      <c r="Q16" s="13" t="s">
        <v>158</v>
      </c>
      <c r="R16" s="13"/>
      <c r="S16" s="13"/>
      <c r="T16" s="14" t="s">
        <v>101</v>
      </c>
      <c r="U16" s="14" t="s">
        <v>101</v>
      </c>
      <c r="V16" s="83" t="s">
        <v>101</v>
      </c>
      <c r="W16" s="25" t="s">
        <v>101</v>
      </c>
      <c r="X16" s="52" t="str">
        <f>+IFERROR(VLOOKUP(Detalle_Variantes_DI[[#This Row],[Grupo PBI]],Group_PBI_Service!$B$3:$C$17,2,0),"")</f>
        <v>2722dcb0-717b-4afe-8a0b-660175a2b8b5</v>
      </c>
      <c r="Y16" s="52" t="s">
        <v>207</v>
      </c>
      <c r="Z16" s="58" t="s">
        <v>249</v>
      </c>
    </row>
    <row r="17" spans="1:26" ht="36" x14ac:dyDescent="0.3">
      <c r="A17">
        <f t="shared" si="0"/>
        <v>10</v>
      </c>
      <c r="B17" s="3" t="s">
        <v>42</v>
      </c>
      <c r="C17" s="9" t="s">
        <v>43</v>
      </c>
      <c r="D17" s="3" t="s">
        <v>44</v>
      </c>
      <c r="E17" s="3" t="s">
        <v>45</v>
      </c>
      <c r="F17" s="6" t="s">
        <v>30</v>
      </c>
      <c r="G17" s="6" t="s">
        <v>91</v>
      </c>
      <c r="H17" s="60">
        <f t="shared" si="1"/>
        <v>10</v>
      </c>
      <c r="I17" s="96" t="s">
        <v>87</v>
      </c>
      <c r="J17" s="96" t="s">
        <v>88</v>
      </c>
      <c r="K17" s="23" t="s">
        <v>87</v>
      </c>
      <c r="L17" s="11">
        <v>2</v>
      </c>
      <c r="M17" s="15" t="s">
        <v>87</v>
      </c>
      <c r="N17" s="16" t="s">
        <v>92</v>
      </c>
      <c r="O17" s="32" t="s">
        <v>155</v>
      </c>
      <c r="P17" s="22" t="s">
        <v>96</v>
      </c>
      <c r="Q17" s="16" t="s">
        <v>158</v>
      </c>
      <c r="R17" s="16" t="s">
        <v>93</v>
      </c>
      <c r="S17" s="16" t="s">
        <v>94</v>
      </c>
      <c r="T17" s="17" t="s">
        <v>101</v>
      </c>
      <c r="U17" s="17" t="s">
        <v>101</v>
      </c>
      <c r="V17" s="84" t="s">
        <v>101</v>
      </c>
      <c r="W17" s="26" t="s">
        <v>101</v>
      </c>
      <c r="X17" s="52" t="str">
        <f>+IFERROR(VLOOKUP(Detalle_Variantes_DI[[#This Row],[Grupo PBI]],Group_PBI_Service!$B$3:$C$17,2,0),"")</f>
        <v>2722dcb0-717b-4afe-8a0b-660175a2b8b5</v>
      </c>
      <c r="Y17" s="52" t="s">
        <v>610</v>
      </c>
      <c r="Z17" s="58" t="s">
        <v>248</v>
      </c>
    </row>
    <row r="18" spans="1:26" ht="24" x14ac:dyDescent="0.3">
      <c r="A18">
        <f t="shared" si="0"/>
        <v>11</v>
      </c>
      <c r="B18" s="3" t="s">
        <v>46</v>
      </c>
      <c r="C18" s="8" t="s">
        <v>47</v>
      </c>
      <c r="D18" s="3" t="s">
        <v>48</v>
      </c>
      <c r="E18" s="3" t="s">
        <v>49</v>
      </c>
      <c r="F18" s="6" t="s">
        <v>156</v>
      </c>
      <c r="G18" s="6" t="s">
        <v>2</v>
      </c>
      <c r="H18" s="60">
        <f t="shared" si="1"/>
        <v>11</v>
      </c>
      <c r="I18" s="96" t="s">
        <v>87</v>
      </c>
      <c r="J18" s="96" t="s">
        <v>88</v>
      </c>
      <c r="K18" s="23" t="s">
        <v>87</v>
      </c>
      <c r="L18" s="11">
        <v>1</v>
      </c>
      <c r="M18" s="19" t="s">
        <v>88</v>
      </c>
      <c r="N18" s="12" t="s">
        <v>89</v>
      </c>
      <c r="O18" s="33" t="s">
        <v>155</v>
      </c>
      <c r="P18" s="37" t="s">
        <v>167</v>
      </c>
      <c r="Q18" s="13" t="s">
        <v>157</v>
      </c>
      <c r="R18" s="13"/>
      <c r="S18" s="13"/>
      <c r="T18" s="14" t="s">
        <v>101</v>
      </c>
      <c r="U18" s="14" t="s">
        <v>101</v>
      </c>
      <c r="V18" s="83" t="s">
        <v>101</v>
      </c>
      <c r="W18" s="25" t="s">
        <v>101</v>
      </c>
      <c r="X18" s="52" t="str">
        <f>+IFERROR(VLOOKUP(Detalle_Variantes_DI[[#This Row],[Grupo PBI]],Group_PBI_Service!$B$3:$C$17,2,0),"")</f>
        <v>4ebe6763-6f4d-4a48-8e0f-f8b3702efea9</v>
      </c>
      <c r="Y18" s="52" t="s">
        <v>612</v>
      </c>
      <c r="Z18" s="58" t="s">
        <v>242</v>
      </c>
    </row>
    <row r="19" spans="1:26" ht="24" x14ac:dyDescent="0.3">
      <c r="A19">
        <f t="shared" si="0"/>
        <v>12</v>
      </c>
      <c r="B19" s="3" t="s">
        <v>50</v>
      </c>
      <c r="C19" s="8" t="s">
        <v>51</v>
      </c>
      <c r="D19" s="3" t="s">
        <v>52</v>
      </c>
      <c r="E19" s="3" t="s">
        <v>53</v>
      </c>
      <c r="F19" s="6" t="s">
        <v>30</v>
      </c>
      <c r="G19" s="6" t="s">
        <v>91</v>
      </c>
      <c r="H19" s="60">
        <f t="shared" si="1"/>
        <v>12</v>
      </c>
      <c r="I19" s="96" t="s">
        <v>87</v>
      </c>
      <c r="J19" s="96" t="s">
        <v>88</v>
      </c>
      <c r="K19" s="23" t="s">
        <v>87</v>
      </c>
      <c r="L19" s="11">
        <v>1</v>
      </c>
      <c r="M19" s="12" t="s">
        <v>88</v>
      </c>
      <c r="N19" s="12" t="s">
        <v>89</v>
      </c>
      <c r="O19" s="33" t="s">
        <v>155</v>
      </c>
      <c r="P19" s="37" t="s">
        <v>209</v>
      </c>
      <c r="Q19" s="13" t="s">
        <v>158</v>
      </c>
      <c r="R19" s="13"/>
      <c r="S19" s="13"/>
      <c r="T19" s="14" t="s">
        <v>101</v>
      </c>
      <c r="U19" s="14" t="s">
        <v>101</v>
      </c>
      <c r="V19" s="83" t="s">
        <v>101</v>
      </c>
      <c r="W19" s="25" t="s">
        <v>101</v>
      </c>
      <c r="X19" s="52" t="str">
        <f>+IFERROR(VLOOKUP(Detalle_Variantes_DI[[#This Row],[Grupo PBI]],Group_PBI_Service!$B$3:$C$17,2,0),"")</f>
        <v>2722dcb0-717b-4afe-8a0b-660175a2b8b5</v>
      </c>
      <c r="Y19" s="52" t="s">
        <v>208</v>
      </c>
      <c r="Z19" s="58" t="s">
        <v>241</v>
      </c>
    </row>
    <row r="20" spans="1:26" ht="20.399999999999999" x14ac:dyDescent="0.3">
      <c r="A20">
        <f t="shared" si="0"/>
        <v>13</v>
      </c>
      <c r="B20" s="3" t="s">
        <v>54</v>
      </c>
      <c r="C20" s="8" t="s">
        <v>55</v>
      </c>
      <c r="D20" s="3" t="s">
        <v>56</v>
      </c>
      <c r="E20" s="3" t="s">
        <v>57</v>
      </c>
      <c r="F20" s="6" t="s">
        <v>156</v>
      </c>
      <c r="G20" s="6" t="s">
        <v>2</v>
      </c>
      <c r="H20" s="60">
        <f t="shared" si="1"/>
        <v>13</v>
      </c>
      <c r="I20" s="96" t="s">
        <v>87</v>
      </c>
      <c r="J20" s="96" t="s">
        <v>88</v>
      </c>
      <c r="K20" s="24" t="s">
        <v>87</v>
      </c>
      <c r="L20" s="11">
        <v>1</v>
      </c>
      <c r="M20" s="19" t="s">
        <v>88</v>
      </c>
      <c r="N20" s="12" t="s">
        <v>89</v>
      </c>
      <c r="O20" s="33" t="s">
        <v>155</v>
      </c>
      <c r="P20" s="37" t="s">
        <v>211</v>
      </c>
      <c r="Q20" s="13" t="s">
        <v>157</v>
      </c>
      <c r="R20" s="13"/>
      <c r="S20" s="13"/>
      <c r="T20" s="14" t="s">
        <v>101</v>
      </c>
      <c r="U20" s="14" t="s">
        <v>101</v>
      </c>
      <c r="V20" s="83" t="s">
        <v>101</v>
      </c>
      <c r="W20" s="25" t="s">
        <v>101</v>
      </c>
      <c r="X20" s="52" t="str">
        <f>+IFERROR(VLOOKUP(Detalle_Variantes_DI[[#This Row],[Grupo PBI]],Group_PBI_Service!$B$3:$C$17,2,0),"")</f>
        <v>4ebe6763-6f4d-4a48-8e0f-f8b3702efea9</v>
      </c>
      <c r="Y20" s="52" t="s">
        <v>210</v>
      </c>
      <c r="Z20" s="58" t="s">
        <v>243</v>
      </c>
    </row>
    <row r="21" spans="1:26" ht="24" x14ac:dyDescent="0.3">
      <c r="A21">
        <f t="shared" si="0"/>
        <v>14</v>
      </c>
      <c r="B21" s="3" t="s">
        <v>35</v>
      </c>
      <c r="C21" s="8" t="s">
        <v>58</v>
      </c>
      <c r="D21" s="3" t="s">
        <v>59</v>
      </c>
      <c r="E21" s="3" t="s">
        <v>60</v>
      </c>
      <c r="F21" s="6" t="s">
        <v>156</v>
      </c>
      <c r="G21" s="6" t="s">
        <v>109</v>
      </c>
      <c r="H21" s="60">
        <f t="shared" si="1"/>
        <v>14</v>
      </c>
      <c r="I21" s="96" t="s">
        <v>88</v>
      </c>
      <c r="J21" s="96" t="s">
        <v>88</v>
      </c>
      <c r="K21" s="24" t="s">
        <v>87</v>
      </c>
      <c r="L21" s="11">
        <v>1</v>
      </c>
      <c r="M21" s="19" t="s">
        <v>88</v>
      </c>
      <c r="N21" s="12" t="s">
        <v>89</v>
      </c>
      <c r="O21" s="31"/>
      <c r="P21" s="37"/>
      <c r="Q21" s="35"/>
      <c r="R21" s="13"/>
      <c r="S21" s="13"/>
      <c r="T21" s="14" t="s">
        <v>101</v>
      </c>
      <c r="U21" s="14" t="s">
        <v>101</v>
      </c>
      <c r="V21" s="83" t="s">
        <v>101</v>
      </c>
      <c r="W21" s="25" t="s">
        <v>101</v>
      </c>
      <c r="X21" s="52" t="str">
        <f>+IFERROR(VLOOKUP(Detalle_Variantes_DI[[#This Row],[Grupo PBI]],Group_PBI_Service!$B$3:$C$17,2,0),"")</f>
        <v/>
      </c>
      <c r="Y21" s="52"/>
      <c r="Z21" s="58" t="s">
        <v>60</v>
      </c>
    </row>
    <row r="22" spans="1:26" ht="24" x14ac:dyDescent="0.3">
      <c r="A22">
        <f t="shared" si="0"/>
        <v>15</v>
      </c>
      <c r="B22" s="3" t="s">
        <v>35</v>
      </c>
      <c r="C22" s="8" t="s">
        <v>61</v>
      </c>
      <c r="D22" s="3" t="s">
        <v>59</v>
      </c>
      <c r="E22" s="3" t="s">
        <v>62</v>
      </c>
      <c r="F22" s="6" t="s">
        <v>156</v>
      </c>
      <c r="G22" s="6" t="s">
        <v>110</v>
      </c>
      <c r="H22" s="60">
        <f t="shared" si="1"/>
        <v>15</v>
      </c>
      <c r="I22" s="96" t="s">
        <v>88</v>
      </c>
      <c r="J22" s="96" t="s">
        <v>88</v>
      </c>
      <c r="K22" s="24" t="s">
        <v>87</v>
      </c>
      <c r="L22" s="11">
        <v>1</v>
      </c>
      <c r="M22" s="19" t="s">
        <v>88</v>
      </c>
      <c r="N22" s="12" t="s">
        <v>89</v>
      </c>
      <c r="O22" s="31"/>
      <c r="P22" s="37"/>
      <c r="Q22" s="35"/>
      <c r="R22" s="13"/>
      <c r="S22" s="13"/>
      <c r="T22" s="14" t="s">
        <v>101</v>
      </c>
      <c r="U22" s="14" t="s">
        <v>101</v>
      </c>
      <c r="V22" s="83" t="s">
        <v>101</v>
      </c>
      <c r="W22" s="25" t="s">
        <v>101</v>
      </c>
      <c r="X22" s="52" t="str">
        <f>+IFERROR(VLOOKUP(Detalle_Variantes_DI[[#This Row],[Grupo PBI]],Group_PBI_Service!$B$3:$C$17,2,0),"")</f>
        <v/>
      </c>
      <c r="Y22" s="52"/>
      <c r="Z22" s="58" t="s">
        <v>62</v>
      </c>
    </row>
    <row r="23" spans="1:26" ht="24" x14ac:dyDescent="0.3">
      <c r="A23">
        <f t="shared" si="0"/>
        <v>16</v>
      </c>
      <c r="B23" s="3" t="s">
        <v>63</v>
      </c>
      <c r="C23" s="8" t="s">
        <v>64</v>
      </c>
      <c r="D23" s="3" t="s">
        <v>65</v>
      </c>
      <c r="E23" s="3" t="s">
        <v>66</v>
      </c>
      <c r="F23" s="6" t="s">
        <v>156</v>
      </c>
      <c r="G23" s="6" t="s">
        <v>2</v>
      </c>
      <c r="H23" s="60">
        <f t="shared" si="1"/>
        <v>16</v>
      </c>
      <c r="I23" s="96" t="s">
        <v>87</v>
      </c>
      <c r="J23" s="96" t="s">
        <v>88</v>
      </c>
      <c r="K23" s="24" t="s">
        <v>87</v>
      </c>
      <c r="L23" s="11">
        <v>1</v>
      </c>
      <c r="M23" s="12" t="s">
        <v>88</v>
      </c>
      <c r="N23" s="12" t="s">
        <v>89</v>
      </c>
      <c r="O23" s="33" t="s">
        <v>155</v>
      </c>
      <c r="P23" s="37" t="s">
        <v>166</v>
      </c>
      <c r="Q23" s="13" t="s">
        <v>157</v>
      </c>
      <c r="R23" s="13"/>
      <c r="S23" s="13"/>
      <c r="T23" s="14" t="s">
        <v>101</v>
      </c>
      <c r="U23" s="14" t="s">
        <v>101</v>
      </c>
      <c r="V23" s="83" t="s">
        <v>101</v>
      </c>
      <c r="W23" s="25" t="s">
        <v>101</v>
      </c>
      <c r="X23" s="52" t="str">
        <f>+IFERROR(VLOOKUP(Detalle_Variantes_DI[[#This Row],[Grupo PBI]],Group_PBI_Service!$B$3:$C$17,2,0),"")</f>
        <v>4ebe6763-6f4d-4a48-8e0f-f8b3702efea9</v>
      </c>
      <c r="Y23" s="52" t="s">
        <v>212</v>
      </c>
      <c r="Z23" s="58" t="s">
        <v>246</v>
      </c>
    </row>
    <row r="24" spans="1:26" x14ac:dyDescent="0.3">
      <c r="A24">
        <f t="shared" si="0"/>
        <v>17</v>
      </c>
      <c r="B24" s="3" t="s">
        <v>35</v>
      </c>
      <c r="C24" s="8" t="s">
        <v>67</v>
      </c>
      <c r="D24" s="3" t="s">
        <v>59</v>
      </c>
      <c r="E24" s="3" t="s">
        <v>68</v>
      </c>
      <c r="F24" s="6" t="s">
        <v>156</v>
      </c>
      <c r="G24" s="6" t="s">
        <v>2</v>
      </c>
      <c r="H24" s="60">
        <f t="shared" si="1"/>
        <v>17</v>
      </c>
      <c r="I24" s="96" t="s">
        <v>88</v>
      </c>
      <c r="J24" s="96" t="s">
        <v>88</v>
      </c>
      <c r="K24" s="24" t="s">
        <v>87</v>
      </c>
      <c r="L24" s="11">
        <v>1</v>
      </c>
      <c r="M24" s="19" t="s">
        <v>88</v>
      </c>
      <c r="N24" s="12" t="s">
        <v>89</v>
      </c>
      <c r="O24" s="31"/>
      <c r="P24" s="37"/>
      <c r="Q24" s="35"/>
      <c r="R24" s="13"/>
      <c r="S24" s="13"/>
      <c r="T24" s="14" t="s">
        <v>101</v>
      </c>
      <c r="U24" s="14" t="s">
        <v>101</v>
      </c>
      <c r="V24" s="83" t="s">
        <v>101</v>
      </c>
      <c r="W24" s="25" t="s">
        <v>101</v>
      </c>
      <c r="X24" s="52" t="str">
        <f>+IFERROR(VLOOKUP(Detalle_Variantes_DI[[#This Row],[Grupo PBI]],Group_PBI_Service!$B$3:$C$17,2,0),"")</f>
        <v/>
      </c>
      <c r="Y24" s="52"/>
      <c r="Z24" s="58" t="s">
        <v>68</v>
      </c>
    </row>
    <row r="25" spans="1:26" ht="24" x14ac:dyDescent="0.3">
      <c r="A25">
        <f t="shared" si="0"/>
        <v>18</v>
      </c>
      <c r="B25" s="3" t="s">
        <v>35</v>
      </c>
      <c r="C25" s="8" t="s">
        <v>69</v>
      </c>
      <c r="D25" s="3" t="s">
        <v>59</v>
      </c>
      <c r="E25" s="3" t="s">
        <v>70</v>
      </c>
      <c r="F25" s="6" t="s">
        <v>156</v>
      </c>
      <c r="G25" s="6" t="s">
        <v>91</v>
      </c>
      <c r="H25" s="60">
        <f t="shared" si="1"/>
        <v>18</v>
      </c>
      <c r="I25" s="96" t="s">
        <v>88</v>
      </c>
      <c r="J25" s="96" t="s">
        <v>88</v>
      </c>
      <c r="K25" s="24" t="s">
        <v>87</v>
      </c>
      <c r="L25" s="11">
        <v>1</v>
      </c>
      <c r="M25" s="19" t="s">
        <v>88</v>
      </c>
      <c r="N25" s="12" t="s">
        <v>89</v>
      </c>
      <c r="O25" s="31"/>
      <c r="P25" s="37"/>
      <c r="Q25" s="35"/>
      <c r="R25" s="13"/>
      <c r="S25" s="13"/>
      <c r="T25" s="14" t="s">
        <v>101</v>
      </c>
      <c r="U25" s="14" t="s">
        <v>101</v>
      </c>
      <c r="V25" s="83" t="s">
        <v>101</v>
      </c>
      <c r="W25" s="25" t="s">
        <v>101</v>
      </c>
      <c r="X25" s="52" t="str">
        <f>+IFERROR(VLOOKUP(Detalle_Variantes_DI[[#This Row],[Grupo PBI]],Group_PBI_Service!$B$3:$C$17,2,0),"")</f>
        <v/>
      </c>
      <c r="Y25" s="52"/>
      <c r="Z25" s="58" t="s">
        <v>70</v>
      </c>
    </row>
    <row r="26" spans="1:26" ht="24" x14ac:dyDescent="0.3">
      <c r="A26">
        <f t="shared" si="0"/>
        <v>19</v>
      </c>
      <c r="B26" s="3" t="s">
        <v>42</v>
      </c>
      <c r="C26" s="8" t="s">
        <v>71</v>
      </c>
      <c r="D26" s="3" t="s">
        <v>72</v>
      </c>
      <c r="E26" s="3" t="s">
        <v>72</v>
      </c>
      <c r="F26" s="6" t="s">
        <v>156</v>
      </c>
      <c r="G26" s="6" t="s">
        <v>91</v>
      </c>
      <c r="H26" s="60">
        <f t="shared" si="1"/>
        <v>19</v>
      </c>
      <c r="I26" s="96" t="s">
        <v>87</v>
      </c>
      <c r="J26" s="96" t="s">
        <v>88</v>
      </c>
      <c r="K26" s="24" t="s">
        <v>87</v>
      </c>
      <c r="L26" s="11">
        <v>1</v>
      </c>
      <c r="M26" s="19" t="s">
        <v>88</v>
      </c>
      <c r="N26" s="12" t="s">
        <v>89</v>
      </c>
      <c r="O26" s="33" t="s">
        <v>155</v>
      </c>
      <c r="P26" s="37" t="s">
        <v>72</v>
      </c>
      <c r="Q26" s="13" t="s">
        <v>158</v>
      </c>
      <c r="R26" s="13"/>
      <c r="S26" s="13"/>
      <c r="T26" s="14" t="s">
        <v>101</v>
      </c>
      <c r="U26" s="14" t="s">
        <v>101</v>
      </c>
      <c r="V26" s="83" t="s">
        <v>101</v>
      </c>
      <c r="W26" s="25" t="s">
        <v>101</v>
      </c>
      <c r="X26" s="52" t="str">
        <f>+IFERROR(VLOOKUP(Detalle_Variantes_DI[[#This Row],[Grupo PBI]],Group_PBI_Service!$B$3:$C$17,2,0),"")</f>
        <v>2722dcb0-717b-4afe-8a0b-660175a2b8b5</v>
      </c>
      <c r="Y26" s="52" t="s">
        <v>213</v>
      </c>
      <c r="Z26" s="58" t="s">
        <v>245</v>
      </c>
    </row>
    <row r="27" spans="1:26" ht="24" x14ac:dyDescent="0.3">
      <c r="A27">
        <f t="shared" si="0"/>
        <v>20</v>
      </c>
      <c r="B27" s="3" t="s">
        <v>42</v>
      </c>
      <c r="C27" s="54" t="s">
        <v>73</v>
      </c>
      <c r="D27" s="3" t="s">
        <v>74</v>
      </c>
      <c r="E27" s="3" t="s">
        <v>75</v>
      </c>
      <c r="F27" s="6" t="s">
        <v>25</v>
      </c>
      <c r="G27" s="6" t="s">
        <v>91</v>
      </c>
      <c r="H27" s="60">
        <f t="shared" si="1"/>
        <v>20</v>
      </c>
      <c r="I27" s="96" t="s">
        <v>87</v>
      </c>
      <c r="J27" s="96" t="s">
        <v>88</v>
      </c>
      <c r="K27" s="24" t="s">
        <v>87</v>
      </c>
      <c r="L27" s="11">
        <v>2</v>
      </c>
      <c r="M27" s="18" t="s">
        <v>87</v>
      </c>
      <c r="N27" s="16" t="s">
        <v>90</v>
      </c>
      <c r="O27" s="32" t="s">
        <v>155</v>
      </c>
      <c r="P27" s="22" t="s">
        <v>215</v>
      </c>
      <c r="Q27" s="16" t="s">
        <v>158</v>
      </c>
      <c r="R27" s="16" t="s">
        <v>216</v>
      </c>
      <c r="S27" s="16" t="s">
        <v>217</v>
      </c>
      <c r="T27" s="17" t="s">
        <v>101</v>
      </c>
      <c r="U27" s="17" t="s">
        <v>101</v>
      </c>
      <c r="V27" s="84" t="s">
        <v>101</v>
      </c>
      <c r="W27" s="26" t="s">
        <v>101</v>
      </c>
      <c r="X27" s="52" t="str">
        <f>+IFERROR(VLOOKUP(Detalle_Variantes_DI[[#This Row],[Grupo PBI]],Group_PBI_Service!$B$3:$C$17,2,0),"")</f>
        <v>2722dcb0-717b-4afe-8a0b-660175a2b8b5</v>
      </c>
      <c r="Y27" s="52" t="s">
        <v>214</v>
      </c>
      <c r="Z27" s="58" t="s">
        <v>247</v>
      </c>
    </row>
    <row r="28" spans="1:26" ht="24" x14ac:dyDescent="0.3">
      <c r="A28">
        <f t="shared" si="0"/>
        <v>21</v>
      </c>
      <c r="B28" s="3" t="s">
        <v>76</v>
      </c>
      <c r="C28" s="8" t="s">
        <v>77</v>
      </c>
      <c r="D28" s="3" t="s">
        <v>78</v>
      </c>
      <c r="E28" s="3" t="s">
        <v>79</v>
      </c>
      <c r="F28" s="6" t="s">
        <v>156</v>
      </c>
      <c r="G28" s="6" t="s">
        <v>110</v>
      </c>
      <c r="H28" s="60">
        <f t="shared" si="1"/>
        <v>21</v>
      </c>
      <c r="I28" s="96" t="s">
        <v>87</v>
      </c>
      <c r="J28" s="96" t="s">
        <v>88</v>
      </c>
      <c r="K28" s="24" t="s">
        <v>87</v>
      </c>
      <c r="L28" s="11">
        <v>1</v>
      </c>
      <c r="M28" s="12" t="s">
        <v>88</v>
      </c>
      <c r="N28" s="12" t="s">
        <v>89</v>
      </c>
      <c r="O28" s="33" t="s">
        <v>155</v>
      </c>
      <c r="P28" s="37" t="s">
        <v>165</v>
      </c>
      <c r="Q28" s="13" t="s">
        <v>152</v>
      </c>
      <c r="R28" s="13"/>
      <c r="S28" s="13"/>
      <c r="T28" s="14" t="s">
        <v>101</v>
      </c>
      <c r="U28" s="14" t="s">
        <v>101</v>
      </c>
      <c r="V28" s="83" t="s">
        <v>101</v>
      </c>
      <c r="W28" s="25" t="s">
        <v>101</v>
      </c>
      <c r="X28" s="52" t="str">
        <f>+IFERROR(VLOOKUP(Detalle_Variantes_DI[[#This Row],[Grupo PBI]],Group_PBI_Service!$B$3:$C$17,2,0),"")</f>
        <v>4eee1998-74cb-4ddb-885b-3db5a4db255d</v>
      </c>
      <c r="Y28" s="52" t="s">
        <v>218</v>
      </c>
      <c r="Z28" s="58" t="s">
        <v>250</v>
      </c>
    </row>
    <row r="29" spans="1:26" ht="24" x14ac:dyDescent="0.3">
      <c r="A29">
        <f t="shared" si="0"/>
        <v>22</v>
      </c>
      <c r="B29" s="3" t="s">
        <v>8</v>
      </c>
      <c r="C29" s="9" t="s">
        <v>9</v>
      </c>
      <c r="D29" s="3" t="s">
        <v>10</v>
      </c>
      <c r="E29" s="3" t="s">
        <v>11</v>
      </c>
      <c r="F29" s="6" t="s">
        <v>25</v>
      </c>
      <c r="G29" s="6" t="s">
        <v>2</v>
      </c>
      <c r="H29" s="60">
        <f t="shared" si="1"/>
        <v>22</v>
      </c>
      <c r="I29" s="96" t="s">
        <v>87</v>
      </c>
      <c r="J29" s="96" t="s">
        <v>88</v>
      </c>
      <c r="K29" s="23" t="s">
        <v>87</v>
      </c>
      <c r="L29" s="11">
        <v>1</v>
      </c>
      <c r="M29" s="18" t="s">
        <v>87</v>
      </c>
      <c r="N29" s="16" t="s">
        <v>3</v>
      </c>
      <c r="O29" s="32" t="s">
        <v>155</v>
      </c>
      <c r="P29" s="22" t="s">
        <v>5</v>
      </c>
      <c r="Q29" s="16" t="s">
        <v>157</v>
      </c>
      <c r="R29" s="16" t="s">
        <v>7</v>
      </c>
      <c r="S29" s="16" t="s">
        <v>4</v>
      </c>
      <c r="T29" s="17" t="s">
        <v>101</v>
      </c>
      <c r="U29" s="17" t="s">
        <v>101</v>
      </c>
      <c r="V29" s="84" t="s">
        <v>101</v>
      </c>
      <c r="W29" s="26" t="s">
        <v>101</v>
      </c>
      <c r="X29" s="52" t="str">
        <f>+IFERROR(VLOOKUP(Detalle_Variantes_DI[[#This Row],[Grupo PBI]],Group_PBI_Service!$B$3:$C$17,2,0),"")</f>
        <v>4ebe6763-6f4d-4a48-8e0f-f8b3702efea9</v>
      </c>
      <c r="Y29" s="52" t="s">
        <v>219</v>
      </c>
      <c r="Z29" s="58" t="s">
        <v>251</v>
      </c>
    </row>
    <row r="30" spans="1:26" ht="24" x14ac:dyDescent="0.3">
      <c r="A30">
        <f t="shared" si="0"/>
        <v>23</v>
      </c>
      <c r="B30" s="3" t="s">
        <v>54</v>
      </c>
      <c r="C30" s="8" t="s">
        <v>80</v>
      </c>
      <c r="D30" s="3" t="s">
        <v>81</v>
      </c>
      <c r="E30" s="3" t="s">
        <v>82</v>
      </c>
      <c r="F30" s="6" t="s">
        <v>25</v>
      </c>
      <c r="G30" s="6" t="s">
        <v>110</v>
      </c>
      <c r="H30" s="60">
        <f t="shared" si="1"/>
        <v>23</v>
      </c>
      <c r="I30" s="96" t="s">
        <v>87</v>
      </c>
      <c r="J30" s="96" t="s">
        <v>87</v>
      </c>
      <c r="K30" s="24" t="s">
        <v>87</v>
      </c>
      <c r="L30" s="11">
        <v>1</v>
      </c>
      <c r="M30" s="12" t="s">
        <v>88</v>
      </c>
      <c r="N30" s="12" t="s">
        <v>89</v>
      </c>
      <c r="O30" s="33" t="s">
        <v>155</v>
      </c>
      <c r="P30" s="37" t="s">
        <v>221</v>
      </c>
      <c r="Q30" s="13" t="s">
        <v>152</v>
      </c>
      <c r="R30" s="13"/>
      <c r="S30" s="13"/>
      <c r="T30" s="55" t="s">
        <v>143</v>
      </c>
      <c r="U30" s="56">
        <v>9001</v>
      </c>
      <c r="V30" s="85" t="s">
        <v>1225</v>
      </c>
      <c r="W30" s="57"/>
      <c r="X30" s="52" t="str">
        <f>+IFERROR(VLOOKUP(Detalle_Variantes_DI[[#This Row],[Grupo PBI]],Group_PBI_Service!$B$3:$C$17,2,0),"")</f>
        <v>4eee1998-74cb-4ddb-885b-3db5a4db255d</v>
      </c>
      <c r="Y30" s="52" t="s">
        <v>220</v>
      </c>
      <c r="Z30" s="58" t="s">
        <v>252</v>
      </c>
    </row>
    <row r="31" spans="1:26" ht="24" x14ac:dyDescent="0.3">
      <c r="A31">
        <f t="shared" si="0"/>
        <v>24</v>
      </c>
      <c r="B31" s="3" t="s">
        <v>54</v>
      </c>
      <c r="C31" s="54" t="s">
        <v>80</v>
      </c>
      <c r="D31" s="3" t="s">
        <v>81</v>
      </c>
      <c r="E31" s="3" t="s">
        <v>82</v>
      </c>
      <c r="F31" s="6" t="s">
        <v>25</v>
      </c>
      <c r="G31" s="6" t="s">
        <v>110</v>
      </c>
      <c r="H31" s="60">
        <f t="shared" si="1"/>
        <v>24</v>
      </c>
      <c r="I31" s="96" t="s">
        <v>87</v>
      </c>
      <c r="J31" s="96" t="s">
        <v>87</v>
      </c>
      <c r="K31" s="24" t="s">
        <v>87</v>
      </c>
      <c r="L31" s="11">
        <v>2</v>
      </c>
      <c r="M31" s="18" t="s">
        <v>87</v>
      </c>
      <c r="N31" s="16" t="s">
        <v>92</v>
      </c>
      <c r="O31" s="32" t="s">
        <v>155</v>
      </c>
      <c r="P31" s="22" t="s">
        <v>223</v>
      </c>
      <c r="Q31" s="16" t="s">
        <v>152</v>
      </c>
      <c r="R31" s="16" t="s">
        <v>343</v>
      </c>
      <c r="S31" s="16" t="s">
        <v>328</v>
      </c>
      <c r="T31" s="55" t="s">
        <v>143</v>
      </c>
      <c r="U31" s="56">
        <v>9002</v>
      </c>
      <c r="V31" s="85" t="s">
        <v>1226</v>
      </c>
      <c r="W31" s="57"/>
      <c r="X31" s="52" t="str">
        <f>+IFERROR(VLOOKUP(Detalle_Variantes_DI[[#This Row],[Grupo PBI]],Group_PBI_Service!$B$3:$C$17,2,0),"")</f>
        <v>4eee1998-74cb-4ddb-885b-3db5a4db255d</v>
      </c>
      <c r="Y31" s="52" t="s">
        <v>222</v>
      </c>
      <c r="Z31" s="58" t="s">
        <v>253</v>
      </c>
    </row>
    <row r="32" spans="1:26" ht="24" x14ac:dyDescent="0.3">
      <c r="A32">
        <f t="shared" si="0"/>
        <v>25</v>
      </c>
      <c r="B32" s="3" t="s">
        <v>83</v>
      </c>
      <c r="C32" s="8" t="s">
        <v>84</v>
      </c>
      <c r="D32" s="3" t="s">
        <v>83</v>
      </c>
      <c r="E32" s="3" t="s">
        <v>85</v>
      </c>
      <c r="F32" s="6" t="s">
        <v>25</v>
      </c>
      <c r="G32" s="6" t="s">
        <v>110</v>
      </c>
      <c r="H32" s="60">
        <f t="shared" si="1"/>
        <v>25</v>
      </c>
      <c r="I32" s="96" t="s">
        <v>87</v>
      </c>
      <c r="J32" s="96" t="s">
        <v>87</v>
      </c>
      <c r="K32" s="24" t="s">
        <v>87</v>
      </c>
      <c r="L32" s="11">
        <v>1</v>
      </c>
      <c r="M32" s="12" t="s">
        <v>88</v>
      </c>
      <c r="N32" s="12" t="s">
        <v>89</v>
      </c>
      <c r="O32" s="33" t="s">
        <v>155</v>
      </c>
      <c r="P32" s="37" t="s">
        <v>153</v>
      </c>
      <c r="Q32" s="13" t="s">
        <v>152</v>
      </c>
      <c r="R32" s="13"/>
      <c r="S32" s="13"/>
      <c r="T32" s="55" t="s">
        <v>133</v>
      </c>
      <c r="U32" s="56">
        <v>9003</v>
      </c>
      <c r="V32" s="85" t="s">
        <v>1227</v>
      </c>
      <c r="W32" s="57"/>
      <c r="X32" s="52" t="str">
        <f>+IFERROR(VLOOKUP(Detalle_Variantes_DI[[#This Row],[Grupo PBI]],Group_PBI_Service!$B$3:$C$17,2,0),"")</f>
        <v>4eee1998-74cb-4ddb-885b-3db5a4db255d</v>
      </c>
      <c r="Y32" s="52" t="s">
        <v>224</v>
      </c>
      <c r="Z32" s="58" t="s">
        <v>254</v>
      </c>
    </row>
    <row r="33" spans="1:26" ht="24" x14ac:dyDescent="0.3">
      <c r="A33">
        <f t="shared" si="0"/>
        <v>26</v>
      </c>
      <c r="B33" s="3" t="s">
        <v>83</v>
      </c>
      <c r="C33" s="54" t="s">
        <v>84</v>
      </c>
      <c r="D33" s="3" t="s">
        <v>83</v>
      </c>
      <c r="E33" s="3" t="s">
        <v>85</v>
      </c>
      <c r="F33" s="6" t="s">
        <v>25</v>
      </c>
      <c r="G33" s="6" t="s">
        <v>110</v>
      </c>
      <c r="H33" s="60">
        <f t="shared" si="1"/>
        <v>26</v>
      </c>
      <c r="I33" s="96" t="s">
        <v>87</v>
      </c>
      <c r="J33" s="96" t="s">
        <v>87</v>
      </c>
      <c r="K33" s="24" t="s">
        <v>87</v>
      </c>
      <c r="L33" s="11">
        <v>2</v>
      </c>
      <c r="M33" s="18" t="s">
        <v>87</v>
      </c>
      <c r="N33" s="16" t="s">
        <v>92</v>
      </c>
      <c r="O33" s="32" t="s">
        <v>155</v>
      </c>
      <c r="P33" s="22" t="s">
        <v>151</v>
      </c>
      <c r="Q33" s="16" t="s">
        <v>152</v>
      </c>
      <c r="R33" s="16" t="s">
        <v>150</v>
      </c>
      <c r="S33" s="16" t="s">
        <v>328</v>
      </c>
      <c r="T33" s="55" t="s">
        <v>133</v>
      </c>
      <c r="U33" s="56">
        <v>9004</v>
      </c>
      <c r="V33" s="85" t="s">
        <v>1228</v>
      </c>
      <c r="W33" s="57"/>
      <c r="X33" s="52" t="str">
        <f>+IFERROR(VLOOKUP(Detalle_Variantes_DI[[#This Row],[Grupo PBI]],Group_PBI_Service!$B$3:$C$17,2,0),"")</f>
        <v>4eee1998-74cb-4ddb-885b-3db5a4db255d</v>
      </c>
      <c r="Y33" s="52" t="s">
        <v>225</v>
      </c>
      <c r="Z33" s="58" t="s">
        <v>255</v>
      </c>
    </row>
    <row r="34" spans="1:26" ht="24" x14ac:dyDescent="0.3">
      <c r="A34">
        <f t="shared" si="0"/>
        <v>27</v>
      </c>
      <c r="B34" s="3" t="s">
        <v>54</v>
      </c>
      <c r="C34" s="8" t="s">
        <v>80</v>
      </c>
      <c r="D34" s="3" t="s">
        <v>81</v>
      </c>
      <c r="E34" s="3" t="s">
        <v>129</v>
      </c>
      <c r="F34" s="6" t="s">
        <v>25</v>
      </c>
      <c r="G34" s="6" t="s">
        <v>91</v>
      </c>
      <c r="H34" s="60">
        <f t="shared" si="1"/>
        <v>27</v>
      </c>
      <c r="I34" s="96" t="s">
        <v>87</v>
      </c>
      <c r="J34" s="96" t="s">
        <v>87</v>
      </c>
      <c r="K34" s="24" t="s">
        <v>87</v>
      </c>
      <c r="L34" s="11">
        <v>1</v>
      </c>
      <c r="M34" s="12" t="s">
        <v>88</v>
      </c>
      <c r="N34" s="12" t="s">
        <v>89</v>
      </c>
      <c r="O34" s="33" t="s">
        <v>155</v>
      </c>
      <c r="P34" s="37" t="s">
        <v>319</v>
      </c>
      <c r="Q34" s="13" t="s">
        <v>158</v>
      </c>
      <c r="R34" s="13"/>
      <c r="S34" s="13"/>
      <c r="T34" s="55" t="s">
        <v>141</v>
      </c>
      <c r="U34" s="56">
        <v>9005</v>
      </c>
      <c r="V34" s="85" t="s">
        <v>1229</v>
      </c>
      <c r="W34" s="57"/>
      <c r="X34" s="52" t="str">
        <f>+IFERROR(VLOOKUP(Detalle_Variantes_DI[[#This Row],[Grupo PBI]],Group_PBI_Service!$B$3:$C$17,2,0),"")</f>
        <v>2722dcb0-717b-4afe-8a0b-660175a2b8b5</v>
      </c>
      <c r="Y34" s="52" t="s">
        <v>1141</v>
      </c>
      <c r="Z34" s="58" t="s">
        <v>257</v>
      </c>
    </row>
    <row r="35" spans="1:26" ht="24" x14ac:dyDescent="0.3">
      <c r="A35">
        <f t="shared" si="0"/>
        <v>28</v>
      </c>
      <c r="B35" s="3" t="s">
        <v>54</v>
      </c>
      <c r="C35" s="54" t="s">
        <v>80</v>
      </c>
      <c r="D35" s="3" t="s">
        <v>81</v>
      </c>
      <c r="E35" s="3" t="s">
        <v>129</v>
      </c>
      <c r="F35" s="6" t="s">
        <v>25</v>
      </c>
      <c r="G35" s="6" t="s">
        <v>91</v>
      </c>
      <c r="H35" s="60">
        <f t="shared" si="1"/>
        <v>28</v>
      </c>
      <c r="I35" s="96" t="s">
        <v>87</v>
      </c>
      <c r="J35" s="96" t="s">
        <v>87</v>
      </c>
      <c r="K35" s="24" t="s">
        <v>87</v>
      </c>
      <c r="L35" s="11">
        <v>2</v>
      </c>
      <c r="M35" s="18" t="s">
        <v>87</v>
      </c>
      <c r="N35" s="16" t="s">
        <v>92</v>
      </c>
      <c r="O35" s="32" t="s">
        <v>155</v>
      </c>
      <c r="P35" s="22" t="s">
        <v>320</v>
      </c>
      <c r="Q35" s="16" t="s">
        <v>158</v>
      </c>
      <c r="R35" s="16" t="s">
        <v>339</v>
      </c>
      <c r="S35" s="16" t="s">
        <v>328</v>
      </c>
      <c r="T35" s="55" t="s">
        <v>141</v>
      </c>
      <c r="U35" s="56">
        <v>9006</v>
      </c>
      <c r="V35" s="85" t="s">
        <v>1230</v>
      </c>
      <c r="W35" s="57"/>
      <c r="X35" s="52" t="str">
        <f>+IFERROR(VLOOKUP(Detalle_Variantes_DI[[#This Row],[Grupo PBI]],Group_PBI_Service!$B$3:$C$17,2,0),"")</f>
        <v>2722dcb0-717b-4afe-8a0b-660175a2b8b5</v>
      </c>
      <c r="Y35" s="52" t="s">
        <v>1142</v>
      </c>
      <c r="Z35" s="58" t="s">
        <v>258</v>
      </c>
    </row>
    <row r="36" spans="1:26" ht="24" x14ac:dyDescent="0.3">
      <c r="A36">
        <f t="shared" si="0"/>
        <v>29</v>
      </c>
      <c r="B36" s="3" t="s">
        <v>83</v>
      </c>
      <c r="C36" s="8" t="s">
        <v>84</v>
      </c>
      <c r="D36" s="3" t="s">
        <v>83</v>
      </c>
      <c r="E36" s="3" t="s">
        <v>130</v>
      </c>
      <c r="F36" s="6" t="s">
        <v>25</v>
      </c>
      <c r="G36" s="6" t="s">
        <v>91</v>
      </c>
      <c r="H36" s="60">
        <f t="shared" si="1"/>
        <v>29</v>
      </c>
      <c r="I36" s="96" t="s">
        <v>87</v>
      </c>
      <c r="J36" s="96" t="s">
        <v>87</v>
      </c>
      <c r="K36" s="24" t="s">
        <v>87</v>
      </c>
      <c r="L36" s="11">
        <v>1</v>
      </c>
      <c r="M36" s="12" t="s">
        <v>88</v>
      </c>
      <c r="N36" s="12" t="s">
        <v>89</v>
      </c>
      <c r="O36" s="33" t="s">
        <v>155</v>
      </c>
      <c r="P36" s="37" t="s">
        <v>342</v>
      </c>
      <c r="Q36" s="13" t="s">
        <v>158</v>
      </c>
      <c r="R36" s="13"/>
      <c r="S36" s="13"/>
      <c r="T36" s="55" t="s">
        <v>131</v>
      </c>
      <c r="U36" s="56">
        <v>9007</v>
      </c>
      <c r="V36" s="85" t="s">
        <v>1231</v>
      </c>
      <c r="W36" s="57"/>
      <c r="X36" s="52" t="str">
        <f>+IFERROR(VLOOKUP(Detalle_Variantes_DI[[#This Row],[Grupo PBI]],Group_PBI_Service!$B$3:$C$17,2,0),"")</f>
        <v>2722dcb0-717b-4afe-8a0b-660175a2b8b5</v>
      </c>
      <c r="Y36" s="77" t="s">
        <v>1139</v>
      </c>
      <c r="Z36" s="58" t="s">
        <v>259</v>
      </c>
    </row>
    <row r="37" spans="1:26" ht="24" x14ac:dyDescent="0.3">
      <c r="A37">
        <f t="shared" si="0"/>
        <v>30</v>
      </c>
      <c r="B37" s="3" t="s">
        <v>83</v>
      </c>
      <c r="C37" s="54" t="s">
        <v>84</v>
      </c>
      <c r="D37" s="3" t="s">
        <v>83</v>
      </c>
      <c r="E37" s="3" t="s">
        <v>130</v>
      </c>
      <c r="F37" s="6" t="s">
        <v>25</v>
      </c>
      <c r="G37" s="6" t="s">
        <v>91</v>
      </c>
      <c r="H37" s="60">
        <f t="shared" si="1"/>
        <v>30</v>
      </c>
      <c r="I37" s="96" t="s">
        <v>87</v>
      </c>
      <c r="J37" s="96" t="s">
        <v>87</v>
      </c>
      <c r="K37" s="24" t="s">
        <v>87</v>
      </c>
      <c r="L37" s="11">
        <v>2</v>
      </c>
      <c r="M37" s="18" t="s">
        <v>87</v>
      </c>
      <c r="N37" s="16" t="s">
        <v>92</v>
      </c>
      <c r="O37" s="32" t="s">
        <v>155</v>
      </c>
      <c r="P37" s="22" t="s">
        <v>341</v>
      </c>
      <c r="Q37" s="16" t="s">
        <v>158</v>
      </c>
      <c r="R37" s="16" t="s">
        <v>340</v>
      </c>
      <c r="S37" s="16" t="s">
        <v>328</v>
      </c>
      <c r="T37" s="55" t="s">
        <v>131</v>
      </c>
      <c r="U37" s="56">
        <v>9008</v>
      </c>
      <c r="V37" s="85" t="s">
        <v>1232</v>
      </c>
      <c r="W37" s="57"/>
      <c r="X37" s="52" t="str">
        <f>+IFERROR(VLOOKUP(Detalle_Variantes_DI[[#This Row],[Grupo PBI]],Group_PBI_Service!$B$3:$C$17,2,0),"")</f>
        <v>2722dcb0-717b-4afe-8a0b-660175a2b8b5</v>
      </c>
      <c r="Y37" s="52" t="s">
        <v>1140</v>
      </c>
      <c r="Z37" s="58" t="s">
        <v>260</v>
      </c>
    </row>
    <row r="38" spans="1:26" ht="24" x14ac:dyDescent="0.3">
      <c r="A38">
        <f t="shared" si="0"/>
        <v>31</v>
      </c>
      <c r="B38" s="3" t="s">
        <v>54</v>
      </c>
      <c r="C38" s="8" t="s">
        <v>80</v>
      </c>
      <c r="D38" s="3" t="s">
        <v>81</v>
      </c>
      <c r="E38" s="3" t="s">
        <v>117</v>
      </c>
      <c r="F38" s="6" t="s">
        <v>25</v>
      </c>
      <c r="G38" s="6" t="s">
        <v>109</v>
      </c>
      <c r="H38" s="60">
        <f t="shared" si="1"/>
        <v>31</v>
      </c>
      <c r="I38" s="96" t="s">
        <v>87</v>
      </c>
      <c r="J38" s="96" t="s">
        <v>87</v>
      </c>
      <c r="K38" s="24" t="s">
        <v>87</v>
      </c>
      <c r="L38" s="11">
        <v>1</v>
      </c>
      <c r="M38" s="12" t="s">
        <v>88</v>
      </c>
      <c r="N38" s="12" t="s">
        <v>89</v>
      </c>
      <c r="O38" s="33" t="s">
        <v>155</v>
      </c>
      <c r="P38" s="37" t="s">
        <v>315</v>
      </c>
      <c r="Q38" s="13" t="s">
        <v>159</v>
      </c>
      <c r="R38" s="13"/>
      <c r="S38" s="13"/>
      <c r="T38" s="55" t="s">
        <v>147</v>
      </c>
      <c r="U38" s="56">
        <v>9009</v>
      </c>
      <c r="V38" s="85" t="s">
        <v>1233</v>
      </c>
      <c r="W38" s="57"/>
      <c r="X38" s="52" t="str">
        <f>+IFERROR(VLOOKUP(Detalle_Variantes_DI[[#This Row],[Grupo PBI]],Group_PBI_Service!$B$3:$C$17,2,0),"")</f>
        <v>541a5c0a-0f36-4e8e-bb5c-e6a4199e5858</v>
      </c>
      <c r="Y38" s="52" t="s">
        <v>1149</v>
      </c>
      <c r="Z38" s="58" t="s">
        <v>261</v>
      </c>
    </row>
    <row r="39" spans="1:26" ht="24" x14ac:dyDescent="0.3">
      <c r="A39">
        <f t="shared" si="0"/>
        <v>32</v>
      </c>
      <c r="B39" s="3" t="s">
        <v>54</v>
      </c>
      <c r="C39" s="54" t="s">
        <v>80</v>
      </c>
      <c r="D39" s="3" t="s">
        <v>81</v>
      </c>
      <c r="E39" s="3" t="s">
        <v>117</v>
      </c>
      <c r="F39" s="6" t="s">
        <v>25</v>
      </c>
      <c r="G39" s="6" t="s">
        <v>109</v>
      </c>
      <c r="H39" s="60">
        <f t="shared" si="1"/>
        <v>32</v>
      </c>
      <c r="I39" s="96" t="s">
        <v>87</v>
      </c>
      <c r="J39" s="96" t="s">
        <v>87</v>
      </c>
      <c r="K39" s="24" t="s">
        <v>87</v>
      </c>
      <c r="L39" s="11">
        <v>2</v>
      </c>
      <c r="M39" s="18" t="s">
        <v>87</v>
      </c>
      <c r="N39" s="16" t="s">
        <v>115</v>
      </c>
      <c r="O39" s="32" t="s">
        <v>155</v>
      </c>
      <c r="P39" s="22" t="s">
        <v>316</v>
      </c>
      <c r="Q39" s="16" t="s">
        <v>159</v>
      </c>
      <c r="R39" s="16" t="s">
        <v>348</v>
      </c>
      <c r="S39" s="16" t="s">
        <v>349</v>
      </c>
      <c r="T39" s="55" t="s">
        <v>147</v>
      </c>
      <c r="U39" s="56">
        <v>9010</v>
      </c>
      <c r="V39" s="85" t="s">
        <v>1234</v>
      </c>
      <c r="W39" s="57"/>
      <c r="X39" s="52" t="str">
        <f>+IFERROR(VLOOKUP(Detalle_Variantes_DI[[#This Row],[Grupo PBI]],Group_PBI_Service!$B$3:$C$17,2,0),"")</f>
        <v>541a5c0a-0f36-4e8e-bb5c-e6a4199e5858</v>
      </c>
      <c r="Y39" s="52" t="s">
        <v>1150</v>
      </c>
      <c r="Z39" s="58" t="s">
        <v>262</v>
      </c>
    </row>
    <row r="40" spans="1:26" ht="24" x14ac:dyDescent="0.3">
      <c r="A40">
        <f t="shared" si="0"/>
        <v>33</v>
      </c>
      <c r="B40" s="3" t="s">
        <v>83</v>
      </c>
      <c r="C40" s="8" t="s">
        <v>84</v>
      </c>
      <c r="D40" s="3" t="s">
        <v>83</v>
      </c>
      <c r="E40" s="3" t="s">
        <v>118</v>
      </c>
      <c r="F40" s="6" t="s">
        <v>25</v>
      </c>
      <c r="G40" s="6" t="s">
        <v>109</v>
      </c>
      <c r="H40" s="60">
        <f t="shared" si="1"/>
        <v>33</v>
      </c>
      <c r="I40" s="96" t="s">
        <v>87</v>
      </c>
      <c r="J40" s="96" t="s">
        <v>87</v>
      </c>
      <c r="K40" s="24" t="s">
        <v>87</v>
      </c>
      <c r="L40" s="11">
        <v>1</v>
      </c>
      <c r="M40" s="12" t="s">
        <v>88</v>
      </c>
      <c r="N40" s="12" t="s">
        <v>89</v>
      </c>
      <c r="O40" s="33" t="s">
        <v>155</v>
      </c>
      <c r="P40" s="37" t="s">
        <v>352</v>
      </c>
      <c r="Q40" s="13" t="s">
        <v>159</v>
      </c>
      <c r="R40" s="13"/>
      <c r="S40" s="13"/>
      <c r="T40" s="55" t="s">
        <v>140</v>
      </c>
      <c r="U40" s="56">
        <v>9011</v>
      </c>
      <c r="V40" s="85" t="s">
        <v>1235</v>
      </c>
      <c r="W40" s="57"/>
      <c r="X40" s="52" t="str">
        <f>+IFERROR(VLOOKUP(Detalle_Variantes_DI[[#This Row],[Grupo PBI]],Group_PBI_Service!$B$3:$C$17,2,0),"")</f>
        <v>541a5c0a-0f36-4e8e-bb5c-e6a4199e5858</v>
      </c>
      <c r="Y40" s="52" t="s">
        <v>1147</v>
      </c>
      <c r="Z40" s="58" t="s">
        <v>263</v>
      </c>
    </row>
    <row r="41" spans="1:26" ht="24" x14ac:dyDescent="0.3">
      <c r="A41">
        <f t="shared" si="0"/>
        <v>34</v>
      </c>
      <c r="B41" s="3" t="s">
        <v>83</v>
      </c>
      <c r="C41" s="54" t="s">
        <v>84</v>
      </c>
      <c r="D41" s="3" t="s">
        <v>83</v>
      </c>
      <c r="E41" s="3" t="s">
        <v>118</v>
      </c>
      <c r="F41" s="6" t="s">
        <v>25</v>
      </c>
      <c r="G41" s="6" t="s">
        <v>109</v>
      </c>
      <c r="H41" s="60">
        <f t="shared" si="1"/>
        <v>34</v>
      </c>
      <c r="I41" s="96" t="s">
        <v>87</v>
      </c>
      <c r="J41" s="96" t="s">
        <v>87</v>
      </c>
      <c r="K41" s="24" t="s">
        <v>87</v>
      </c>
      <c r="L41" s="11">
        <v>2</v>
      </c>
      <c r="M41" s="18" t="s">
        <v>87</v>
      </c>
      <c r="N41" s="16" t="s">
        <v>115</v>
      </c>
      <c r="O41" s="32" t="s">
        <v>155</v>
      </c>
      <c r="P41" s="22" t="s">
        <v>351</v>
      </c>
      <c r="Q41" s="16" t="s">
        <v>159</v>
      </c>
      <c r="R41" s="16" t="s">
        <v>350</v>
      </c>
      <c r="S41" s="16" t="s">
        <v>349</v>
      </c>
      <c r="T41" s="55" t="s">
        <v>140</v>
      </c>
      <c r="U41" s="56">
        <v>9012</v>
      </c>
      <c r="V41" s="85" t="s">
        <v>1236</v>
      </c>
      <c r="W41" s="57"/>
      <c r="X41" s="52" t="str">
        <f>+IFERROR(VLOOKUP(Detalle_Variantes_DI[[#This Row],[Grupo PBI]],Group_PBI_Service!$B$3:$C$17,2,0),"")</f>
        <v>541a5c0a-0f36-4e8e-bb5c-e6a4199e5858</v>
      </c>
      <c r="Y41" s="52" t="s">
        <v>1148</v>
      </c>
      <c r="Z41" s="58" t="s">
        <v>264</v>
      </c>
    </row>
    <row r="42" spans="1:26" ht="24" x14ac:dyDescent="0.3">
      <c r="A42">
        <f t="shared" si="0"/>
        <v>35</v>
      </c>
      <c r="B42" s="3" t="s">
        <v>54</v>
      </c>
      <c r="C42" s="8" t="s">
        <v>80</v>
      </c>
      <c r="D42" s="3" t="s">
        <v>81</v>
      </c>
      <c r="E42" s="3" t="s">
        <v>119</v>
      </c>
      <c r="F42" s="6" t="s">
        <v>25</v>
      </c>
      <c r="G42" s="6" t="s">
        <v>111</v>
      </c>
      <c r="H42" s="60">
        <f t="shared" si="1"/>
        <v>35</v>
      </c>
      <c r="I42" s="96" t="s">
        <v>87</v>
      </c>
      <c r="J42" s="96" t="s">
        <v>87</v>
      </c>
      <c r="K42" s="24" t="s">
        <v>87</v>
      </c>
      <c r="L42" s="11">
        <v>1</v>
      </c>
      <c r="M42" s="12" t="s">
        <v>88</v>
      </c>
      <c r="N42" s="12" t="s">
        <v>89</v>
      </c>
      <c r="O42" s="33" t="s">
        <v>155</v>
      </c>
      <c r="P42" s="37" t="s">
        <v>311</v>
      </c>
      <c r="Q42" s="13" t="s">
        <v>160</v>
      </c>
      <c r="R42" s="13"/>
      <c r="S42" s="13"/>
      <c r="T42" s="55" t="s">
        <v>144</v>
      </c>
      <c r="U42" s="56">
        <v>9013</v>
      </c>
      <c r="V42" s="85" t="s">
        <v>1237</v>
      </c>
      <c r="W42" s="57"/>
      <c r="X42" s="52" t="str">
        <f>+IFERROR(VLOOKUP(Detalle_Variantes_DI[[#This Row],[Grupo PBI]],Group_PBI_Service!$B$3:$C$17,2,0),"")</f>
        <v>23edd3e0-e067-4e9a-8396-ec4f8ef8bd84</v>
      </c>
      <c r="Y42" s="52" t="s">
        <v>1137</v>
      </c>
      <c r="Z42" s="58" t="s">
        <v>265</v>
      </c>
    </row>
    <row r="43" spans="1:26" ht="24" x14ac:dyDescent="0.3">
      <c r="A43">
        <f t="shared" si="0"/>
        <v>36</v>
      </c>
      <c r="B43" s="3" t="s">
        <v>54</v>
      </c>
      <c r="C43" s="54" t="s">
        <v>80</v>
      </c>
      <c r="D43" s="3" t="s">
        <v>81</v>
      </c>
      <c r="E43" s="3" t="s">
        <v>119</v>
      </c>
      <c r="F43" s="6" t="s">
        <v>25</v>
      </c>
      <c r="G43" s="6" t="s">
        <v>111</v>
      </c>
      <c r="H43" s="60">
        <f t="shared" si="1"/>
        <v>36</v>
      </c>
      <c r="I43" s="96" t="s">
        <v>87</v>
      </c>
      <c r="J43" s="96" t="s">
        <v>87</v>
      </c>
      <c r="K43" s="24" t="s">
        <v>87</v>
      </c>
      <c r="L43" s="11">
        <v>2</v>
      </c>
      <c r="M43" s="18" t="s">
        <v>87</v>
      </c>
      <c r="N43" s="16" t="s">
        <v>92</v>
      </c>
      <c r="O43" s="32" t="s">
        <v>155</v>
      </c>
      <c r="P43" s="22" t="s">
        <v>312</v>
      </c>
      <c r="Q43" s="16" t="s">
        <v>160</v>
      </c>
      <c r="R43" s="16" t="s">
        <v>327</v>
      </c>
      <c r="S43" s="16" t="s">
        <v>328</v>
      </c>
      <c r="T43" s="55" t="s">
        <v>144</v>
      </c>
      <c r="U43" s="56">
        <v>9014</v>
      </c>
      <c r="V43" s="85" t="s">
        <v>1238</v>
      </c>
      <c r="W43" s="57"/>
      <c r="X43" s="52" t="str">
        <f>+IFERROR(VLOOKUP(Detalle_Variantes_DI[[#This Row],[Grupo PBI]],Group_PBI_Service!$B$3:$C$17,2,0),"")</f>
        <v>23edd3e0-e067-4e9a-8396-ec4f8ef8bd84</v>
      </c>
      <c r="Y43" s="52" t="s">
        <v>1138</v>
      </c>
      <c r="Z43" s="58" t="s">
        <v>266</v>
      </c>
    </row>
    <row r="44" spans="1:26" ht="24" x14ac:dyDescent="0.3">
      <c r="A44">
        <f t="shared" si="0"/>
        <v>37</v>
      </c>
      <c r="B44" s="3" t="s">
        <v>83</v>
      </c>
      <c r="C44" s="8" t="s">
        <v>84</v>
      </c>
      <c r="D44" s="3" t="s">
        <v>83</v>
      </c>
      <c r="E44" s="3" t="s">
        <v>120</v>
      </c>
      <c r="F44" s="6" t="s">
        <v>25</v>
      </c>
      <c r="G44" s="6" t="s">
        <v>111</v>
      </c>
      <c r="H44" s="60">
        <f t="shared" si="1"/>
        <v>37</v>
      </c>
      <c r="I44" s="96" t="s">
        <v>87</v>
      </c>
      <c r="J44" s="96" t="s">
        <v>87</v>
      </c>
      <c r="K44" s="24" t="s">
        <v>87</v>
      </c>
      <c r="L44" s="11">
        <v>1</v>
      </c>
      <c r="M44" s="12" t="s">
        <v>88</v>
      </c>
      <c r="N44" s="12" t="s">
        <v>89</v>
      </c>
      <c r="O44" s="33" t="s">
        <v>155</v>
      </c>
      <c r="P44" s="37" t="s">
        <v>338</v>
      </c>
      <c r="Q44" s="13" t="s">
        <v>160</v>
      </c>
      <c r="R44" s="13"/>
      <c r="S44" s="13"/>
      <c r="T44" s="55" t="s">
        <v>134</v>
      </c>
      <c r="U44" s="56">
        <v>9015</v>
      </c>
      <c r="V44" s="85" t="s">
        <v>1239</v>
      </c>
      <c r="W44" s="57"/>
      <c r="X44" s="52" t="str">
        <f>+IFERROR(VLOOKUP(Detalle_Variantes_DI[[#This Row],[Grupo PBI]],Group_PBI_Service!$B$3:$C$17,2,0),"")</f>
        <v>23edd3e0-e067-4e9a-8396-ec4f8ef8bd84</v>
      </c>
      <c r="Y44" s="52" t="s">
        <v>1135</v>
      </c>
      <c r="Z44" s="58" t="s">
        <v>267</v>
      </c>
    </row>
    <row r="45" spans="1:26" ht="24" x14ac:dyDescent="0.3">
      <c r="A45">
        <f t="shared" si="0"/>
        <v>38</v>
      </c>
      <c r="B45" s="3" t="s">
        <v>83</v>
      </c>
      <c r="C45" s="54" t="s">
        <v>84</v>
      </c>
      <c r="D45" s="3" t="s">
        <v>83</v>
      </c>
      <c r="E45" s="3" t="s">
        <v>120</v>
      </c>
      <c r="F45" s="6" t="s">
        <v>25</v>
      </c>
      <c r="G45" s="6" t="s">
        <v>111</v>
      </c>
      <c r="H45" s="60">
        <f t="shared" si="1"/>
        <v>38</v>
      </c>
      <c r="I45" s="96" t="s">
        <v>87</v>
      </c>
      <c r="J45" s="96" t="s">
        <v>87</v>
      </c>
      <c r="K45" s="24" t="s">
        <v>87</v>
      </c>
      <c r="L45" s="11">
        <v>2</v>
      </c>
      <c r="M45" s="18" t="s">
        <v>87</v>
      </c>
      <c r="N45" s="16" t="s">
        <v>92</v>
      </c>
      <c r="O45" s="32" t="s">
        <v>155</v>
      </c>
      <c r="P45" s="22" t="s">
        <v>337</v>
      </c>
      <c r="Q45" s="16" t="s">
        <v>160</v>
      </c>
      <c r="R45" s="16" t="s">
        <v>336</v>
      </c>
      <c r="S45" s="16" t="s">
        <v>328</v>
      </c>
      <c r="T45" s="55" t="s">
        <v>134</v>
      </c>
      <c r="U45" s="56">
        <v>9016</v>
      </c>
      <c r="V45" s="85" t="s">
        <v>1240</v>
      </c>
      <c r="W45" s="57"/>
      <c r="X45" s="52" t="str">
        <f>+IFERROR(VLOOKUP(Detalle_Variantes_DI[[#This Row],[Grupo PBI]],Group_PBI_Service!$B$3:$C$17,2,0),"")</f>
        <v>23edd3e0-e067-4e9a-8396-ec4f8ef8bd84</v>
      </c>
      <c r="Y45" s="52" t="s">
        <v>1136</v>
      </c>
      <c r="Z45" s="58" t="s">
        <v>268</v>
      </c>
    </row>
    <row r="46" spans="1:26" ht="24" x14ac:dyDescent="0.3">
      <c r="A46">
        <f t="shared" si="0"/>
        <v>39</v>
      </c>
      <c r="B46" s="3" t="s">
        <v>54</v>
      </c>
      <c r="C46" s="8" t="s">
        <v>80</v>
      </c>
      <c r="D46" s="3" t="s">
        <v>81</v>
      </c>
      <c r="E46" s="3" t="s">
        <v>121</v>
      </c>
      <c r="F46" s="6" t="s">
        <v>25</v>
      </c>
      <c r="G46" s="6" t="s">
        <v>112</v>
      </c>
      <c r="H46" s="60">
        <f t="shared" si="1"/>
        <v>39</v>
      </c>
      <c r="I46" s="96" t="s">
        <v>87</v>
      </c>
      <c r="J46" s="96" t="s">
        <v>87</v>
      </c>
      <c r="K46" s="24" t="s">
        <v>87</v>
      </c>
      <c r="L46" s="11">
        <v>1</v>
      </c>
      <c r="M46" s="12" t="s">
        <v>88</v>
      </c>
      <c r="N46" s="12" t="s">
        <v>89</v>
      </c>
      <c r="O46" s="33" t="s">
        <v>155</v>
      </c>
      <c r="P46" s="37" t="s">
        <v>321</v>
      </c>
      <c r="Q46" s="13" t="s">
        <v>161</v>
      </c>
      <c r="R46" s="13"/>
      <c r="S46" s="13"/>
      <c r="T46" s="55" t="s">
        <v>146</v>
      </c>
      <c r="U46" s="56">
        <v>9017</v>
      </c>
      <c r="V46" s="85" t="s">
        <v>1241</v>
      </c>
      <c r="W46" s="57"/>
      <c r="X46" s="52" t="str">
        <f>+IFERROR(VLOOKUP(Detalle_Variantes_DI[[#This Row],[Grupo PBI]],Group_PBI_Service!$B$3:$C$17,2,0),"")</f>
        <v>44c9dce5-db80-4443-94f0-572fd312c4cf</v>
      </c>
      <c r="Y46" s="52" t="s">
        <v>1133</v>
      </c>
      <c r="Z46" s="58" t="s">
        <v>269</v>
      </c>
    </row>
    <row r="47" spans="1:26" ht="24" x14ac:dyDescent="0.3">
      <c r="A47">
        <f t="shared" si="0"/>
        <v>40</v>
      </c>
      <c r="B47" s="3" t="s">
        <v>54</v>
      </c>
      <c r="C47" s="54" t="s">
        <v>80</v>
      </c>
      <c r="D47" s="3" t="s">
        <v>81</v>
      </c>
      <c r="E47" s="3" t="s">
        <v>121</v>
      </c>
      <c r="F47" s="6" t="s">
        <v>25</v>
      </c>
      <c r="G47" s="6" t="s">
        <v>112</v>
      </c>
      <c r="H47" s="60">
        <f t="shared" si="1"/>
        <v>40</v>
      </c>
      <c r="I47" s="96" t="s">
        <v>87</v>
      </c>
      <c r="J47" s="96" t="s">
        <v>87</v>
      </c>
      <c r="K47" s="24" t="s">
        <v>87</v>
      </c>
      <c r="L47" s="11">
        <v>2</v>
      </c>
      <c r="M47" s="18" t="s">
        <v>87</v>
      </c>
      <c r="N47" s="16" t="s">
        <v>115</v>
      </c>
      <c r="O47" s="32" t="s">
        <v>155</v>
      </c>
      <c r="P47" s="22" t="s">
        <v>322</v>
      </c>
      <c r="Q47" s="16" t="s">
        <v>161</v>
      </c>
      <c r="R47" s="16" t="s">
        <v>333</v>
      </c>
      <c r="S47" s="16" t="s">
        <v>328</v>
      </c>
      <c r="T47" s="55" t="s">
        <v>146</v>
      </c>
      <c r="U47" s="56">
        <v>9018</v>
      </c>
      <c r="V47" s="85" t="s">
        <v>1242</v>
      </c>
      <c r="W47" s="57"/>
      <c r="X47" s="52" t="str">
        <f>+IFERROR(VLOOKUP(Detalle_Variantes_DI[[#This Row],[Grupo PBI]],Group_PBI_Service!$B$3:$C$17,2,0),"")</f>
        <v>44c9dce5-db80-4443-94f0-572fd312c4cf</v>
      </c>
      <c r="Y47" s="52" t="s">
        <v>1134</v>
      </c>
      <c r="Z47" s="58" t="s">
        <v>270</v>
      </c>
    </row>
    <row r="48" spans="1:26" ht="24" x14ac:dyDescent="0.3">
      <c r="A48">
        <f t="shared" si="0"/>
        <v>41</v>
      </c>
      <c r="B48" s="3" t="s">
        <v>83</v>
      </c>
      <c r="C48" s="8" t="s">
        <v>84</v>
      </c>
      <c r="D48" s="3" t="s">
        <v>83</v>
      </c>
      <c r="E48" s="3" t="s">
        <v>122</v>
      </c>
      <c r="F48" s="6" t="s">
        <v>25</v>
      </c>
      <c r="G48" s="6" t="s">
        <v>112</v>
      </c>
      <c r="H48" s="60">
        <f t="shared" si="1"/>
        <v>41</v>
      </c>
      <c r="I48" s="96" t="s">
        <v>87</v>
      </c>
      <c r="J48" s="96" t="s">
        <v>87</v>
      </c>
      <c r="K48" s="24" t="s">
        <v>87</v>
      </c>
      <c r="L48" s="11">
        <v>1</v>
      </c>
      <c r="M48" s="12" t="s">
        <v>88</v>
      </c>
      <c r="N48" s="12" t="s">
        <v>89</v>
      </c>
      <c r="O48" s="33" t="s">
        <v>155</v>
      </c>
      <c r="P48" s="37"/>
      <c r="Q48" s="13" t="s">
        <v>161</v>
      </c>
      <c r="R48" s="13"/>
      <c r="S48" s="13"/>
      <c r="T48" s="55" t="s">
        <v>139</v>
      </c>
      <c r="U48" s="56">
        <v>9019</v>
      </c>
      <c r="V48" s="85" t="s">
        <v>1243</v>
      </c>
      <c r="W48" s="57"/>
      <c r="X48" s="52" t="str">
        <f>+IFERROR(VLOOKUP(Detalle_Variantes_DI[[#This Row],[Grupo PBI]],Group_PBI_Service!$B$3:$C$17,2,0),"")</f>
        <v>44c9dce5-db80-4443-94f0-572fd312c4cf</v>
      </c>
      <c r="Y48" s="52" t="s">
        <v>1131</v>
      </c>
      <c r="Z48" s="58" t="s">
        <v>271</v>
      </c>
    </row>
    <row r="49" spans="1:26" ht="24" x14ac:dyDescent="0.3">
      <c r="A49">
        <f t="shared" si="0"/>
        <v>42</v>
      </c>
      <c r="B49" s="3" t="s">
        <v>83</v>
      </c>
      <c r="C49" s="54" t="s">
        <v>84</v>
      </c>
      <c r="D49" s="3" t="s">
        <v>83</v>
      </c>
      <c r="E49" s="3" t="s">
        <v>122</v>
      </c>
      <c r="F49" s="6" t="s">
        <v>25</v>
      </c>
      <c r="G49" s="6" t="s">
        <v>112</v>
      </c>
      <c r="H49" s="60">
        <f t="shared" si="1"/>
        <v>42</v>
      </c>
      <c r="I49" s="96" t="s">
        <v>87</v>
      </c>
      <c r="J49" s="96" t="s">
        <v>87</v>
      </c>
      <c r="K49" s="24" t="s">
        <v>87</v>
      </c>
      <c r="L49" s="11">
        <v>2</v>
      </c>
      <c r="M49" s="18" t="s">
        <v>87</v>
      </c>
      <c r="N49" s="16" t="s">
        <v>115</v>
      </c>
      <c r="O49" s="32" t="s">
        <v>155</v>
      </c>
      <c r="P49" s="22" t="s">
        <v>335</v>
      </c>
      <c r="Q49" s="16" t="s">
        <v>161</v>
      </c>
      <c r="R49" s="16" t="s">
        <v>334</v>
      </c>
      <c r="S49" s="16" t="s">
        <v>328</v>
      </c>
      <c r="T49" s="55" t="s">
        <v>139</v>
      </c>
      <c r="U49" s="56">
        <v>9020</v>
      </c>
      <c r="V49" s="85" t="s">
        <v>1244</v>
      </c>
      <c r="W49" s="57"/>
      <c r="X49" s="52" t="str">
        <f>+IFERROR(VLOOKUP(Detalle_Variantes_DI[[#This Row],[Grupo PBI]],Group_PBI_Service!$B$3:$C$17,2,0),"")</f>
        <v>44c9dce5-db80-4443-94f0-572fd312c4cf</v>
      </c>
      <c r="Y49" s="52" t="s">
        <v>1132</v>
      </c>
      <c r="Z49" s="58" t="s">
        <v>272</v>
      </c>
    </row>
    <row r="50" spans="1:26" ht="24" x14ac:dyDescent="0.3">
      <c r="A50">
        <f t="shared" si="0"/>
        <v>43</v>
      </c>
      <c r="B50" s="3" t="s">
        <v>54</v>
      </c>
      <c r="C50" s="8" t="s">
        <v>80</v>
      </c>
      <c r="D50" s="3" t="s">
        <v>81</v>
      </c>
      <c r="E50" s="3" t="s">
        <v>123</v>
      </c>
      <c r="F50" s="6" t="s">
        <v>25</v>
      </c>
      <c r="G50" s="6" t="s">
        <v>113</v>
      </c>
      <c r="H50" s="60">
        <f t="shared" si="1"/>
        <v>43</v>
      </c>
      <c r="I50" s="96" t="s">
        <v>87</v>
      </c>
      <c r="J50" s="96" t="s">
        <v>87</v>
      </c>
      <c r="K50" s="24" t="s">
        <v>87</v>
      </c>
      <c r="L50" s="11">
        <v>1</v>
      </c>
      <c r="M50" s="12" t="s">
        <v>88</v>
      </c>
      <c r="N50" s="12" t="s">
        <v>89</v>
      </c>
      <c r="O50" s="33" t="s">
        <v>155</v>
      </c>
      <c r="P50" s="37" t="s">
        <v>309</v>
      </c>
      <c r="Q50" s="13" t="s">
        <v>162</v>
      </c>
      <c r="R50" s="13"/>
      <c r="S50" s="13"/>
      <c r="T50" s="55" t="s">
        <v>142</v>
      </c>
      <c r="U50" s="56">
        <v>9021</v>
      </c>
      <c r="V50" s="85" t="s">
        <v>1245</v>
      </c>
      <c r="W50" s="57"/>
      <c r="X50" s="52" t="str">
        <f>+IFERROR(VLOOKUP(Detalle_Variantes_DI[[#This Row],[Grupo PBI]],Group_PBI_Service!$B$3:$C$17,2,0),"")</f>
        <v>31dc5c0e-5193-458f-94ba-285436d3f3de</v>
      </c>
      <c r="Y50" s="52" t="s">
        <v>1129</v>
      </c>
      <c r="Z50" s="58" t="s">
        <v>273</v>
      </c>
    </row>
    <row r="51" spans="1:26" ht="24" x14ac:dyDescent="0.3">
      <c r="A51">
        <f t="shared" si="0"/>
        <v>44</v>
      </c>
      <c r="B51" s="3" t="s">
        <v>54</v>
      </c>
      <c r="C51" s="54" t="s">
        <v>80</v>
      </c>
      <c r="D51" s="3" t="s">
        <v>81</v>
      </c>
      <c r="E51" s="3" t="s">
        <v>123</v>
      </c>
      <c r="F51" s="6" t="s">
        <v>25</v>
      </c>
      <c r="G51" s="6" t="s">
        <v>113</v>
      </c>
      <c r="H51" s="60">
        <f t="shared" si="1"/>
        <v>44</v>
      </c>
      <c r="I51" s="96" t="s">
        <v>87</v>
      </c>
      <c r="J51" s="96" t="s">
        <v>87</v>
      </c>
      <c r="K51" s="24" t="s">
        <v>87</v>
      </c>
      <c r="L51" s="11">
        <v>2</v>
      </c>
      <c r="M51" s="18" t="s">
        <v>87</v>
      </c>
      <c r="N51" s="16" t="s">
        <v>116</v>
      </c>
      <c r="O51" s="32" t="s">
        <v>155</v>
      </c>
      <c r="P51" s="22" t="s">
        <v>308</v>
      </c>
      <c r="Q51" s="16" t="s">
        <v>162</v>
      </c>
      <c r="R51" s="16" t="s">
        <v>325</v>
      </c>
      <c r="S51" s="16" t="s">
        <v>326</v>
      </c>
      <c r="T51" s="55" t="s">
        <v>142</v>
      </c>
      <c r="U51" s="56">
        <v>9022</v>
      </c>
      <c r="V51" s="85" t="s">
        <v>1246</v>
      </c>
      <c r="W51" s="57"/>
      <c r="X51" s="52" t="str">
        <f>+IFERROR(VLOOKUP(Detalle_Variantes_DI[[#This Row],[Grupo PBI]],Group_PBI_Service!$B$3:$C$17,2,0),"")</f>
        <v>31dc5c0e-5193-458f-94ba-285436d3f3de</v>
      </c>
      <c r="Y51" s="52" t="s">
        <v>1130</v>
      </c>
      <c r="Z51" s="58" t="s">
        <v>274</v>
      </c>
    </row>
    <row r="52" spans="1:26" ht="24" x14ac:dyDescent="0.3">
      <c r="A52">
        <f t="shared" si="0"/>
        <v>45</v>
      </c>
      <c r="B52" s="3" t="s">
        <v>83</v>
      </c>
      <c r="C52" s="8" t="s">
        <v>84</v>
      </c>
      <c r="D52" s="3" t="s">
        <v>83</v>
      </c>
      <c r="E52" s="3" t="s">
        <v>124</v>
      </c>
      <c r="F52" s="6" t="s">
        <v>25</v>
      </c>
      <c r="G52" s="6" t="s">
        <v>113</v>
      </c>
      <c r="H52" s="60">
        <f t="shared" si="1"/>
        <v>45</v>
      </c>
      <c r="I52" s="96" t="s">
        <v>87</v>
      </c>
      <c r="J52" s="96" t="s">
        <v>87</v>
      </c>
      <c r="K52" s="24" t="s">
        <v>87</v>
      </c>
      <c r="L52" s="11">
        <v>1</v>
      </c>
      <c r="M52" s="12" t="s">
        <v>88</v>
      </c>
      <c r="N52" s="12" t="s">
        <v>89</v>
      </c>
      <c r="O52" s="33" t="s">
        <v>155</v>
      </c>
      <c r="P52" s="37" t="s">
        <v>310</v>
      </c>
      <c r="Q52" s="13" t="s">
        <v>162</v>
      </c>
      <c r="R52" s="13"/>
      <c r="S52" s="13"/>
      <c r="T52" s="55" t="s">
        <v>132</v>
      </c>
      <c r="U52" s="56">
        <v>9023</v>
      </c>
      <c r="V52" s="85" t="s">
        <v>1247</v>
      </c>
      <c r="W52" s="57"/>
      <c r="X52" s="52" t="str">
        <f>+IFERROR(VLOOKUP(Detalle_Variantes_DI[[#This Row],[Grupo PBI]],Group_PBI_Service!$B$3:$C$17,2,0),"")</f>
        <v>31dc5c0e-5193-458f-94ba-285436d3f3de</v>
      </c>
      <c r="Y52" s="52" t="s">
        <v>1127</v>
      </c>
      <c r="Z52" s="58" t="s">
        <v>275</v>
      </c>
    </row>
    <row r="53" spans="1:26" ht="24" x14ac:dyDescent="0.3">
      <c r="A53">
        <f t="shared" si="0"/>
        <v>46</v>
      </c>
      <c r="B53" s="3" t="s">
        <v>83</v>
      </c>
      <c r="C53" s="54" t="s">
        <v>84</v>
      </c>
      <c r="D53" s="3" t="s">
        <v>83</v>
      </c>
      <c r="E53" s="3" t="s">
        <v>124</v>
      </c>
      <c r="F53" s="6" t="s">
        <v>25</v>
      </c>
      <c r="G53" s="6" t="s">
        <v>113</v>
      </c>
      <c r="H53" s="60">
        <f t="shared" si="1"/>
        <v>46</v>
      </c>
      <c r="I53" s="96" t="s">
        <v>87</v>
      </c>
      <c r="J53" s="96" t="s">
        <v>87</v>
      </c>
      <c r="K53" s="24" t="s">
        <v>87</v>
      </c>
      <c r="L53" s="11">
        <v>2</v>
      </c>
      <c r="M53" s="18" t="s">
        <v>87</v>
      </c>
      <c r="N53" s="16" t="s">
        <v>116</v>
      </c>
      <c r="O53" s="32" t="s">
        <v>155</v>
      </c>
      <c r="P53" s="22" t="s">
        <v>307</v>
      </c>
      <c r="Q53" s="16" t="s">
        <v>162</v>
      </c>
      <c r="R53" s="16" t="s">
        <v>332</v>
      </c>
      <c r="S53" s="16" t="s">
        <v>326</v>
      </c>
      <c r="T53" s="55" t="s">
        <v>132</v>
      </c>
      <c r="U53" s="56">
        <v>9024</v>
      </c>
      <c r="V53" s="85" t="s">
        <v>1248</v>
      </c>
      <c r="W53" s="57"/>
      <c r="X53" s="52" t="str">
        <f>+IFERROR(VLOOKUP(Detalle_Variantes_DI[[#This Row],[Grupo PBI]],Group_PBI_Service!$B$3:$C$17,2,0),"")</f>
        <v>31dc5c0e-5193-458f-94ba-285436d3f3de</v>
      </c>
      <c r="Y53" s="52" t="s">
        <v>1128</v>
      </c>
      <c r="Z53" s="58" t="s">
        <v>276</v>
      </c>
    </row>
    <row r="54" spans="1:26" ht="24" x14ac:dyDescent="0.3">
      <c r="A54">
        <f t="shared" si="0"/>
        <v>47</v>
      </c>
      <c r="B54" s="3" t="s">
        <v>54</v>
      </c>
      <c r="C54" s="8" t="s">
        <v>80</v>
      </c>
      <c r="D54" s="3" t="s">
        <v>81</v>
      </c>
      <c r="E54" s="3" t="s">
        <v>125</v>
      </c>
      <c r="F54" s="6" t="s">
        <v>25</v>
      </c>
      <c r="G54" s="6" t="s">
        <v>114</v>
      </c>
      <c r="H54" s="60">
        <f t="shared" si="1"/>
        <v>47</v>
      </c>
      <c r="I54" s="96" t="s">
        <v>87</v>
      </c>
      <c r="J54" s="96" t="s">
        <v>87</v>
      </c>
      <c r="K54" s="20" t="s">
        <v>88</v>
      </c>
      <c r="L54" s="11">
        <v>1</v>
      </c>
      <c r="M54" s="12" t="s">
        <v>88</v>
      </c>
      <c r="N54" s="12" t="s">
        <v>89</v>
      </c>
      <c r="O54" s="33" t="s">
        <v>155</v>
      </c>
      <c r="P54" s="37" t="s">
        <v>317</v>
      </c>
      <c r="Q54" s="13" t="s">
        <v>163</v>
      </c>
      <c r="R54" s="13"/>
      <c r="S54" s="13"/>
      <c r="T54" s="55"/>
      <c r="U54" s="56"/>
      <c r="V54" s="85"/>
      <c r="W54" s="57"/>
      <c r="X54" s="52" t="str">
        <f>+IFERROR(VLOOKUP(Detalle_Variantes_DI[[#This Row],[Grupo PBI]],Group_PBI_Service!$B$3:$C$17,2,0),"")</f>
        <v>794ba481-34d9-41c2-b759-16d52360f8a3</v>
      </c>
      <c r="Y54" s="52" t="s">
        <v>1153</v>
      </c>
      <c r="Z54" s="58" t="s">
        <v>277</v>
      </c>
    </row>
    <row r="55" spans="1:26" ht="36" x14ac:dyDescent="0.3">
      <c r="A55">
        <f t="shared" si="0"/>
        <v>48</v>
      </c>
      <c r="B55" s="3" t="s">
        <v>54</v>
      </c>
      <c r="C55" s="54" t="s">
        <v>80</v>
      </c>
      <c r="D55" s="3" t="s">
        <v>81</v>
      </c>
      <c r="E55" s="3" t="s">
        <v>125</v>
      </c>
      <c r="F55" s="6" t="s">
        <v>25</v>
      </c>
      <c r="G55" s="6" t="s">
        <v>114</v>
      </c>
      <c r="H55" s="60">
        <f t="shared" si="1"/>
        <v>48</v>
      </c>
      <c r="I55" s="96" t="s">
        <v>87</v>
      </c>
      <c r="J55" s="96" t="s">
        <v>87</v>
      </c>
      <c r="K55" s="20" t="s">
        <v>88</v>
      </c>
      <c r="L55" s="11">
        <v>2</v>
      </c>
      <c r="M55" s="18" t="s">
        <v>87</v>
      </c>
      <c r="N55" s="16" t="s">
        <v>115</v>
      </c>
      <c r="O55" s="32" t="s">
        <v>155</v>
      </c>
      <c r="P55" s="22" t="s">
        <v>318</v>
      </c>
      <c r="Q55" s="16" t="s">
        <v>163</v>
      </c>
      <c r="R55" s="16" t="s">
        <v>353</v>
      </c>
      <c r="S55" s="16" t="s">
        <v>349</v>
      </c>
      <c r="T55" s="55"/>
      <c r="U55" s="56"/>
      <c r="V55" s="85"/>
      <c r="W55" s="57"/>
      <c r="X55" s="52" t="str">
        <f>+IFERROR(VLOOKUP(Detalle_Variantes_DI[[#This Row],[Grupo PBI]],Group_PBI_Service!$B$3:$C$17,2,0),"")</f>
        <v>794ba481-34d9-41c2-b759-16d52360f8a3</v>
      </c>
      <c r="Y55" s="52" t="s">
        <v>1154</v>
      </c>
      <c r="Z55" s="58" t="s">
        <v>278</v>
      </c>
    </row>
    <row r="56" spans="1:26" ht="24" x14ac:dyDescent="0.3">
      <c r="A56">
        <f t="shared" si="0"/>
        <v>49</v>
      </c>
      <c r="B56" s="3" t="s">
        <v>83</v>
      </c>
      <c r="C56" s="8" t="s">
        <v>84</v>
      </c>
      <c r="D56" s="3" t="s">
        <v>83</v>
      </c>
      <c r="E56" s="3" t="s">
        <v>126</v>
      </c>
      <c r="F56" s="6" t="s">
        <v>25</v>
      </c>
      <c r="G56" s="6" t="s">
        <v>114</v>
      </c>
      <c r="H56" s="60">
        <f t="shared" si="1"/>
        <v>49</v>
      </c>
      <c r="I56" s="96" t="s">
        <v>87</v>
      </c>
      <c r="J56" s="96" t="s">
        <v>87</v>
      </c>
      <c r="K56" s="20" t="s">
        <v>88</v>
      </c>
      <c r="L56" s="11">
        <v>1</v>
      </c>
      <c r="M56" s="12" t="s">
        <v>88</v>
      </c>
      <c r="N56" s="12" t="s">
        <v>89</v>
      </c>
      <c r="O56" s="33" t="s">
        <v>155</v>
      </c>
      <c r="P56" s="37" t="s">
        <v>356</v>
      </c>
      <c r="Q56" s="13" t="s">
        <v>163</v>
      </c>
      <c r="R56" s="13"/>
      <c r="S56" s="13"/>
      <c r="T56" s="55"/>
      <c r="U56" s="56"/>
      <c r="V56" s="85"/>
      <c r="W56" s="57"/>
      <c r="X56" s="52" t="str">
        <f>+IFERROR(VLOOKUP(Detalle_Variantes_DI[[#This Row],[Grupo PBI]],Group_PBI_Service!$B$3:$C$17,2,0),"")</f>
        <v>794ba481-34d9-41c2-b759-16d52360f8a3</v>
      </c>
      <c r="Y56" s="52" t="s">
        <v>1151</v>
      </c>
      <c r="Z56" s="58" t="s">
        <v>279</v>
      </c>
    </row>
    <row r="57" spans="1:26" ht="24" x14ac:dyDescent="0.3">
      <c r="A57">
        <f t="shared" si="0"/>
        <v>50</v>
      </c>
      <c r="B57" s="3" t="s">
        <v>83</v>
      </c>
      <c r="C57" s="54" t="s">
        <v>84</v>
      </c>
      <c r="D57" s="3" t="s">
        <v>83</v>
      </c>
      <c r="E57" s="3" t="s">
        <v>126</v>
      </c>
      <c r="F57" s="6" t="s">
        <v>25</v>
      </c>
      <c r="G57" s="6" t="s">
        <v>114</v>
      </c>
      <c r="H57" s="60">
        <f t="shared" si="1"/>
        <v>50</v>
      </c>
      <c r="I57" s="96" t="s">
        <v>87</v>
      </c>
      <c r="J57" s="96" t="s">
        <v>87</v>
      </c>
      <c r="K57" s="20" t="s">
        <v>88</v>
      </c>
      <c r="L57" s="11">
        <v>2</v>
      </c>
      <c r="M57" s="18" t="s">
        <v>87</v>
      </c>
      <c r="N57" s="16" t="s">
        <v>115</v>
      </c>
      <c r="O57" s="32" t="s">
        <v>155</v>
      </c>
      <c r="P57" s="22" t="s">
        <v>355</v>
      </c>
      <c r="Q57" s="16" t="s">
        <v>163</v>
      </c>
      <c r="R57" s="16" t="s">
        <v>354</v>
      </c>
      <c r="S57" s="16" t="s">
        <v>349</v>
      </c>
      <c r="T57" s="55"/>
      <c r="U57" s="56"/>
      <c r="V57" s="85"/>
      <c r="W57" s="57"/>
      <c r="X57" s="52" t="str">
        <f>+IFERROR(VLOOKUP(Detalle_Variantes_DI[[#This Row],[Grupo PBI]],Group_PBI_Service!$B$3:$C$17,2,0),"")</f>
        <v>794ba481-34d9-41c2-b759-16d52360f8a3</v>
      </c>
      <c r="Y57" s="52" t="s">
        <v>1152</v>
      </c>
      <c r="Z57" s="58" t="s">
        <v>280</v>
      </c>
    </row>
    <row r="58" spans="1:26" ht="24" x14ac:dyDescent="0.3">
      <c r="A58">
        <f t="shared" si="0"/>
        <v>51</v>
      </c>
      <c r="B58" s="3" t="s">
        <v>54</v>
      </c>
      <c r="C58" s="8" t="s">
        <v>80</v>
      </c>
      <c r="D58" s="3" t="s">
        <v>81</v>
      </c>
      <c r="E58" s="3" t="s">
        <v>127</v>
      </c>
      <c r="F58" s="6" t="s">
        <v>25</v>
      </c>
      <c r="G58" s="6" t="s">
        <v>2</v>
      </c>
      <c r="H58" s="60">
        <f t="shared" si="1"/>
        <v>51</v>
      </c>
      <c r="I58" s="96" t="s">
        <v>87</v>
      </c>
      <c r="J58" s="96" t="s">
        <v>87</v>
      </c>
      <c r="K58" s="20" t="s">
        <v>88</v>
      </c>
      <c r="L58" s="11">
        <v>1</v>
      </c>
      <c r="M58" s="12" t="s">
        <v>88</v>
      </c>
      <c r="N58" s="12" t="s">
        <v>89</v>
      </c>
      <c r="O58" s="33" t="s">
        <v>155</v>
      </c>
      <c r="P58" s="37" t="s">
        <v>323</v>
      </c>
      <c r="Q58" s="13" t="s">
        <v>157</v>
      </c>
      <c r="R58" s="13"/>
      <c r="S58" s="13"/>
      <c r="T58" s="55"/>
      <c r="U58" s="56"/>
      <c r="V58" s="85"/>
      <c r="W58" s="57"/>
      <c r="X58" s="52" t="str">
        <f>+IFERROR(VLOOKUP(Detalle_Variantes_DI[[#This Row],[Grupo PBI]],Group_PBI_Service!$B$3:$C$17,2,0),"")</f>
        <v>4ebe6763-6f4d-4a48-8e0f-f8b3702efea9</v>
      </c>
      <c r="Y58" s="52" t="s">
        <v>1125</v>
      </c>
      <c r="Z58" s="58" t="s">
        <v>281</v>
      </c>
    </row>
    <row r="59" spans="1:26" ht="24" x14ac:dyDescent="0.3">
      <c r="A59">
        <f t="shared" si="0"/>
        <v>52</v>
      </c>
      <c r="B59" s="3" t="s">
        <v>54</v>
      </c>
      <c r="C59" s="54" t="s">
        <v>80</v>
      </c>
      <c r="D59" s="3" t="s">
        <v>81</v>
      </c>
      <c r="E59" s="3" t="s">
        <v>127</v>
      </c>
      <c r="F59" s="6" t="s">
        <v>25</v>
      </c>
      <c r="G59" s="6" t="s">
        <v>2</v>
      </c>
      <c r="H59" s="60">
        <f t="shared" si="1"/>
        <v>52</v>
      </c>
      <c r="I59" s="96" t="s">
        <v>87</v>
      </c>
      <c r="J59" s="96" t="s">
        <v>87</v>
      </c>
      <c r="K59" s="20" t="s">
        <v>88</v>
      </c>
      <c r="L59" s="11">
        <v>2</v>
      </c>
      <c r="M59" s="18" t="s">
        <v>87</v>
      </c>
      <c r="N59" s="16" t="s">
        <v>3</v>
      </c>
      <c r="O59" s="32" t="s">
        <v>155</v>
      </c>
      <c r="P59" s="22" t="s">
        <v>324</v>
      </c>
      <c r="Q59" s="16" t="s">
        <v>157</v>
      </c>
      <c r="R59" s="16" t="s">
        <v>329</v>
      </c>
      <c r="S59" s="16" t="s">
        <v>330</v>
      </c>
      <c r="T59" s="55"/>
      <c r="U59" s="56"/>
      <c r="V59" s="85"/>
      <c r="W59" s="57"/>
      <c r="X59" s="52" t="str">
        <f>+IFERROR(VLOOKUP(Detalle_Variantes_DI[[#This Row],[Grupo PBI]],Group_PBI_Service!$B$3:$C$17,2,0),"")</f>
        <v>4ebe6763-6f4d-4a48-8e0f-f8b3702efea9</v>
      </c>
      <c r="Y59" s="52" t="s">
        <v>1126</v>
      </c>
      <c r="Z59" s="58" t="s">
        <v>282</v>
      </c>
    </row>
    <row r="60" spans="1:26" ht="24" x14ac:dyDescent="0.3">
      <c r="A60">
        <f t="shared" si="0"/>
        <v>53</v>
      </c>
      <c r="B60" s="3" t="s">
        <v>83</v>
      </c>
      <c r="C60" s="8" t="s">
        <v>84</v>
      </c>
      <c r="D60" s="3" t="s">
        <v>83</v>
      </c>
      <c r="E60" s="3" t="s">
        <v>128</v>
      </c>
      <c r="F60" s="6" t="s">
        <v>25</v>
      </c>
      <c r="G60" s="6" t="s">
        <v>2</v>
      </c>
      <c r="H60" s="60">
        <f t="shared" si="1"/>
        <v>53</v>
      </c>
      <c r="I60" s="96" t="s">
        <v>87</v>
      </c>
      <c r="J60" s="96" t="s">
        <v>87</v>
      </c>
      <c r="K60" s="20" t="s">
        <v>88</v>
      </c>
      <c r="L60" s="11">
        <v>1</v>
      </c>
      <c r="M60" s="12" t="s">
        <v>88</v>
      </c>
      <c r="N60" s="12" t="s">
        <v>89</v>
      </c>
      <c r="O60" s="33" t="s">
        <v>155</v>
      </c>
      <c r="P60" s="37" t="s">
        <v>358</v>
      </c>
      <c r="Q60" s="13" t="s">
        <v>157</v>
      </c>
      <c r="R60" s="13"/>
      <c r="S60" s="13"/>
      <c r="T60" s="55"/>
      <c r="U60" s="56"/>
      <c r="V60" s="85"/>
      <c r="W60" s="57"/>
      <c r="X60" s="52" t="str">
        <f>+IFERROR(VLOOKUP(Detalle_Variantes_DI[[#This Row],[Grupo PBI]],Group_PBI_Service!$B$3:$C$17,2,0),"")</f>
        <v>4ebe6763-6f4d-4a48-8e0f-f8b3702efea9</v>
      </c>
      <c r="Y60" s="52" t="s">
        <v>1123</v>
      </c>
      <c r="Z60" s="58" t="s">
        <v>283</v>
      </c>
    </row>
    <row r="61" spans="1:26" ht="24" x14ac:dyDescent="0.3">
      <c r="A61">
        <f t="shared" si="0"/>
        <v>54</v>
      </c>
      <c r="B61" s="3" t="s">
        <v>83</v>
      </c>
      <c r="C61" s="54" t="s">
        <v>84</v>
      </c>
      <c r="D61" s="3" t="s">
        <v>83</v>
      </c>
      <c r="E61" s="3" t="s">
        <v>128</v>
      </c>
      <c r="F61" s="6" t="s">
        <v>25</v>
      </c>
      <c r="G61" s="6" t="s">
        <v>2</v>
      </c>
      <c r="H61" s="60">
        <f t="shared" si="1"/>
        <v>54</v>
      </c>
      <c r="I61" s="96" t="s">
        <v>87</v>
      </c>
      <c r="J61" s="96" t="s">
        <v>87</v>
      </c>
      <c r="K61" s="20" t="s">
        <v>88</v>
      </c>
      <c r="L61" s="11">
        <v>2</v>
      </c>
      <c r="M61" s="18" t="s">
        <v>87</v>
      </c>
      <c r="N61" s="16" t="s">
        <v>3</v>
      </c>
      <c r="O61" s="32" t="s">
        <v>155</v>
      </c>
      <c r="P61" s="22" t="s">
        <v>331</v>
      </c>
      <c r="Q61" s="16" t="s">
        <v>157</v>
      </c>
      <c r="R61" s="16" t="s">
        <v>357</v>
      </c>
      <c r="S61" s="16" t="s">
        <v>330</v>
      </c>
      <c r="T61" s="55"/>
      <c r="U61" s="56"/>
      <c r="V61" s="85"/>
      <c r="W61" s="57"/>
      <c r="X61" s="52" t="str">
        <f>+IFERROR(VLOOKUP(Detalle_Variantes_DI[[#This Row],[Grupo PBI]],Group_PBI_Service!$B$3:$C$17,2,0),"")</f>
        <v>4ebe6763-6f4d-4a48-8e0f-f8b3702efea9</v>
      </c>
      <c r="Y61" s="52" t="s">
        <v>1124</v>
      </c>
      <c r="Z61" s="58" t="s">
        <v>284</v>
      </c>
    </row>
    <row r="62" spans="1:26" ht="24" x14ac:dyDescent="0.3">
      <c r="A62">
        <f t="shared" si="0"/>
        <v>55</v>
      </c>
      <c r="B62" s="3" t="s">
        <v>54</v>
      </c>
      <c r="C62" s="8" t="s">
        <v>80</v>
      </c>
      <c r="D62" s="3" t="s">
        <v>81</v>
      </c>
      <c r="E62" s="3" t="s">
        <v>138</v>
      </c>
      <c r="F62" s="6" t="s">
        <v>25</v>
      </c>
      <c r="G62" s="6" t="s">
        <v>135</v>
      </c>
      <c r="H62" s="60">
        <f t="shared" si="1"/>
        <v>55</v>
      </c>
      <c r="I62" s="96" t="s">
        <v>87</v>
      </c>
      <c r="J62" s="96" t="s">
        <v>87</v>
      </c>
      <c r="K62" s="24" t="s">
        <v>87</v>
      </c>
      <c r="L62" s="11">
        <v>1</v>
      </c>
      <c r="M62" s="12" t="s">
        <v>88</v>
      </c>
      <c r="N62" s="12" t="s">
        <v>89</v>
      </c>
      <c r="O62" s="33" t="s">
        <v>155</v>
      </c>
      <c r="P62" s="37" t="s">
        <v>313</v>
      </c>
      <c r="Q62" s="13" t="s">
        <v>164</v>
      </c>
      <c r="R62" s="13"/>
      <c r="S62" s="13"/>
      <c r="T62" s="55" t="s">
        <v>145</v>
      </c>
      <c r="U62" s="56">
        <v>9025</v>
      </c>
      <c r="V62" s="85" t="s">
        <v>1221</v>
      </c>
      <c r="W62" s="57"/>
      <c r="X62" s="52" t="str">
        <f>+IFERROR(VLOOKUP(Detalle_Variantes_DI[[#This Row],[Grupo PBI]],Group_PBI_Service!$B$3:$C$17,2,0),"")</f>
        <v>9c7d801d-7f08-4cfa-af6f-3a09f64af591</v>
      </c>
      <c r="Y62" s="52" t="s">
        <v>1145</v>
      </c>
      <c r="Z62" s="58" t="s">
        <v>285</v>
      </c>
    </row>
    <row r="63" spans="1:26" ht="24" x14ac:dyDescent="0.3">
      <c r="A63">
        <f t="shared" si="0"/>
        <v>56</v>
      </c>
      <c r="B63" s="3" t="s">
        <v>54</v>
      </c>
      <c r="C63" s="54" t="s">
        <v>80</v>
      </c>
      <c r="D63" s="3" t="s">
        <v>81</v>
      </c>
      <c r="E63" s="3" t="s">
        <v>138</v>
      </c>
      <c r="F63" s="6" t="s">
        <v>25</v>
      </c>
      <c r="G63" s="6" t="s">
        <v>135</v>
      </c>
      <c r="H63" s="60">
        <f t="shared" si="1"/>
        <v>56</v>
      </c>
      <c r="I63" s="96" t="s">
        <v>87</v>
      </c>
      <c r="J63" s="96" t="s">
        <v>87</v>
      </c>
      <c r="K63" s="24" t="s">
        <v>87</v>
      </c>
      <c r="L63" s="11">
        <v>2</v>
      </c>
      <c r="M63" s="18" t="s">
        <v>87</v>
      </c>
      <c r="N63" s="16" t="s">
        <v>92</v>
      </c>
      <c r="O63" s="32" t="s">
        <v>155</v>
      </c>
      <c r="P63" s="22" t="s">
        <v>314</v>
      </c>
      <c r="Q63" s="16" t="s">
        <v>164</v>
      </c>
      <c r="R63" s="16" t="s">
        <v>344</v>
      </c>
      <c r="S63" s="16" t="s">
        <v>328</v>
      </c>
      <c r="T63" s="55" t="s">
        <v>145</v>
      </c>
      <c r="U63" s="56">
        <v>9026</v>
      </c>
      <c r="V63" s="85" t="s">
        <v>1222</v>
      </c>
      <c r="W63" s="57"/>
      <c r="X63" s="52" t="str">
        <f>+IFERROR(VLOOKUP(Detalle_Variantes_DI[[#This Row],[Grupo PBI]],Group_PBI_Service!$B$3:$C$17,2,0),"")</f>
        <v>9c7d801d-7f08-4cfa-af6f-3a09f64af591</v>
      </c>
      <c r="Y63" s="77" t="s">
        <v>1146</v>
      </c>
      <c r="Z63" s="58" t="s">
        <v>286</v>
      </c>
    </row>
    <row r="64" spans="1:26" ht="24" x14ac:dyDescent="0.3">
      <c r="A64">
        <f t="shared" si="0"/>
        <v>57</v>
      </c>
      <c r="B64" s="3" t="s">
        <v>83</v>
      </c>
      <c r="C64" s="8" t="s">
        <v>84</v>
      </c>
      <c r="D64" s="3" t="s">
        <v>83</v>
      </c>
      <c r="E64" s="3" t="s">
        <v>137</v>
      </c>
      <c r="F64" s="6" t="s">
        <v>25</v>
      </c>
      <c r="G64" s="6" t="s">
        <v>135</v>
      </c>
      <c r="H64" s="60">
        <f t="shared" si="1"/>
        <v>57</v>
      </c>
      <c r="I64" s="96" t="s">
        <v>87</v>
      </c>
      <c r="J64" s="96" t="s">
        <v>87</v>
      </c>
      <c r="K64" s="24" t="s">
        <v>87</v>
      </c>
      <c r="L64" s="11">
        <v>1</v>
      </c>
      <c r="M64" s="12" t="s">
        <v>88</v>
      </c>
      <c r="N64" s="12" t="s">
        <v>89</v>
      </c>
      <c r="O64" s="33" t="s">
        <v>155</v>
      </c>
      <c r="P64" s="37" t="s">
        <v>347</v>
      </c>
      <c r="Q64" s="13" t="s">
        <v>164</v>
      </c>
      <c r="R64" s="13"/>
      <c r="S64" s="13"/>
      <c r="T64" s="55" t="s">
        <v>136</v>
      </c>
      <c r="U64" s="56">
        <v>9027</v>
      </c>
      <c r="V64" s="85" t="s">
        <v>1223</v>
      </c>
      <c r="W64" s="57"/>
      <c r="X64" s="52" t="str">
        <f>+IFERROR(VLOOKUP(Detalle_Variantes_DI[[#This Row],[Grupo PBI]],Group_PBI_Service!$B$3:$C$17,2,0),"")</f>
        <v>9c7d801d-7f08-4cfa-af6f-3a09f64af591</v>
      </c>
      <c r="Y64" s="52" t="s">
        <v>1143</v>
      </c>
      <c r="Z64" s="58" t="s">
        <v>287</v>
      </c>
    </row>
    <row r="65" spans="1:26" ht="24" x14ac:dyDescent="0.3">
      <c r="A65">
        <f t="shared" si="0"/>
        <v>58</v>
      </c>
      <c r="B65" s="3" t="s">
        <v>83</v>
      </c>
      <c r="C65" s="54" t="s">
        <v>84</v>
      </c>
      <c r="D65" s="3" t="s">
        <v>83</v>
      </c>
      <c r="E65" s="3" t="s">
        <v>137</v>
      </c>
      <c r="F65" s="6" t="s">
        <v>25</v>
      </c>
      <c r="G65" s="6" t="s">
        <v>135</v>
      </c>
      <c r="H65" s="60">
        <f t="shared" si="1"/>
        <v>58</v>
      </c>
      <c r="I65" s="96" t="s">
        <v>87</v>
      </c>
      <c r="J65" s="96" t="s">
        <v>87</v>
      </c>
      <c r="K65" s="24" t="s">
        <v>87</v>
      </c>
      <c r="L65" s="11">
        <v>2</v>
      </c>
      <c r="M65" s="18" t="s">
        <v>87</v>
      </c>
      <c r="N65" s="16" t="s">
        <v>92</v>
      </c>
      <c r="O65" s="32" t="s">
        <v>155</v>
      </c>
      <c r="P65" s="22" t="s">
        <v>346</v>
      </c>
      <c r="Q65" s="16" t="s">
        <v>164</v>
      </c>
      <c r="R65" s="16" t="s">
        <v>345</v>
      </c>
      <c r="S65" s="16" t="s">
        <v>328</v>
      </c>
      <c r="T65" s="55" t="s">
        <v>136</v>
      </c>
      <c r="U65" s="56">
        <v>9028</v>
      </c>
      <c r="V65" s="85" t="s">
        <v>1224</v>
      </c>
      <c r="W65" s="57"/>
      <c r="X65" s="52" t="str">
        <f>+IFERROR(VLOOKUP(Detalle_Variantes_DI[[#This Row],[Grupo PBI]],Group_PBI_Service!$B$3:$C$17,2,0),"")</f>
        <v>9c7d801d-7f08-4cfa-af6f-3a09f64af591</v>
      </c>
      <c r="Y65" s="52" t="s">
        <v>1144</v>
      </c>
      <c r="Z65" s="58" t="s">
        <v>288</v>
      </c>
    </row>
    <row r="66" spans="1:26" ht="24" x14ac:dyDescent="0.3">
      <c r="A66">
        <f t="shared" si="0"/>
        <v>59</v>
      </c>
      <c r="B66" s="43" t="s">
        <v>362</v>
      </c>
      <c r="C66" s="8"/>
      <c r="D66" s="43" t="s">
        <v>363</v>
      </c>
      <c r="E66" s="43" t="s">
        <v>367</v>
      </c>
      <c r="F66" s="44" t="s">
        <v>156</v>
      </c>
      <c r="G66" s="44" t="s">
        <v>2</v>
      </c>
      <c r="H66" s="60">
        <f t="shared" si="1"/>
        <v>59</v>
      </c>
      <c r="I66" s="97" t="s">
        <v>87</v>
      </c>
      <c r="J66" s="97" t="s">
        <v>88</v>
      </c>
      <c r="K66" s="44" t="s">
        <v>88</v>
      </c>
      <c r="L66" s="45">
        <v>1</v>
      </c>
      <c r="M66" s="12" t="s">
        <v>88</v>
      </c>
      <c r="N66" s="12" t="s">
        <v>89</v>
      </c>
      <c r="O66" s="33" t="s">
        <v>155</v>
      </c>
      <c r="P66" s="37" t="s">
        <v>364</v>
      </c>
      <c r="Q66" s="13" t="s">
        <v>157</v>
      </c>
      <c r="R66" s="13"/>
      <c r="S66" s="13"/>
      <c r="T66" s="14" t="s">
        <v>101</v>
      </c>
      <c r="U66" s="14" t="s">
        <v>101</v>
      </c>
      <c r="V66" s="83" t="s">
        <v>101</v>
      </c>
      <c r="W66" s="25" t="s">
        <v>101</v>
      </c>
      <c r="X66" s="52" t="str">
        <f>+IFERROR(VLOOKUP(Detalle_Variantes_DI[[#This Row],[Grupo PBI]],Group_PBI_Service!$B$3:$C$17,2,0),"")</f>
        <v>4ebe6763-6f4d-4a48-8e0f-f8b3702efea9</v>
      </c>
      <c r="Y66" s="52" t="s">
        <v>365</v>
      </c>
      <c r="Z66" s="58" t="s">
        <v>366</v>
      </c>
    </row>
    <row r="67" spans="1:26" ht="24" x14ac:dyDescent="0.3">
      <c r="A67">
        <f t="shared" si="0"/>
        <v>60</v>
      </c>
      <c r="B67" s="43" t="s">
        <v>54</v>
      </c>
      <c r="C67" s="8"/>
      <c r="D67" s="43" t="s">
        <v>374</v>
      </c>
      <c r="E67" s="43" t="s">
        <v>1784</v>
      </c>
      <c r="F67" s="44" t="s">
        <v>156</v>
      </c>
      <c r="G67" s="44" t="s">
        <v>110</v>
      </c>
      <c r="H67" s="60">
        <f t="shared" si="1"/>
        <v>60</v>
      </c>
      <c r="I67" s="97" t="s">
        <v>87</v>
      </c>
      <c r="J67" s="97" t="s">
        <v>88</v>
      </c>
      <c r="K67" s="44" t="s">
        <v>88</v>
      </c>
      <c r="L67" s="45">
        <v>1</v>
      </c>
      <c r="M67" s="12" t="s">
        <v>88</v>
      </c>
      <c r="N67" s="12" t="s">
        <v>89</v>
      </c>
      <c r="O67" s="33" t="s">
        <v>155</v>
      </c>
      <c r="P67" s="37" t="s">
        <v>374</v>
      </c>
      <c r="Q67" s="13" t="s">
        <v>152</v>
      </c>
      <c r="R67" s="13"/>
      <c r="S67" s="13"/>
      <c r="T67" s="14" t="s">
        <v>101</v>
      </c>
      <c r="U67" s="14" t="s">
        <v>101</v>
      </c>
      <c r="V67" s="83" t="s">
        <v>101</v>
      </c>
      <c r="W67" s="25" t="s">
        <v>101</v>
      </c>
      <c r="X67" s="53" t="str">
        <f>+IFERROR(VLOOKUP(Detalle_Variantes_DI[[#This Row],[Grupo PBI]],Group_PBI_Service!$B$3:$C$17,2,0),"")</f>
        <v>4eee1998-74cb-4ddb-885b-3db5a4db255d</v>
      </c>
      <c r="Y67" s="52" t="s">
        <v>375</v>
      </c>
      <c r="Z67" s="59" t="s">
        <v>370</v>
      </c>
    </row>
    <row r="68" spans="1:26" ht="20.399999999999999" x14ac:dyDescent="0.3">
      <c r="A68">
        <f t="shared" si="0"/>
        <v>61</v>
      </c>
      <c r="B68" s="43" t="s">
        <v>54</v>
      </c>
      <c r="C68" s="8"/>
      <c r="D68" s="43" t="s">
        <v>617</v>
      </c>
      <c r="E68" s="43" t="s">
        <v>1783</v>
      </c>
      <c r="F68" s="44" t="s">
        <v>156</v>
      </c>
      <c r="G68" s="44" t="s">
        <v>91</v>
      </c>
      <c r="H68" s="60">
        <f t="shared" si="1"/>
        <v>61</v>
      </c>
      <c r="I68" s="97" t="s">
        <v>87</v>
      </c>
      <c r="J68" s="97" t="s">
        <v>88</v>
      </c>
      <c r="K68" s="44" t="s">
        <v>88</v>
      </c>
      <c r="L68" s="45">
        <v>1</v>
      </c>
      <c r="M68" s="12" t="s">
        <v>88</v>
      </c>
      <c r="N68" s="12" t="s">
        <v>89</v>
      </c>
      <c r="O68" s="33" t="s">
        <v>155</v>
      </c>
      <c r="P68" s="37" t="s">
        <v>377</v>
      </c>
      <c r="Q68" s="13" t="s">
        <v>158</v>
      </c>
      <c r="R68" s="13"/>
      <c r="S68" s="13"/>
      <c r="T68" s="14" t="s">
        <v>101</v>
      </c>
      <c r="U68" s="14" t="s">
        <v>101</v>
      </c>
      <c r="V68" s="83" t="s">
        <v>101</v>
      </c>
      <c r="W68" s="25" t="s">
        <v>101</v>
      </c>
      <c r="X68" s="53" t="str">
        <f>+IFERROR(VLOOKUP(Detalle_Variantes_DI[[#This Row],[Grupo PBI]],Group_PBI_Service!$B$3:$C$17,2,0),"")</f>
        <v>2722dcb0-717b-4afe-8a0b-660175a2b8b5</v>
      </c>
      <c r="Y68" s="52" t="s">
        <v>376</v>
      </c>
      <c r="Z68" s="59" t="s">
        <v>371</v>
      </c>
    </row>
    <row r="69" spans="1:26" ht="24" x14ac:dyDescent="0.3">
      <c r="A69">
        <f t="shared" si="0"/>
        <v>62</v>
      </c>
      <c r="B69" s="43" t="s">
        <v>54</v>
      </c>
      <c r="C69" s="8"/>
      <c r="D69" s="43" t="s">
        <v>380</v>
      </c>
      <c r="E69" s="43" t="s">
        <v>1782</v>
      </c>
      <c r="F69" s="44" t="s">
        <v>156</v>
      </c>
      <c r="G69" s="44" t="s">
        <v>111</v>
      </c>
      <c r="H69" s="60">
        <f t="shared" si="1"/>
        <v>62</v>
      </c>
      <c r="I69" s="97" t="s">
        <v>87</v>
      </c>
      <c r="J69" s="97" t="s">
        <v>88</v>
      </c>
      <c r="K69" s="44" t="s">
        <v>88</v>
      </c>
      <c r="L69" s="45">
        <v>1</v>
      </c>
      <c r="M69" s="12" t="s">
        <v>88</v>
      </c>
      <c r="N69" s="12" t="s">
        <v>89</v>
      </c>
      <c r="O69" s="33" t="s">
        <v>155</v>
      </c>
      <c r="P69" s="37" t="s">
        <v>380</v>
      </c>
      <c r="Q69" s="13" t="s">
        <v>160</v>
      </c>
      <c r="R69" s="13"/>
      <c r="S69" s="13"/>
      <c r="T69" s="14" t="s">
        <v>101</v>
      </c>
      <c r="U69" s="14" t="s">
        <v>101</v>
      </c>
      <c r="V69" s="83" t="s">
        <v>101</v>
      </c>
      <c r="W69" s="25" t="s">
        <v>101</v>
      </c>
      <c r="X69" s="53" t="str">
        <f>+IFERROR(VLOOKUP(Detalle_Variantes_DI[[#This Row],[Grupo PBI]],Group_PBI_Service!$B$3:$C$17,2,0),"")</f>
        <v>23edd3e0-e067-4e9a-8396-ec4f8ef8bd84</v>
      </c>
      <c r="Y69" s="52" t="s">
        <v>379</v>
      </c>
      <c r="Z69" s="59" t="s">
        <v>372</v>
      </c>
    </row>
    <row r="70" spans="1:26" ht="20.399999999999999" x14ac:dyDescent="0.3">
      <c r="A70">
        <f t="shared" si="0"/>
        <v>63</v>
      </c>
      <c r="B70" s="43" t="s">
        <v>54</v>
      </c>
      <c r="C70" s="8"/>
      <c r="D70" s="43" t="s">
        <v>618</v>
      </c>
      <c r="E70" s="43" t="s">
        <v>1781</v>
      </c>
      <c r="F70" s="44" t="s">
        <v>156</v>
      </c>
      <c r="G70" s="44" t="s">
        <v>109</v>
      </c>
      <c r="H70" s="60">
        <f t="shared" si="1"/>
        <v>63</v>
      </c>
      <c r="I70" s="97" t="s">
        <v>87</v>
      </c>
      <c r="J70" s="97" t="s">
        <v>88</v>
      </c>
      <c r="K70" s="44" t="s">
        <v>88</v>
      </c>
      <c r="L70" s="45">
        <v>1</v>
      </c>
      <c r="M70" s="12" t="s">
        <v>88</v>
      </c>
      <c r="N70" s="12" t="s">
        <v>89</v>
      </c>
      <c r="O70" s="33" t="s">
        <v>155</v>
      </c>
      <c r="P70" s="37" t="s">
        <v>378</v>
      </c>
      <c r="Q70" s="13" t="s">
        <v>159</v>
      </c>
      <c r="R70" s="13"/>
      <c r="S70" s="13"/>
      <c r="T70" s="14" t="s">
        <v>101</v>
      </c>
      <c r="U70" s="14" t="s">
        <v>101</v>
      </c>
      <c r="V70" s="83" t="s">
        <v>101</v>
      </c>
      <c r="W70" s="25" t="s">
        <v>101</v>
      </c>
      <c r="X70" s="53" t="str">
        <f>+IFERROR(VLOOKUP(Detalle_Variantes_DI[[#This Row],[Grupo PBI]],Group_PBI_Service!$B$3:$C$17,2,0),"")</f>
        <v>541a5c0a-0f36-4e8e-bb5c-e6a4199e5858</v>
      </c>
      <c r="Y70" s="52" t="s">
        <v>381</v>
      </c>
      <c r="Z70" s="59" t="s">
        <v>373</v>
      </c>
    </row>
    <row r="71" spans="1:26" ht="24" x14ac:dyDescent="0.3">
      <c r="A71">
        <f t="shared" si="0"/>
        <v>64</v>
      </c>
      <c r="B71" s="43" t="s">
        <v>362</v>
      </c>
      <c r="C71" s="54"/>
      <c r="D71" s="43" t="s">
        <v>368</v>
      </c>
      <c r="E71" s="43" t="s">
        <v>368</v>
      </c>
      <c r="F71" s="44" t="s">
        <v>25</v>
      </c>
      <c r="G71" s="44" t="s">
        <v>2</v>
      </c>
      <c r="H71" s="60">
        <f t="shared" si="1"/>
        <v>64</v>
      </c>
      <c r="I71" s="97" t="s">
        <v>87</v>
      </c>
      <c r="J71" s="97" t="s">
        <v>87</v>
      </c>
      <c r="K71" s="44" t="s">
        <v>88</v>
      </c>
      <c r="L71" s="45">
        <v>1</v>
      </c>
      <c r="M71" s="46" t="s">
        <v>87</v>
      </c>
      <c r="N71" s="47" t="s">
        <v>3</v>
      </c>
      <c r="O71" s="49" t="s">
        <v>155</v>
      </c>
      <c r="P71" s="48" t="s">
        <v>383</v>
      </c>
      <c r="Q71" s="47" t="s">
        <v>157</v>
      </c>
      <c r="R71" s="47"/>
      <c r="S71" s="47"/>
      <c r="T71" s="55" t="s">
        <v>611</v>
      </c>
      <c r="U71" s="56">
        <v>9029</v>
      </c>
      <c r="V71" s="85" t="s">
        <v>1220</v>
      </c>
      <c r="W71" s="57"/>
      <c r="X71" s="53" t="str">
        <f>+IFERROR(VLOOKUP(Detalle_Variantes_DI[[#This Row],[Grupo PBI]],Group_PBI_Service!$B$3:$C$17,2,0),"")</f>
        <v>4ebe6763-6f4d-4a48-8e0f-f8b3702efea9</v>
      </c>
      <c r="Y71" s="52" t="s">
        <v>382</v>
      </c>
      <c r="Z71" s="59" t="s">
        <v>369</v>
      </c>
    </row>
    <row r="72" spans="1:26" ht="24" x14ac:dyDescent="0.3">
      <c r="A72">
        <f t="shared" si="0"/>
        <v>65</v>
      </c>
      <c r="B72" s="3" t="s">
        <v>46</v>
      </c>
      <c r="C72" s="8" t="s">
        <v>47</v>
      </c>
      <c r="D72" s="3" t="s">
        <v>48</v>
      </c>
      <c r="E72" s="3" t="s">
        <v>49</v>
      </c>
      <c r="F72" s="6" t="s">
        <v>25</v>
      </c>
      <c r="G72" s="6" t="s">
        <v>2</v>
      </c>
      <c r="H72" s="60">
        <f t="shared" si="1"/>
        <v>65</v>
      </c>
      <c r="I72" s="96" t="s">
        <v>87</v>
      </c>
      <c r="J72" s="96" t="s">
        <v>88</v>
      </c>
      <c r="K72" s="23" t="s">
        <v>87</v>
      </c>
      <c r="L72" s="11">
        <v>2</v>
      </c>
      <c r="M72" s="46" t="s">
        <v>87</v>
      </c>
      <c r="N72" s="47" t="s">
        <v>3</v>
      </c>
      <c r="O72" s="49" t="s">
        <v>155</v>
      </c>
      <c r="P72" s="48" t="s">
        <v>1255</v>
      </c>
      <c r="Q72" s="47" t="s">
        <v>157</v>
      </c>
      <c r="R72" s="47" t="s">
        <v>7</v>
      </c>
      <c r="S72" s="47" t="s">
        <v>4</v>
      </c>
      <c r="T72" s="14" t="s">
        <v>101</v>
      </c>
      <c r="U72" s="14" t="s">
        <v>101</v>
      </c>
      <c r="V72" s="89" t="s">
        <v>101</v>
      </c>
      <c r="W72" s="25" t="s">
        <v>101</v>
      </c>
      <c r="X72" s="52" t="str">
        <f>+IFERROR(VLOOKUP(Detalle_Variantes_DI[[#This Row],[Grupo PBI]],Group_PBI_Service!$B$3:$C$17,2,0),"")</f>
        <v>4ebe6763-6f4d-4a48-8e0f-f8b3702efea9</v>
      </c>
      <c r="Y72" s="88" t="s">
        <v>1253</v>
      </c>
      <c r="Z72" s="58" t="s">
        <v>1254</v>
      </c>
    </row>
    <row r="73" spans="1:26" x14ac:dyDescent="0.3">
      <c r="A73">
        <f t="shared" ref="A73:A136" si="2">+H73</f>
        <v>0</v>
      </c>
    </row>
    <row r="74" spans="1:26" x14ac:dyDescent="0.3">
      <c r="A74">
        <f t="shared" si="2"/>
        <v>0</v>
      </c>
    </row>
    <row r="75" spans="1:26" x14ac:dyDescent="0.3">
      <c r="A75">
        <f t="shared" si="2"/>
        <v>0</v>
      </c>
    </row>
    <row r="76" spans="1:26" x14ac:dyDescent="0.3">
      <c r="A76">
        <f t="shared" si="2"/>
        <v>0</v>
      </c>
    </row>
    <row r="77" spans="1:26" x14ac:dyDescent="0.3">
      <c r="A77">
        <f t="shared" si="2"/>
        <v>0</v>
      </c>
    </row>
    <row r="78" spans="1:26" x14ac:dyDescent="0.3">
      <c r="A78">
        <f t="shared" si="2"/>
        <v>0</v>
      </c>
    </row>
    <row r="79" spans="1:26" x14ac:dyDescent="0.3">
      <c r="A79">
        <f t="shared" si="2"/>
        <v>0</v>
      </c>
    </row>
    <row r="80" spans="1:26" x14ac:dyDescent="0.3">
      <c r="A80">
        <f t="shared" si="2"/>
        <v>0</v>
      </c>
    </row>
    <row r="81" spans="1:1" x14ac:dyDescent="0.3">
      <c r="A81">
        <f t="shared" si="2"/>
        <v>0</v>
      </c>
    </row>
    <row r="82" spans="1:1" x14ac:dyDescent="0.3">
      <c r="A82">
        <f t="shared" si="2"/>
        <v>0</v>
      </c>
    </row>
    <row r="83" spans="1:1" x14ac:dyDescent="0.3">
      <c r="A83">
        <f t="shared" si="2"/>
        <v>0</v>
      </c>
    </row>
    <row r="84" spans="1:1" x14ac:dyDescent="0.3">
      <c r="A84">
        <f t="shared" si="2"/>
        <v>0</v>
      </c>
    </row>
    <row r="85" spans="1:1" x14ac:dyDescent="0.3">
      <c r="A85">
        <f t="shared" si="2"/>
        <v>0</v>
      </c>
    </row>
    <row r="86" spans="1:1" x14ac:dyDescent="0.3">
      <c r="A86">
        <f t="shared" si="2"/>
        <v>0</v>
      </c>
    </row>
    <row r="87" spans="1:1" x14ac:dyDescent="0.3">
      <c r="A87">
        <f t="shared" si="2"/>
        <v>0</v>
      </c>
    </row>
    <row r="88" spans="1:1" x14ac:dyDescent="0.3">
      <c r="A88">
        <f t="shared" si="2"/>
        <v>0</v>
      </c>
    </row>
    <row r="89" spans="1:1" x14ac:dyDescent="0.3">
      <c r="A89">
        <f t="shared" si="2"/>
        <v>0</v>
      </c>
    </row>
    <row r="90" spans="1:1" x14ac:dyDescent="0.3">
      <c r="A90">
        <f t="shared" si="2"/>
        <v>0</v>
      </c>
    </row>
    <row r="91" spans="1:1" x14ac:dyDescent="0.3">
      <c r="A91">
        <f t="shared" si="2"/>
        <v>0</v>
      </c>
    </row>
    <row r="92" spans="1:1" x14ac:dyDescent="0.3">
      <c r="A92">
        <f t="shared" si="2"/>
        <v>0</v>
      </c>
    </row>
    <row r="93" spans="1:1" x14ac:dyDescent="0.3">
      <c r="A93">
        <f t="shared" si="2"/>
        <v>0</v>
      </c>
    </row>
    <row r="94" spans="1:1" x14ac:dyDescent="0.3">
      <c r="A94">
        <f t="shared" si="2"/>
        <v>0</v>
      </c>
    </row>
    <row r="95" spans="1:1" x14ac:dyDescent="0.3">
      <c r="A95">
        <f t="shared" si="2"/>
        <v>0</v>
      </c>
    </row>
    <row r="96" spans="1:1" x14ac:dyDescent="0.3">
      <c r="A96">
        <f t="shared" si="2"/>
        <v>0</v>
      </c>
    </row>
    <row r="97" spans="1:1" x14ac:dyDescent="0.3">
      <c r="A97">
        <f t="shared" si="2"/>
        <v>0</v>
      </c>
    </row>
    <row r="98" spans="1:1" x14ac:dyDescent="0.3">
      <c r="A98">
        <f t="shared" si="2"/>
        <v>0</v>
      </c>
    </row>
    <row r="99" spans="1:1" x14ac:dyDescent="0.3">
      <c r="A99">
        <f t="shared" si="2"/>
        <v>0</v>
      </c>
    </row>
    <row r="100" spans="1:1" x14ac:dyDescent="0.3">
      <c r="A100">
        <f t="shared" si="2"/>
        <v>0</v>
      </c>
    </row>
    <row r="101" spans="1:1" x14ac:dyDescent="0.3">
      <c r="A101">
        <f t="shared" si="2"/>
        <v>0</v>
      </c>
    </row>
    <row r="102" spans="1:1" x14ac:dyDescent="0.3">
      <c r="A102">
        <f t="shared" si="2"/>
        <v>0</v>
      </c>
    </row>
    <row r="103" spans="1:1" x14ac:dyDescent="0.3">
      <c r="A103">
        <f t="shared" si="2"/>
        <v>0</v>
      </c>
    </row>
    <row r="104" spans="1:1" x14ac:dyDescent="0.3">
      <c r="A104">
        <f t="shared" si="2"/>
        <v>0</v>
      </c>
    </row>
    <row r="105" spans="1:1" x14ac:dyDescent="0.3">
      <c r="A105">
        <f t="shared" si="2"/>
        <v>0</v>
      </c>
    </row>
    <row r="106" spans="1:1" x14ac:dyDescent="0.3">
      <c r="A106">
        <f t="shared" si="2"/>
        <v>0</v>
      </c>
    </row>
    <row r="107" spans="1:1" x14ac:dyDescent="0.3">
      <c r="A107">
        <f t="shared" si="2"/>
        <v>0</v>
      </c>
    </row>
    <row r="108" spans="1:1" x14ac:dyDescent="0.3">
      <c r="A108">
        <f t="shared" si="2"/>
        <v>0</v>
      </c>
    </row>
    <row r="109" spans="1:1" x14ac:dyDescent="0.3">
      <c r="A109">
        <f t="shared" si="2"/>
        <v>0</v>
      </c>
    </row>
    <row r="110" spans="1:1" x14ac:dyDescent="0.3">
      <c r="A110">
        <f t="shared" si="2"/>
        <v>0</v>
      </c>
    </row>
    <row r="111" spans="1:1" x14ac:dyDescent="0.3">
      <c r="A111">
        <f t="shared" si="2"/>
        <v>0</v>
      </c>
    </row>
    <row r="112" spans="1:1" x14ac:dyDescent="0.3">
      <c r="A112">
        <f t="shared" si="2"/>
        <v>0</v>
      </c>
    </row>
    <row r="113" spans="1:1" x14ac:dyDescent="0.3">
      <c r="A113">
        <f t="shared" si="2"/>
        <v>0</v>
      </c>
    </row>
    <row r="114" spans="1:1" x14ac:dyDescent="0.3">
      <c r="A114">
        <f t="shared" si="2"/>
        <v>0</v>
      </c>
    </row>
    <row r="115" spans="1:1" x14ac:dyDescent="0.3">
      <c r="A115">
        <f t="shared" si="2"/>
        <v>0</v>
      </c>
    </row>
    <row r="116" spans="1:1" x14ac:dyDescent="0.3">
      <c r="A116">
        <f t="shared" si="2"/>
        <v>0</v>
      </c>
    </row>
    <row r="117" spans="1:1" x14ac:dyDescent="0.3">
      <c r="A117">
        <f t="shared" si="2"/>
        <v>0</v>
      </c>
    </row>
    <row r="118" spans="1:1" x14ac:dyDescent="0.3">
      <c r="A118">
        <f t="shared" si="2"/>
        <v>0</v>
      </c>
    </row>
    <row r="119" spans="1:1" x14ac:dyDescent="0.3">
      <c r="A119">
        <f t="shared" si="2"/>
        <v>0</v>
      </c>
    </row>
    <row r="120" spans="1:1" x14ac:dyDescent="0.3">
      <c r="A120">
        <f t="shared" si="2"/>
        <v>0</v>
      </c>
    </row>
    <row r="121" spans="1:1" x14ac:dyDescent="0.3">
      <c r="A121">
        <f t="shared" si="2"/>
        <v>0</v>
      </c>
    </row>
    <row r="122" spans="1:1" x14ac:dyDescent="0.3">
      <c r="A122">
        <f t="shared" si="2"/>
        <v>0</v>
      </c>
    </row>
    <row r="123" spans="1:1" x14ac:dyDescent="0.3">
      <c r="A123">
        <f t="shared" si="2"/>
        <v>0</v>
      </c>
    </row>
    <row r="124" spans="1:1" x14ac:dyDescent="0.3">
      <c r="A124">
        <f t="shared" si="2"/>
        <v>0</v>
      </c>
    </row>
    <row r="125" spans="1:1" x14ac:dyDescent="0.3">
      <c r="A125">
        <f t="shared" si="2"/>
        <v>0</v>
      </c>
    </row>
    <row r="126" spans="1:1" x14ac:dyDescent="0.3">
      <c r="A126">
        <f t="shared" si="2"/>
        <v>0</v>
      </c>
    </row>
    <row r="127" spans="1:1" x14ac:dyDescent="0.3">
      <c r="A127">
        <f t="shared" si="2"/>
        <v>0</v>
      </c>
    </row>
    <row r="128" spans="1:1" x14ac:dyDescent="0.3">
      <c r="A128">
        <f t="shared" si="2"/>
        <v>0</v>
      </c>
    </row>
    <row r="129" spans="1:1" x14ac:dyDescent="0.3">
      <c r="A129">
        <f t="shared" si="2"/>
        <v>0</v>
      </c>
    </row>
    <row r="130" spans="1:1" x14ac:dyDescent="0.3">
      <c r="A130">
        <f t="shared" si="2"/>
        <v>0</v>
      </c>
    </row>
    <row r="131" spans="1:1" x14ac:dyDescent="0.3">
      <c r="A131">
        <f t="shared" si="2"/>
        <v>0</v>
      </c>
    </row>
    <row r="132" spans="1:1" x14ac:dyDescent="0.3">
      <c r="A132">
        <f t="shared" si="2"/>
        <v>0</v>
      </c>
    </row>
    <row r="133" spans="1:1" x14ac:dyDescent="0.3">
      <c r="A133">
        <f t="shared" si="2"/>
        <v>0</v>
      </c>
    </row>
    <row r="134" spans="1:1" x14ac:dyDescent="0.3">
      <c r="A134">
        <f t="shared" si="2"/>
        <v>0</v>
      </c>
    </row>
    <row r="135" spans="1:1" x14ac:dyDescent="0.3">
      <c r="A135">
        <f t="shared" si="2"/>
        <v>0</v>
      </c>
    </row>
    <row r="136" spans="1:1" x14ac:dyDescent="0.3">
      <c r="A136">
        <f t="shared" si="2"/>
        <v>0</v>
      </c>
    </row>
    <row r="137" spans="1:1" x14ac:dyDescent="0.3">
      <c r="A137">
        <f t="shared" ref="A137:A200" si="3">+H137</f>
        <v>0</v>
      </c>
    </row>
    <row r="138" spans="1:1" x14ac:dyDescent="0.3">
      <c r="A138">
        <f t="shared" si="3"/>
        <v>0</v>
      </c>
    </row>
    <row r="139" spans="1:1" x14ac:dyDescent="0.3">
      <c r="A139">
        <f t="shared" si="3"/>
        <v>0</v>
      </c>
    </row>
    <row r="140" spans="1:1" x14ac:dyDescent="0.3">
      <c r="A140">
        <f t="shared" si="3"/>
        <v>0</v>
      </c>
    </row>
    <row r="141" spans="1:1" x14ac:dyDescent="0.3">
      <c r="A141">
        <f t="shared" si="3"/>
        <v>0</v>
      </c>
    </row>
    <row r="142" spans="1:1" x14ac:dyDescent="0.3">
      <c r="A142">
        <f t="shared" si="3"/>
        <v>0</v>
      </c>
    </row>
    <row r="143" spans="1:1" x14ac:dyDescent="0.3">
      <c r="A143">
        <f t="shared" si="3"/>
        <v>0</v>
      </c>
    </row>
    <row r="144" spans="1:1" x14ac:dyDescent="0.3">
      <c r="A144">
        <f t="shared" si="3"/>
        <v>0</v>
      </c>
    </row>
    <row r="145" spans="1:1" x14ac:dyDescent="0.3">
      <c r="A145">
        <f t="shared" si="3"/>
        <v>0</v>
      </c>
    </row>
    <row r="146" spans="1:1" x14ac:dyDescent="0.3">
      <c r="A146">
        <f t="shared" si="3"/>
        <v>0</v>
      </c>
    </row>
    <row r="147" spans="1:1" x14ac:dyDescent="0.3">
      <c r="A147">
        <f t="shared" si="3"/>
        <v>0</v>
      </c>
    </row>
    <row r="148" spans="1:1" x14ac:dyDescent="0.3">
      <c r="A148">
        <f t="shared" si="3"/>
        <v>0</v>
      </c>
    </row>
    <row r="149" spans="1:1" x14ac:dyDescent="0.3">
      <c r="A149">
        <f t="shared" si="3"/>
        <v>0</v>
      </c>
    </row>
    <row r="150" spans="1:1" x14ac:dyDescent="0.3">
      <c r="A150">
        <f t="shared" si="3"/>
        <v>0</v>
      </c>
    </row>
    <row r="151" spans="1:1" x14ac:dyDescent="0.3">
      <c r="A151">
        <f t="shared" si="3"/>
        <v>0</v>
      </c>
    </row>
    <row r="152" spans="1:1" x14ac:dyDescent="0.3">
      <c r="A152">
        <f t="shared" si="3"/>
        <v>0</v>
      </c>
    </row>
    <row r="153" spans="1:1" x14ac:dyDescent="0.3">
      <c r="A153">
        <f t="shared" si="3"/>
        <v>0</v>
      </c>
    </row>
    <row r="154" spans="1:1" x14ac:dyDescent="0.3">
      <c r="A154">
        <f t="shared" si="3"/>
        <v>0</v>
      </c>
    </row>
    <row r="155" spans="1:1" x14ac:dyDescent="0.3">
      <c r="A155">
        <f t="shared" si="3"/>
        <v>0</v>
      </c>
    </row>
    <row r="156" spans="1:1" x14ac:dyDescent="0.3">
      <c r="A156">
        <f t="shared" si="3"/>
        <v>0</v>
      </c>
    </row>
    <row r="157" spans="1:1" x14ac:dyDescent="0.3">
      <c r="A157">
        <f t="shared" si="3"/>
        <v>0</v>
      </c>
    </row>
    <row r="158" spans="1:1" x14ac:dyDescent="0.3">
      <c r="A158">
        <f t="shared" si="3"/>
        <v>0</v>
      </c>
    </row>
    <row r="159" spans="1:1" x14ac:dyDescent="0.3">
      <c r="A159">
        <f t="shared" si="3"/>
        <v>0</v>
      </c>
    </row>
    <row r="160" spans="1:1" x14ac:dyDescent="0.3">
      <c r="A160">
        <f t="shared" si="3"/>
        <v>0</v>
      </c>
    </row>
    <row r="161" spans="1:1" x14ac:dyDescent="0.3">
      <c r="A161">
        <f t="shared" si="3"/>
        <v>0</v>
      </c>
    </row>
    <row r="162" spans="1:1" x14ac:dyDescent="0.3">
      <c r="A162">
        <f t="shared" si="3"/>
        <v>0</v>
      </c>
    </row>
    <row r="163" spans="1:1" x14ac:dyDescent="0.3">
      <c r="A163">
        <f t="shared" si="3"/>
        <v>0</v>
      </c>
    </row>
    <row r="164" spans="1:1" x14ac:dyDescent="0.3">
      <c r="A164">
        <f t="shared" si="3"/>
        <v>0</v>
      </c>
    </row>
    <row r="165" spans="1:1" x14ac:dyDescent="0.3">
      <c r="A165">
        <f t="shared" si="3"/>
        <v>0</v>
      </c>
    </row>
    <row r="166" spans="1:1" x14ac:dyDescent="0.3">
      <c r="A166">
        <f t="shared" si="3"/>
        <v>0</v>
      </c>
    </row>
    <row r="167" spans="1:1" x14ac:dyDescent="0.3">
      <c r="A167">
        <f t="shared" si="3"/>
        <v>0</v>
      </c>
    </row>
    <row r="168" spans="1:1" x14ac:dyDescent="0.3">
      <c r="A168">
        <f t="shared" si="3"/>
        <v>0</v>
      </c>
    </row>
    <row r="169" spans="1:1" x14ac:dyDescent="0.3">
      <c r="A169">
        <f t="shared" si="3"/>
        <v>0</v>
      </c>
    </row>
    <row r="170" spans="1:1" x14ac:dyDescent="0.3">
      <c r="A170">
        <f t="shared" si="3"/>
        <v>0</v>
      </c>
    </row>
    <row r="171" spans="1:1" x14ac:dyDescent="0.3">
      <c r="A171">
        <f t="shared" si="3"/>
        <v>0</v>
      </c>
    </row>
    <row r="172" spans="1:1" x14ac:dyDescent="0.3">
      <c r="A172">
        <f t="shared" si="3"/>
        <v>0</v>
      </c>
    </row>
    <row r="173" spans="1:1" x14ac:dyDescent="0.3">
      <c r="A173">
        <f t="shared" si="3"/>
        <v>0</v>
      </c>
    </row>
    <row r="174" spans="1:1" x14ac:dyDescent="0.3">
      <c r="A174">
        <f t="shared" si="3"/>
        <v>0</v>
      </c>
    </row>
    <row r="175" spans="1:1" x14ac:dyDescent="0.3">
      <c r="A175">
        <f t="shared" si="3"/>
        <v>0</v>
      </c>
    </row>
    <row r="176" spans="1:1" x14ac:dyDescent="0.3">
      <c r="A176">
        <f t="shared" si="3"/>
        <v>0</v>
      </c>
    </row>
    <row r="177" spans="1:1" x14ac:dyDescent="0.3">
      <c r="A177">
        <f t="shared" si="3"/>
        <v>0</v>
      </c>
    </row>
    <row r="178" spans="1:1" x14ac:dyDescent="0.3">
      <c r="A178">
        <f t="shared" si="3"/>
        <v>0</v>
      </c>
    </row>
    <row r="179" spans="1:1" x14ac:dyDescent="0.3">
      <c r="A179">
        <f t="shared" si="3"/>
        <v>0</v>
      </c>
    </row>
    <row r="180" spans="1:1" x14ac:dyDescent="0.3">
      <c r="A180">
        <f t="shared" si="3"/>
        <v>0</v>
      </c>
    </row>
    <row r="181" spans="1:1" x14ac:dyDescent="0.3">
      <c r="A181">
        <f t="shared" si="3"/>
        <v>0</v>
      </c>
    </row>
    <row r="182" spans="1:1" x14ac:dyDescent="0.3">
      <c r="A182">
        <f t="shared" si="3"/>
        <v>0</v>
      </c>
    </row>
    <row r="183" spans="1:1" x14ac:dyDescent="0.3">
      <c r="A183">
        <f t="shared" si="3"/>
        <v>0</v>
      </c>
    </row>
    <row r="184" spans="1:1" x14ac:dyDescent="0.3">
      <c r="A184">
        <f t="shared" si="3"/>
        <v>0</v>
      </c>
    </row>
    <row r="185" spans="1:1" x14ac:dyDescent="0.3">
      <c r="A185">
        <f t="shared" si="3"/>
        <v>0</v>
      </c>
    </row>
    <row r="186" spans="1:1" x14ac:dyDescent="0.3">
      <c r="A186">
        <f t="shared" si="3"/>
        <v>0</v>
      </c>
    </row>
    <row r="187" spans="1:1" x14ac:dyDescent="0.3">
      <c r="A187">
        <f t="shared" si="3"/>
        <v>0</v>
      </c>
    </row>
    <row r="188" spans="1:1" x14ac:dyDescent="0.3">
      <c r="A188">
        <f t="shared" si="3"/>
        <v>0</v>
      </c>
    </row>
    <row r="189" spans="1:1" x14ac:dyDescent="0.3">
      <c r="A189">
        <f t="shared" si="3"/>
        <v>0</v>
      </c>
    </row>
    <row r="190" spans="1:1" x14ac:dyDescent="0.3">
      <c r="A190">
        <f t="shared" si="3"/>
        <v>0</v>
      </c>
    </row>
    <row r="191" spans="1:1" x14ac:dyDescent="0.3">
      <c r="A191">
        <f t="shared" si="3"/>
        <v>0</v>
      </c>
    </row>
    <row r="192" spans="1:1" x14ac:dyDescent="0.3">
      <c r="A192">
        <f t="shared" si="3"/>
        <v>0</v>
      </c>
    </row>
    <row r="193" spans="1:1" x14ac:dyDescent="0.3">
      <c r="A193">
        <f t="shared" si="3"/>
        <v>0</v>
      </c>
    </row>
    <row r="194" spans="1:1" x14ac:dyDescent="0.3">
      <c r="A194">
        <f t="shared" si="3"/>
        <v>0</v>
      </c>
    </row>
    <row r="195" spans="1:1" x14ac:dyDescent="0.3">
      <c r="A195">
        <f t="shared" si="3"/>
        <v>0</v>
      </c>
    </row>
    <row r="196" spans="1:1" x14ac:dyDescent="0.3">
      <c r="A196">
        <f t="shared" si="3"/>
        <v>0</v>
      </c>
    </row>
    <row r="197" spans="1:1" x14ac:dyDescent="0.3">
      <c r="A197">
        <f t="shared" si="3"/>
        <v>0</v>
      </c>
    </row>
    <row r="198" spans="1:1" x14ac:dyDescent="0.3">
      <c r="A198">
        <f t="shared" si="3"/>
        <v>0</v>
      </c>
    </row>
    <row r="199" spans="1:1" x14ac:dyDescent="0.3">
      <c r="A199">
        <f t="shared" si="3"/>
        <v>0</v>
      </c>
    </row>
    <row r="200" spans="1:1" x14ac:dyDescent="0.3">
      <c r="A200">
        <f t="shared" si="3"/>
        <v>0</v>
      </c>
    </row>
    <row r="201" spans="1:1" x14ac:dyDescent="0.3">
      <c r="A201">
        <f t="shared" ref="A201:A264" si="4">+H201</f>
        <v>0</v>
      </c>
    </row>
    <row r="202" spans="1:1" x14ac:dyDescent="0.3">
      <c r="A202">
        <f t="shared" si="4"/>
        <v>0</v>
      </c>
    </row>
    <row r="203" spans="1:1" x14ac:dyDescent="0.3">
      <c r="A203">
        <f t="shared" si="4"/>
        <v>0</v>
      </c>
    </row>
    <row r="204" spans="1:1" x14ac:dyDescent="0.3">
      <c r="A204">
        <f t="shared" si="4"/>
        <v>0</v>
      </c>
    </row>
    <row r="205" spans="1:1" x14ac:dyDescent="0.3">
      <c r="A205">
        <f t="shared" si="4"/>
        <v>0</v>
      </c>
    </row>
    <row r="206" spans="1:1" x14ac:dyDescent="0.3">
      <c r="A206">
        <f t="shared" si="4"/>
        <v>0</v>
      </c>
    </row>
    <row r="207" spans="1:1" x14ac:dyDescent="0.3">
      <c r="A207">
        <f t="shared" si="4"/>
        <v>0</v>
      </c>
    </row>
    <row r="208" spans="1:1" x14ac:dyDescent="0.3">
      <c r="A208">
        <f t="shared" si="4"/>
        <v>0</v>
      </c>
    </row>
    <row r="209" spans="1:1" x14ac:dyDescent="0.3">
      <c r="A209">
        <f t="shared" si="4"/>
        <v>0</v>
      </c>
    </row>
    <row r="210" spans="1:1" x14ac:dyDescent="0.3">
      <c r="A210">
        <f t="shared" si="4"/>
        <v>0</v>
      </c>
    </row>
    <row r="211" spans="1:1" x14ac:dyDescent="0.3">
      <c r="A211">
        <f t="shared" si="4"/>
        <v>0</v>
      </c>
    </row>
    <row r="212" spans="1:1" x14ac:dyDescent="0.3">
      <c r="A212">
        <f t="shared" si="4"/>
        <v>0</v>
      </c>
    </row>
    <row r="213" spans="1:1" x14ac:dyDescent="0.3">
      <c r="A213">
        <f t="shared" si="4"/>
        <v>0</v>
      </c>
    </row>
    <row r="214" spans="1:1" x14ac:dyDescent="0.3">
      <c r="A214">
        <f t="shared" si="4"/>
        <v>0</v>
      </c>
    </row>
    <row r="215" spans="1:1" x14ac:dyDescent="0.3">
      <c r="A215">
        <f t="shared" si="4"/>
        <v>0</v>
      </c>
    </row>
    <row r="216" spans="1:1" x14ac:dyDescent="0.3">
      <c r="A216">
        <f t="shared" si="4"/>
        <v>0</v>
      </c>
    </row>
    <row r="217" spans="1:1" x14ac:dyDescent="0.3">
      <c r="A217">
        <f t="shared" si="4"/>
        <v>0</v>
      </c>
    </row>
    <row r="218" spans="1:1" x14ac:dyDescent="0.3">
      <c r="A218">
        <f t="shared" si="4"/>
        <v>0</v>
      </c>
    </row>
    <row r="219" spans="1:1" x14ac:dyDescent="0.3">
      <c r="A219">
        <f t="shared" si="4"/>
        <v>0</v>
      </c>
    </row>
    <row r="220" spans="1:1" x14ac:dyDescent="0.3">
      <c r="A220">
        <f t="shared" si="4"/>
        <v>0</v>
      </c>
    </row>
    <row r="221" spans="1:1" x14ac:dyDescent="0.3">
      <c r="A221">
        <f t="shared" si="4"/>
        <v>0</v>
      </c>
    </row>
    <row r="222" spans="1:1" x14ac:dyDescent="0.3">
      <c r="A222">
        <f t="shared" si="4"/>
        <v>0</v>
      </c>
    </row>
    <row r="223" spans="1:1" x14ac:dyDescent="0.3">
      <c r="A223">
        <f t="shared" si="4"/>
        <v>0</v>
      </c>
    </row>
    <row r="224" spans="1:1" x14ac:dyDescent="0.3">
      <c r="A224">
        <f t="shared" si="4"/>
        <v>0</v>
      </c>
    </row>
    <row r="225" spans="1:1" x14ac:dyDescent="0.3">
      <c r="A225">
        <f t="shared" si="4"/>
        <v>0</v>
      </c>
    </row>
    <row r="226" spans="1:1" x14ac:dyDescent="0.3">
      <c r="A226">
        <f t="shared" si="4"/>
        <v>0</v>
      </c>
    </row>
    <row r="227" spans="1:1" x14ac:dyDescent="0.3">
      <c r="A227">
        <f t="shared" si="4"/>
        <v>0</v>
      </c>
    </row>
    <row r="228" spans="1:1" x14ac:dyDescent="0.3">
      <c r="A228">
        <f t="shared" si="4"/>
        <v>0</v>
      </c>
    </row>
    <row r="229" spans="1:1" x14ac:dyDescent="0.3">
      <c r="A229">
        <f t="shared" si="4"/>
        <v>0</v>
      </c>
    </row>
    <row r="230" spans="1:1" x14ac:dyDescent="0.3">
      <c r="A230">
        <f t="shared" si="4"/>
        <v>0</v>
      </c>
    </row>
    <row r="231" spans="1:1" x14ac:dyDescent="0.3">
      <c r="A231">
        <f t="shared" si="4"/>
        <v>0</v>
      </c>
    </row>
    <row r="232" spans="1:1" x14ac:dyDescent="0.3">
      <c r="A232">
        <f t="shared" si="4"/>
        <v>0</v>
      </c>
    </row>
    <row r="233" spans="1:1" x14ac:dyDescent="0.3">
      <c r="A233">
        <f t="shared" si="4"/>
        <v>0</v>
      </c>
    </row>
    <row r="234" spans="1:1" x14ac:dyDescent="0.3">
      <c r="A234">
        <f t="shared" si="4"/>
        <v>0</v>
      </c>
    </row>
    <row r="235" spans="1:1" x14ac:dyDescent="0.3">
      <c r="A235">
        <f t="shared" si="4"/>
        <v>0</v>
      </c>
    </row>
    <row r="236" spans="1:1" x14ac:dyDescent="0.3">
      <c r="A236">
        <f t="shared" si="4"/>
        <v>0</v>
      </c>
    </row>
    <row r="237" spans="1:1" x14ac:dyDescent="0.3">
      <c r="A237">
        <f t="shared" si="4"/>
        <v>0</v>
      </c>
    </row>
    <row r="238" spans="1:1" x14ac:dyDescent="0.3">
      <c r="A238">
        <f t="shared" si="4"/>
        <v>0</v>
      </c>
    </row>
    <row r="239" spans="1:1" x14ac:dyDescent="0.3">
      <c r="A239">
        <f t="shared" si="4"/>
        <v>0</v>
      </c>
    </row>
    <row r="240" spans="1:1" x14ac:dyDescent="0.3">
      <c r="A240">
        <f t="shared" si="4"/>
        <v>0</v>
      </c>
    </row>
    <row r="241" spans="1:1" x14ac:dyDescent="0.3">
      <c r="A241">
        <f t="shared" si="4"/>
        <v>0</v>
      </c>
    </row>
    <row r="242" spans="1:1" x14ac:dyDescent="0.3">
      <c r="A242">
        <f t="shared" si="4"/>
        <v>0</v>
      </c>
    </row>
    <row r="243" spans="1:1" x14ac:dyDescent="0.3">
      <c r="A243">
        <f t="shared" si="4"/>
        <v>0</v>
      </c>
    </row>
    <row r="244" spans="1:1" x14ac:dyDescent="0.3">
      <c r="A244">
        <f t="shared" si="4"/>
        <v>0</v>
      </c>
    </row>
    <row r="245" spans="1:1" x14ac:dyDescent="0.3">
      <c r="A245">
        <f t="shared" si="4"/>
        <v>0</v>
      </c>
    </row>
    <row r="246" spans="1:1" x14ac:dyDescent="0.3">
      <c r="A246">
        <f t="shared" si="4"/>
        <v>0</v>
      </c>
    </row>
    <row r="247" spans="1:1" x14ac:dyDescent="0.3">
      <c r="A247">
        <f t="shared" si="4"/>
        <v>0</v>
      </c>
    </row>
    <row r="248" spans="1:1" x14ac:dyDescent="0.3">
      <c r="A248">
        <f t="shared" si="4"/>
        <v>0</v>
      </c>
    </row>
    <row r="249" spans="1:1" x14ac:dyDescent="0.3">
      <c r="A249">
        <f t="shared" si="4"/>
        <v>0</v>
      </c>
    </row>
    <row r="250" spans="1:1" x14ac:dyDescent="0.3">
      <c r="A250">
        <f t="shared" si="4"/>
        <v>0</v>
      </c>
    </row>
    <row r="251" spans="1:1" x14ac:dyDescent="0.3">
      <c r="A251">
        <f t="shared" si="4"/>
        <v>0</v>
      </c>
    </row>
    <row r="252" spans="1:1" x14ac:dyDescent="0.3">
      <c r="A252">
        <f t="shared" si="4"/>
        <v>0</v>
      </c>
    </row>
    <row r="253" spans="1:1" x14ac:dyDescent="0.3">
      <c r="A253">
        <f t="shared" si="4"/>
        <v>0</v>
      </c>
    </row>
    <row r="254" spans="1:1" x14ac:dyDescent="0.3">
      <c r="A254">
        <f t="shared" si="4"/>
        <v>0</v>
      </c>
    </row>
    <row r="255" spans="1:1" x14ac:dyDescent="0.3">
      <c r="A255">
        <f t="shared" si="4"/>
        <v>0</v>
      </c>
    </row>
    <row r="256" spans="1:1" x14ac:dyDescent="0.3">
      <c r="A256">
        <f t="shared" si="4"/>
        <v>0</v>
      </c>
    </row>
    <row r="257" spans="1:1" x14ac:dyDescent="0.3">
      <c r="A257">
        <f t="shared" si="4"/>
        <v>0</v>
      </c>
    </row>
    <row r="258" spans="1:1" x14ac:dyDescent="0.3">
      <c r="A258">
        <f t="shared" si="4"/>
        <v>0</v>
      </c>
    </row>
    <row r="259" spans="1:1" x14ac:dyDescent="0.3">
      <c r="A259">
        <f t="shared" si="4"/>
        <v>0</v>
      </c>
    </row>
    <row r="260" spans="1:1" x14ac:dyDescent="0.3">
      <c r="A260">
        <f t="shared" si="4"/>
        <v>0</v>
      </c>
    </row>
    <row r="261" spans="1:1" x14ac:dyDescent="0.3">
      <c r="A261">
        <f t="shared" si="4"/>
        <v>0</v>
      </c>
    </row>
    <row r="262" spans="1:1" x14ac:dyDescent="0.3">
      <c r="A262">
        <f t="shared" si="4"/>
        <v>0</v>
      </c>
    </row>
    <row r="263" spans="1:1" x14ac:dyDescent="0.3">
      <c r="A263">
        <f t="shared" si="4"/>
        <v>0</v>
      </c>
    </row>
    <row r="264" spans="1:1" x14ac:dyDescent="0.3">
      <c r="A264">
        <f t="shared" si="4"/>
        <v>0</v>
      </c>
    </row>
    <row r="265" spans="1:1" x14ac:dyDescent="0.3">
      <c r="A265">
        <f t="shared" ref="A265:A328" si="5">+H265</f>
        <v>0</v>
      </c>
    </row>
    <row r="266" spans="1:1" x14ac:dyDescent="0.3">
      <c r="A266">
        <f t="shared" si="5"/>
        <v>0</v>
      </c>
    </row>
    <row r="267" spans="1:1" x14ac:dyDescent="0.3">
      <c r="A267">
        <f t="shared" si="5"/>
        <v>0</v>
      </c>
    </row>
    <row r="268" spans="1:1" x14ac:dyDescent="0.3">
      <c r="A268">
        <f t="shared" si="5"/>
        <v>0</v>
      </c>
    </row>
    <row r="269" spans="1:1" x14ac:dyDescent="0.3">
      <c r="A269">
        <f t="shared" si="5"/>
        <v>0</v>
      </c>
    </row>
    <row r="270" spans="1:1" x14ac:dyDescent="0.3">
      <c r="A270">
        <f t="shared" si="5"/>
        <v>0</v>
      </c>
    </row>
    <row r="271" spans="1:1" x14ac:dyDescent="0.3">
      <c r="A271">
        <f t="shared" si="5"/>
        <v>0</v>
      </c>
    </row>
    <row r="272" spans="1:1" x14ac:dyDescent="0.3">
      <c r="A272">
        <f t="shared" si="5"/>
        <v>0</v>
      </c>
    </row>
    <row r="273" spans="1:1" x14ac:dyDescent="0.3">
      <c r="A273">
        <f t="shared" si="5"/>
        <v>0</v>
      </c>
    </row>
    <row r="274" spans="1:1" x14ac:dyDescent="0.3">
      <c r="A274">
        <f t="shared" si="5"/>
        <v>0</v>
      </c>
    </row>
    <row r="275" spans="1:1" x14ac:dyDescent="0.3">
      <c r="A275">
        <f t="shared" si="5"/>
        <v>0</v>
      </c>
    </row>
    <row r="276" spans="1:1" x14ac:dyDescent="0.3">
      <c r="A276">
        <f t="shared" si="5"/>
        <v>0</v>
      </c>
    </row>
    <row r="277" spans="1:1" x14ac:dyDescent="0.3">
      <c r="A277">
        <f t="shared" si="5"/>
        <v>0</v>
      </c>
    </row>
    <row r="278" spans="1:1" x14ac:dyDescent="0.3">
      <c r="A278">
        <f t="shared" si="5"/>
        <v>0</v>
      </c>
    </row>
    <row r="279" spans="1:1" x14ac:dyDescent="0.3">
      <c r="A279">
        <f t="shared" si="5"/>
        <v>0</v>
      </c>
    </row>
    <row r="280" spans="1:1" x14ac:dyDescent="0.3">
      <c r="A280">
        <f t="shared" si="5"/>
        <v>0</v>
      </c>
    </row>
    <row r="281" spans="1:1" x14ac:dyDescent="0.3">
      <c r="A281">
        <f t="shared" si="5"/>
        <v>0</v>
      </c>
    </row>
    <row r="282" spans="1:1" x14ac:dyDescent="0.3">
      <c r="A282">
        <f t="shared" si="5"/>
        <v>0</v>
      </c>
    </row>
    <row r="283" spans="1:1" x14ac:dyDescent="0.3">
      <c r="A283">
        <f t="shared" si="5"/>
        <v>0</v>
      </c>
    </row>
    <row r="284" spans="1:1" x14ac:dyDescent="0.3">
      <c r="A284">
        <f t="shared" si="5"/>
        <v>0</v>
      </c>
    </row>
    <row r="285" spans="1:1" x14ac:dyDescent="0.3">
      <c r="A285">
        <f t="shared" si="5"/>
        <v>0</v>
      </c>
    </row>
    <row r="286" spans="1:1" x14ac:dyDescent="0.3">
      <c r="A286">
        <f t="shared" si="5"/>
        <v>0</v>
      </c>
    </row>
    <row r="287" spans="1:1" x14ac:dyDescent="0.3">
      <c r="A287">
        <f t="shared" si="5"/>
        <v>0</v>
      </c>
    </row>
    <row r="288" spans="1:1" x14ac:dyDescent="0.3">
      <c r="A288">
        <f t="shared" si="5"/>
        <v>0</v>
      </c>
    </row>
    <row r="289" spans="1:1" x14ac:dyDescent="0.3">
      <c r="A289">
        <f t="shared" si="5"/>
        <v>0</v>
      </c>
    </row>
    <row r="290" spans="1:1" x14ac:dyDescent="0.3">
      <c r="A290">
        <f t="shared" si="5"/>
        <v>0</v>
      </c>
    </row>
    <row r="291" spans="1:1" x14ac:dyDescent="0.3">
      <c r="A291">
        <f t="shared" si="5"/>
        <v>0</v>
      </c>
    </row>
    <row r="292" spans="1:1" x14ac:dyDescent="0.3">
      <c r="A292">
        <f t="shared" si="5"/>
        <v>0</v>
      </c>
    </row>
    <row r="293" spans="1:1" x14ac:dyDescent="0.3">
      <c r="A293">
        <f t="shared" si="5"/>
        <v>0</v>
      </c>
    </row>
    <row r="294" spans="1:1" x14ac:dyDescent="0.3">
      <c r="A294">
        <f t="shared" si="5"/>
        <v>0</v>
      </c>
    </row>
    <row r="295" spans="1:1" x14ac:dyDescent="0.3">
      <c r="A295">
        <f t="shared" si="5"/>
        <v>0</v>
      </c>
    </row>
    <row r="296" spans="1:1" x14ac:dyDescent="0.3">
      <c r="A296">
        <f t="shared" si="5"/>
        <v>0</v>
      </c>
    </row>
    <row r="297" spans="1:1" x14ac:dyDescent="0.3">
      <c r="A297">
        <f t="shared" si="5"/>
        <v>0</v>
      </c>
    </row>
    <row r="298" spans="1:1" x14ac:dyDescent="0.3">
      <c r="A298">
        <f t="shared" si="5"/>
        <v>0</v>
      </c>
    </row>
    <row r="299" spans="1:1" x14ac:dyDescent="0.3">
      <c r="A299">
        <f t="shared" si="5"/>
        <v>0</v>
      </c>
    </row>
    <row r="300" spans="1:1" x14ac:dyDescent="0.3">
      <c r="A300">
        <f t="shared" si="5"/>
        <v>0</v>
      </c>
    </row>
    <row r="301" spans="1:1" x14ac:dyDescent="0.3">
      <c r="A301">
        <f t="shared" si="5"/>
        <v>0</v>
      </c>
    </row>
    <row r="302" spans="1:1" x14ac:dyDescent="0.3">
      <c r="A302">
        <f t="shared" si="5"/>
        <v>0</v>
      </c>
    </row>
    <row r="303" spans="1:1" x14ac:dyDescent="0.3">
      <c r="A303">
        <f t="shared" si="5"/>
        <v>0</v>
      </c>
    </row>
    <row r="304" spans="1:1" x14ac:dyDescent="0.3">
      <c r="A304">
        <f t="shared" si="5"/>
        <v>0</v>
      </c>
    </row>
    <row r="305" spans="1:1" x14ac:dyDescent="0.3">
      <c r="A305">
        <f t="shared" si="5"/>
        <v>0</v>
      </c>
    </row>
    <row r="306" spans="1:1" x14ac:dyDescent="0.3">
      <c r="A306">
        <f t="shared" si="5"/>
        <v>0</v>
      </c>
    </row>
    <row r="307" spans="1:1" x14ac:dyDescent="0.3">
      <c r="A307">
        <f t="shared" si="5"/>
        <v>0</v>
      </c>
    </row>
    <row r="308" spans="1:1" x14ac:dyDescent="0.3">
      <c r="A308">
        <f t="shared" si="5"/>
        <v>0</v>
      </c>
    </row>
    <row r="309" spans="1:1" x14ac:dyDescent="0.3">
      <c r="A309">
        <f t="shared" si="5"/>
        <v>0</v>
      </c>
    </row>
    <row r="310" spans="1:1" x14ac:dyDescent="0.3">
      <c r="A310">
        <f t="shared" si="5"/>
        <v>0</v>
      </c>
    </row>
    <row r="311" spans="1:1" x14ac:dyDescent="0.3">
      <c r="A311">
        <f t="shared" si="5"/>
        <v>0</v>
      </c>
    </row>
    <row r="312" spans="1:1" x14ac:dyDescent="0.3">
      <c r="A312">
        <f t="shared" si="5"/>
        <v>0</v>
      </c>
    </row>
    <row r="313" spans="1:1" x14ac:dyDescent="0.3">
      <c r="A313">
        <f t="shared" si="5"/>
        <v>0</v>
      </c>
    </row>
    <row r="314" spans="1:1" x14ac:dyDescent="0.3">
      <c r="A314">
        <f t="shared" si="5"/>
        <v>0</v>
      </c>
    </row>
    <row r="315" spans="1:1" x14ac:dyDescent="0.3">
      <c r="A315">
        <f t="shared" si="5"/>
        <v>0</v>
      </c>
    </row>
    <row r="316" spans="1:1" x14ac:dyDescent="0.3">
      <c r="A316">
        <f t="shared" si="5"/>
        <v>0</v>
      </c>
    </row>
    <row r="317" spans="1:1" x14ac:dyDescent="0.3">
      <c r="A317">
        <f t="shared" si="5"/>
        <v>0</v>
      </c>
    </row>
    <row r="318" spans="1:1" x14ac:dyDescent="0.3">
      <c r="A318">
        <f t="shared" si="5"/>
        <v>0</v>
      </c>
    </row>
    <row r="319" spans="1:1" x14ac:dyDescent="0.3">
      <c r="A319">
        <f t="shared" si="5"/>
        <v>0</v>
      </c>
    </row>
    <row r="320" spans="1:1" x14ac:dyDescent="0.3">
      <c r="A320">
        <f t="shared" si="5"/>
        <v>0</v>
      </c>
    </row>
    <row r="321" spans="1:1" x14ac:dyDescent="0.3">
      <c r="A321">
        <f t="shared" si="5"/>
        <v>0</v>
      </c>
    </row>
    <row r="322" spans="1:1" x14ac:dyDescent="0.3">
      <c r="A322">
        <f t="shared" si="5"/>
        <v>0</v>
      </c>
    </row>
    <row r="323" spans="1:1" x14ac:dyDescent="0.3">
      <c r="A323">
        <f t="shared" si="5"/>
        <v>0</v>
      </c>
    </row>
    <row r="324" spans="1:1" x14ac:dyDescent="0.3">
      <c r="A324">
        <f t="shared" si="5"/>
        <v>0</v>
      </c>
    </row>
    <row r="325" spans="1:1" x14ac:dyDescent="0.3">
      <c r="A325">
        <f t="shared" si="5"/>
        <v>0</v>
      </c>
    </row>
    <row r="326" spans="1:1" x14ac:dyDescent="0.3">
      <c r="A326">
        <f t="shared" si="5"/>
        <v>0</v>
      </c>
    </row>
    <row r="327" spans="1:1" x14ac:dyDescent="0.3">
      <c r="A327">
        <f t="shared" si="5"/>
        <v>0</v>
      </c>
    </row>
    <row r="328" spans="1:1" x14ac:dyDescent="0.3">
      <c r="A328">
        <f t="shared" si="5"/>
        <v>0</v>
      </c>
    </row>
    <row r="329" spans="1:1" x14ac:dyDescent="0.3">
      <c r="A329">
        <f t="shared" ref="A329:A392" si="6">+H329</f>
        <v>0</v>
      </c>
    </row>
    <row r="330" spans="1:1" x14ac:dyDescent="0.3">
      <c r="A330">
        <f t="shared" si="6"/>
        <v>0</v>
      </c>
    </row>
    <row r="331" spans="1:1" x14ac:dyDescent="0.3">
      <c r="A331">
        <f t="shared" si="6"/>
        <v>0</v>
      </c>
    </row>
    <row r="332" spans="1:1" x14ac:dyDescent="0.3">
      <c r="A332">
        <f t="shared" si="6"/>
        <v>0</v>
      </c>
    </row>
    <row r="333" spans="1:1" x14ac:dyDescent="0.3">
      <c r="A333">
        <f t="shared" si="6"/>
        <v>0</v>
      </c>
    </row>
    <row r="334" spans="1:1" x14ac:dyDescent="0.3">
      <c r="A334">
        <f t="shared" si="6"/>
        <v>0</v>
      </c>
    </row>
    <row r="335" spans="1:1" x14ac:dyDescent="0.3">
      <c r="A335">
        <f t="shared" si="6"/>
        <v>0</v>
      </c>
    </row>
    <row r="336" spans="1:1" x14ac:dyDescent="0.3">
      <c r="A336">
        <f t="shared" si="6"/>
        <v>0</v>
      </c>
    </row>
    <row r="337" spans="1:1" x14ac:dyDescent="0.3">
      <c r="A337">
        <f t="shared" si="6"/>
        <v>0</v>
      </c>
    </row>
    <row r="338" spans="1:1" x14ac:dyDescent="0.3">
      <c r="A338">
        <f t="shared" si="6"/>
        <v>0</v>
      </c>
    </row>
    <row r="339" spans="1:1" x14ac:dyDescent="0.3">
      <c r="A339">
        <f t="shared" si="6"/>
        <v>0</v>
      </c>
    </row>
    <row r="340" spans="1:1" x14ac:dyDescent="0.3">
      <c r="A340">
        <f t="shared" si="6"/>
        <v>0</v>
      </c>
    </row>
    <row r="341" spans="1:1" x14ac:dyDescent="0.3">
      <c r="A341">
        <f t="shared" si="6"/>
        <v>0</v>
      </c>
    </row>
    <row r="342" spans="1:1" x14ac:dyDescent="0.3">
      <c r="A342">
        <f t="shared" si="6"/>
        <v>0</v>
      </c>
    </row>
    <row r="343" spans="1:1" x14ac:dyDescent="0.3">
      <c r="A343">
        <f t="shared" si="6"/>
        <v>0</v>
      </c>
    </row>
    <row r="344" spans="1:1" x14ac:dyDescent="0.3">
      <c r="A344">
        <f t="shared" si="6"/>
        <v>0</v>
      </c>
    </row>
    <row r="345" spans="1:1" x14ac:dyDescent="0.3">
      <c r="A345">
        <f t="shared" si="6"/>
        <v>0</v>
      </c>
    </row>
    <row r="346" spans="1:1" x14ac:dyDescent="0.3">
      <c r="A346">
        <f t="shared" si="6"/>
        <v>0</v>
      </c>
    </row>
    <row r="347" spans="1:1" x14ac:dyDescent="0.3">
      <c r="A347">
        <f t="shared" si="6"/>
        <v>0</v>
      </c>
    </row>
    <row r="348" spans="1:1" x14ac:dyDescent="0.3">
      <c r="A348">
        <f t="shared" si="6"/>
        <v>0</v>
      </c>
    </row>
    <row r="349" spans="1:1" x14ac:dyDescent="0.3">
      <c r="A349">
        <f t="shared" si="6"/>
        <v>0</v>
      </c>
    </row>
    <row r="350" spans="1:1" x14ac:dyDescent="0.3">
      <c r="A350">
        <f t="shared" si="6"/>
        <v>0</v>
      </c>
    </row>
    <row r="351" spans="1:1" x14ac:dyDescent="0.3">
      <c r="A351">
        <f t="shared" si="6"/>
        <v>0</v>
      </c>
    </row>
    <row r="352" spans="1:1" x14ac:dyDescent="0.3">
      <c r="A352">
        <f t="shared" si="6"/>
        <v>0</v>
      </c>
    </row>
    <row r="353" spans="1:1" x14ac:dyDescent="0.3">
      <c r="A353">
        <f t="shared" si="6"/>
        <v>0</v>
      </c>
    </row>
    <row r="354" spans="1:1" x14ac:dyDescent="0.3">
      <c r="A354">
        <f t="shared" si="6"/>
        <v>0</v>
      </c>
    </row>
    <row r="355" spans="1:1" x14ac:dyDescent="0.3">
      <c r="A355">
        <f t="shared" si="6"/>
        <v>0</v>
      </c>
    </row>
    <row r="356" spans="1:1" x14ac:dyDescent="0.3">
      <c r="A356">
        <f t="shared" si="6"/>
        <v>0</v>
      </c>
    </row>
    <row r="357" spans="1:1" x14ac:dyDescent="0.3">
      <c r="A357">
        <f t="shared" si="6"/>
        <v>0</v>
      </c>
    </row>
    <row r="358" spans="1:1" x14ac:dyDescent="0.3">
      <c r="A358">
        <f t="shared" si="6"/>
        <v>0</v>
      </c>
    </row>
    <row r="359" spans="1:1" x14ac:dyDescent="0.3">
      <c r="A359">
        <f t="shared" si="6"/>
        <v>0</v>
      </c>
    </row>
    <row r="360" spans="1:1" x14ac:dyDescent="0.3">
      <c r="A360">
        <f t="shared" si="6"/>
        <v>0</v>
      </c>
    </row>
    <row r="361" spans="1:1" x14ac:dyDescent="0.3">
      <c r="A361">
        <f t="shared" si="6"/>
        <v>0</v>
      </c>
    </row>
    <row r="362" spans="1:1" x14ac:dyDescent="0.3">
      <c r="A362">
        <f t="shared" si="6"/>
        <v>0</v>
      </c>
    </row>
    <row r="363" spans="1:1" x14ac:dyDescent="0.3">
      <c r="A363">
        <f t="shared" si="6"/>
        <v>0</v>
      </c>
    </row>
    <row r="364" spans="1:1" x14ac:dyDescent="0.3">
      <c r="A364">
        <f t="shared" si="6"/>
        <v>0</v>
      </c>
    </row>
    <row r="365" spans="1:1" x14ac:dyDescent="0.3">
      <c r="A365">
        <f t="shared" si="6"/>
        <v>0</v>
      </c>
    </row>
    <row r="366" spans="1:1" x14ac:dyDescent="0.3">
      <c r="A366">
        <f t="shared" si="6"/>
        <v>0</v>
      </c>
    </row>
    <row r="367" spans="1:1" x14ac:dyDescent="0.3">
      <c r="A367">
        <f t="shared" si="6"/>
        <v>0</v>
      </c>
    </row>
    <row r="368" spans="1:1" x14ac:dyDescent="0.3">
      <c r="A368">
        <f t="shared" si="6"/>
        <v>0</v>
      </c>
    </row>
    <row r="369" spans="1:1" x14ac:dyDescent="0.3">
      <c r="A369">
        <f t="shared" si="6"/>
        <v>0</v>
      </c>
    </row>
    <row r="370" spans="1:1" x14ac:dyDescent="0.3">
      <c r="A370">
        <f t="shared" si="6"/>
        <v>0</v>
      </c>
    </row>
    <row r="371" spans="1:1" x14ac:dyDescent="0.3">
      <c r="A371">
        <f t="shared" si="6"/>
        <v>0</v>
      </c>
    </row>
    <row r="372" spans="1:1" x14ac:dyDescent="0.3">
      <c r="A372">
        <f t="shared" si="6"/>
        <v>0</v>
      </c>
    </row>
    <row r="373" spans="1:1" x14ac:dyDescent="0.3">
      <c r="A373">
        <f t="shared" si="6"/>
        <v>0</v>
      </c>
    </row>
    <row r="374" spans="1:1" x14ac:dyDescent="0.3">
      <c r="A374">
        <f t="shared" si="6"/>
        <v>0</v>
      </c>
    </row>
    <row r="375" spans="1:1" x14ac:dyDescent="0.3">
      <c r="A375">
        <f t="shared" si="6"/>
        <v>0</v>
      </c>
    </row>
    <row r="376" spans="1:1" x14ac:dyDescent="0.3">
      <c r="A376">
        <f t="shared" si="6"/>
        <v>0</v>
      </c>
    </row>
    <row r="377" spans="1:1" x14ac:dyDescent="0.3">
      <c r="A377">
        <f t="shared" si="6"/>
        <v>0</v>
      </c>
    </row>
    <row r="378" spans="1:1" x14ac:dyDescent="0.3">
      <c r="A378">
        <f t="shared" si="6"/>
        <v>0</v>
      </c>
    </row>
    <row r="379" spans="1:1" x14ac:dyDescent="0.3">
      <c r="A379">
        <f t="shared" si="6"/>
        <v>0</v>
      </c>
    </row>
    <row r="380" spans="1:1" x14ac:dyDescent="0.3">
      <c r="A380">
        <f t="shared" si="6"/>
        <v>0</v>
      </c>
    </row>
    <row r="381" spans="1:1" x14ac:dyDescent="0.3">
      <c r="A381">
        <f t="shared" si="6"/>
        <v>0</v>
      </c>
    </row>
    <row r="382" spans="1:1" x14ac:dyDescent="0.3">
      <c r="A382">
        <f t="shared" si="6"/>
        <v>0</v>
      </c>
    </row>
    <row r="383" spans="1:1" x14ac:dyDescent="0.3">
      <c r="A383">
        <f t="shared" si="6"/>
        <v>0</v>
      </c>
    </row>
    <row r="384" spans="1:1" x14ac:dyDescent="0.3">
      <c r="A384">
        <f t="shared" si="6"/>
        <v>0</v>
      </c>
    </row>
    <row r="385" spans="1:1" x14ac:dyDescent="0.3">
      <c r="A385">
        <f t="shared" si="6"/>
        <v>0</v>
      </c>
    </row>
    <row r="386" spans="1:1" x14ac:dyDescent="0.3">
      <c r="A386">
        <f t="shared" si="6"/>
        <v>0</v>
      </c>
    </row>
    <row r="387" spans="1:1" x14ac:dyDescent="0.3">
      <c r="A387">
        <f t="shared" si="6"/>
        <v>0</v>
      </c>
    </row>
    <row r="388" spans="1:1" x14ac:dyDescent="0.3">
      <c r="A388">
        <f t="shared" si="6"/>
        <v>0</v>
      </c>
    </row>
    <row r="389" spans="1:1" x14ac:dyDescent="0.3">
      <c r="A389">
        <f t="shared" si="6"/>
        <v>0</v>
      </c>
    </row>
    <row r="390" spans="1:1" x14ac:dyDescent="0.3">
      <c r="A390">
        <f t="shared" si="6"/>
        <v>0</v>
      </c>
    </row>
    <row r="391" spans="1:1" x14ac:dyDescent="0.3">
      <c r="A391">
        <f t="shared" si="6"/>
        <v>0</v>
      </c>
    </row>
    <row r="392" spans="1:1" x14ac:dyDescent="0.3">
      <c r="A392">
        <f t="shared" si="6"/>
        <v>0</v>
      </c>
    </row>
    <row r="393" spans="1:1" x14ac:dyDescent="0.3">
      <c r="A393">
        <f t="shared" ref="A393:A456" si="7">+H393</f>
        <v>0</v>
      </c>
    </row>
    <row r="394" spans="1:1" x14ac:dyDescent="0.3">
      <c r="A394">
        <f t="shared" si="7"/>
        <v>0</v>
      </c>
    </row>
    <row r="395" spans="1:1" x14ac:dyDescent="0.3">
      <c r="A395">
        <f t="shared" si="7"/>
        <v>0</v>
      </c>
    </row>
    <row r="396" spans="1:1" x14ac:dyDescent="0.3">
      <c r="A396">
        <f t="shared" si="7"/>
        <v>0</v>
      </c>
    </row>
    <row r="397" spans="1:1" x14ac:dyDescent="0.3">
      <c r="A397">
        <f t="shared" si="7"/>
        <v>0</v>
      </c>
    </row>
    <row r="398" spans="1:1" x14ac:dyDescent="0.3">
      <c r="A398">
        <f t="shared" si="7"/>
        <v>0</v>
      </c>
    </row>
    <row r="399" spans="1:1" x14ac:dyDescent="0.3">
      <c r="A399">
        <f t="shared" si="7"/>
        <v>0</v>
      </c>
    </row>
    <row r="400" spans="1:1" x14ac:dyDescent="0.3">
      <c r="A400">
        <f t="shared" si="7"/>
        <v>0</v>
      </c>
    </row>
    <row r="401" spans="1:1" x14ac:dyDescent="0.3">
      <c r="A401">
        <f t="shared" si="7"/>
        <v>0</v>
      </c>
    </row>
    <row r="402" spans="1:1" x14ac:dyDescent="0.3">
      <c r="A402">
        <f t="shared" si="7"/>
        <v>0</v>
      </c>
    </row>
    <row r="403" spans="1:1" x14ac:dyDescent="0.3">
      <c r="A403">
        <f t="shared" si="7"/>
        <v>0</v>
      </c>
    </row>
    <row r="404" spans="1:1" x14ac:dyDescent="0.3">
      <c r="A404">
        <f t="shared" si="7"/>
        <v>0</v>
      </c>
    </row>
    <row r="405" spans="1:1" x14ac:dyDescent="0.3">
      <c r="A405">
        <f t="shared" si="7"/>
        <v>0</v>
      </c>
    </row>
    <row r="406" spans="1:1" x14ac:dyDescent="0.3">
      <c r="A406">
        <f t="shared" si="7"/>
        <v>0</v>
      </c>
    </row>
    <row r="407" spans="1:1" x14ac:dyDescent="0.3">
      <c r="A407">
        <f t="shared" si="7"/>
        <v>0</v>
      </c>
    </row>
    <row r="408" spans="1:1" x14ac:dyDescent="0.3">
      <c r="A408">
        <f t="shared" si="7"/>
        <v>0</v>
      </c>
    </row>
    <row r="409" spans="1:1" x14ac:dyDescent="0.3">
      <c r="A409">
        <f t="shared" si="7"/>
        <v>0</v>
      </c>
    </row>
    <row r="410" spans="1:1" x14ac:dyDescent="0.3">
      <c r="A410">
        <f t="shared" si="7"/>
        <v>0</v>
      </c>
    </row>
    <row r="411" spans="1:1" x14ac:dyDescent="0.3">
      <c r="A411">
        <f t="shared" si="7"/>
        <v>0</v>
      </c>
    </row>
    <row r="412" spans="1:1" x14ac:dyDescent="0.3">
      <c r="A412">
        <f t="shared" si="7"/>
        <v>0</v>
      </c>
    </row>
    <row r="413" spans="1:1" x14ac:dyDescent="0.3">
      <c r="A413">
        <f t="shared" si="7"/>
        <v>0</v>
      </c>
    </row>
    <row r="414" spans="1:1" x14ac:dyDescent="0.3">
      <c r="A414">
        <f t="shared" si="7"/>
        <v>0</v>
      </c>
    </row>
    <row r="415" spans="1:1" x14ac:dyDescent="0.3">
      <c r="A415">
        <f t="shared" si="7"/>
        <v>0</v>
      </c>
    </row>
    <row r="416" spans="1:1" x14ac:dyDescent="0.3">
      <c r="A416">
        <f t="shared" si="7"/>
        <v>0</v>
      </c>
    </row>
    <row r="417" spans="1:1" x14ac:dyDescent="0.3">
      <c r="A417">
        <f t="shared" si="7"/>
        <v>0</v>
      </c>
    </row>
    <row r="418" spans="1:1" x14ac:dyDescent="0.3">
      <c r="A418">
        <f t="shared" si="7"/>
        <v>0</v>
      </c>
    </row>
    <row r="419" spans="1:1" x14ac:dyDescent="0.3">
      <c r="A419">
        <f t="shared" si="7"/>
        <v>0</v>
      </c>
    </row>
    <row r="420" spans="1:1" x14ac:dyDescent="0.3">
      <c r="A420">
        <f t="shared" si="7"/>
        <v>0</v>
      </c>
    </row>
    <row r="421" spans="1:1" x14ac:dyDescent="0.3">
      <c r="A421">
        <f t="shared" si="7"/>
        <v>0</v>
      </c>
    </row>
    <row r="422" spans="1:1" x14ac:dyDescent="0.3">
      <c r="A422">
        <f t="shared" si="7"/>
        <v>0</v>
      </c>
    </row>
    <row r="423" spans="1:1" x14ac:dyDescent="0.3">
      <c r="A423">
        <f t="shared" si="7"/>
        <v>0</v>
      </c>
    </row>
    <row r="424" spans="1:1" x14ac:dyDescent="0.3">
      <c r="A424">
        <f t="shared" si="7"/>
        <v>0</v>
      </c>
    </row>
    <row r="425" spans="1:1" x14ac:dyDescent="0.3">
      <c r="A425">
        <f t="shared" si="7"/>
        <v>0</v>
      </c>
    </row>
    <row r="426" spans="1:1" x14ac:dyDescent="0.3">
      <c r="A426">
        <f t="shared" si="7"/>
        <v>0</v>
      </c>
    </row>
    <row r="427" spans="1:1" x14ac:dyDescent="0.3">
      <c r="A427">
        <f t="shared" si="7"/>
        <v>0</v>
      </c>
    </row>
    <row r="428" spans="1:1" x14ac:dyDescent="0.3">
      <c r="A428">
        <f t="shared" si="7"/>
        <v>0</v>
      </c>
    </row>
    <row r="429" spans="1:1" x14ac:dyDescent="0.3">
      <c r="A429">
        <f t="shared" si="7"/>
        <v>0</v>
      </c>
    </row>
    <row r="430" spans="1:1" x14ac:dyDescent="0.3">
      <c r="A430">
        <f t="shared" si="7"/>
        <v>0</v>
      </c>
    </row>
    <row r="431" spans="1:1" x14ac:dyDescent="0.3">
      <c r="A431">
        <f t="shared" si="7"/>
        <v>0</v>
      </c>
    </row>
    <row r="432" spans="1:1" x14ac:dyDescent="0.3">
      <c r="A432">
        <f t="shared" si="7"/>
        <v>0</v>
      </c>
    </row>
    <row r="433" spans="1:1" x14ac:dyDescent="0.3">
      <c r="A433">
        <f t="shared" si="7"/>
        <v>0</v>
      </c>
    </row>
    <row r="434" spans="1:1" x14ac:dyDescent="0.3">
      <c r="A434">
        <f t="shared" si="7"/>
        <v>0</v>
      </c>
    </row>
    <row r="435" spans="1:1" x14ac:dyDescent="0.3">
      <c r="A435">
        <f t="shared" si="7"/>
        <v>0</v>
      </c>
    </row>
    <row r="436" spans="1:1" x14ac:dyDescent="0.3">
      <c r="A436">
        <f t="shared" si="7"/>
        <v>0</v>
      </c>
    </row>
    <row r="437" spans="1:1" x14ac:dyDescent="0.3">
      <c r="A437">
        <f t="shared" si="7"/>
        <v>0</v>
      </c>
    </row>
    <row r="438" spans="1:1" x14ac:dyDescent="0.3">
      <c r="A438">
        <f t="shared" si="7"/>
        <v>0</v>
      </c>
    </row>
    <row r="439" spans="1:1" x14ac:dyDescent="0.3">
      <c r="A439">
        <f t="shared" si="7"/>
        <v>0</v>
      </c>
    </row>
    <row r="440" spans="1:1" x14ac:dyDescent="0.3">
      <c r="A440">
        <f t="shared" si="7"/>
        <v>0</v>
      </c>
    </row>
    <row r="441" spans="1:1" x14ac:dyDescent="0.3">
      <c r="A441">
        <f t="shared" si="7"/>
        <v>0</v>
      </c>
    </row>
    <row r="442" spans="1:1" x14ac:dyDescent="0.3">
      <c r="A442">
        <f t="shared" si="7"/>
        <v>0</v>
      </c>
    </row>
    <row r="443" spans="1:1" x14ac:dyDescent="0.3">
      <c r="A443">
        <f t="shared" si="7"/>
        <v>0</v>
      </c>
    </row>
    <row r="444" spans="1:1" x14ac:dyDescent="0.3">
      <c r="A444">
        <f t="shared" si="7"/>
        <v>0</v>
      </c>
    </row>
    <row r="445" spans="1:1" x14ac:dyDescent="0.3">
      <c r="A445">
        <f t="shared" si="7"/>
        <v>0</v>
      </c>
    </row>
    <row r="446" spans="1:1" x14ac:dyDescent="0.3">
      <c r="A446">
        <f t="shared" si="7"/>
        <v>0</v>
      </c>
    </row>
    <row r="447" spans="1:1" x14ac:dyDescent="0.3">
      <c r="A447">
        <f t="shared" si="7"/>
        <v>0</v>
      </c>
    </row>
    <row r="448" spans="1:1" x14ac:dyDescent="0.3">
      <c r="A448">
        <f t="shared" si="7"/>
        <v>0</v>
      </c>
    </row>
    <row r="449" spans="1:1" x14ac:dyDescent="0.3">
      <c r="A449">
        <f t="shared" si="7"/>
        <v>0</v>
      </c>
    </row>
    <row r="450" spans="1:1" x14ac:dyDescent="0.3">
      <c r="A450">
        <f t="shared" si="7"/>
        <v>0</v>
      </c>
    </row>
    <row r="451" spans="1:1" x14ac:dyDescent="0.3">
      <c r="A451">
        <f t="shared" si="7"/>
        <v>0</v>
      </c>
    </row>
    <row r="452" spans="1:1" x14ac:dyDescent="0.3">
      <c r="A452">
        <f t="shared" si="7"/>
        <v>0</v>
      </c>
    </row>
    <row r="453" spans="1:1" x14ac:dyDescent="0.3">
      <c r="A453">
        <f t="shared" si="7"/>
        <v>0</v>
      </c>
    </row>
    <row r="454" spans="1:1" x14ac:dyDescent="0.3">
      <c r="A454">
        <f t="shared" si="7"/>
        <v>0</v>
      </c>
    </row>
    <row r="455" spans="1:1" x14ac:dyDescent="0.3">
      <c r="A455">
        <f t="shared" si="7"/>
        <v>0</v>
      </c>
    </row>
    <row r="456" spans="1:1" x14ac:dyDescent="0.3">
      <c r="A456">
        <f t="shared" si="7"/>
        <v>0</v>
      </c>
    </row>
    <row r="457" spans="1:1" x14ac:dyDescent="0.3">
      <c r="A457">
        <f t="shared" ref="A457:A520" si="8">+H457</f>
        <v>0</v>
      </c>
    </row>
    <row r="458" spans="1:1" x14ac:dyDescent="0.3">
      <c r="A458">
        <f t="shared" si="8"/>
        <v>0</v>
      </c>
    </row>
    <row r="459" spans="1:1" x14ac:dyDescent="0.3">
      <c r="A459">
        <f t="shared" si="8"/>
        <v>0</v>
      </c>
    </row>
    <row r="460" spans="1:1" x14ac:dyDescent="0.3">
      <c r="A460">
        <f t="shared" si="8"/>
        <v>0</v>
      </c>
    </row>
    <row r="461" spans="1:1" x14ac:dyDescent="0.3">
      <c r="A461">
        <f t="shared" si="8"/>
        <v>0</v>
      </c>
    </row>
    <row r="462" spans="1:1" x14ac:dyDescent="0.3">
      <c r="A462">
        <f t="shared" si="8"/>
        <v>0</v>
      </c>
    </row>
    <row r="463" spans="1:1" x14ac:dyDescent="0.3">
      <c r="A463">
        <f t="shared" si="8"/>
        <v>0</v>
      </c>
    </row>
    <row r="464" spans="1:1" x14ac:dyDescent="0.3">
      <c r="A464">
        <f t="shared" si="8"/>
        <v>0</v>
      </c>
    </row>
    <row r="465" spans="1:1" x14ac:dyDescent="0.3">
      <c r="A465">
        <f t="shared" si="8"/>
        <v>0</v>
      </c>
    </row>
    <row r="466" spans="1:1" x14ac:dyDescent="0.3">
      <c r="A466">
        <f t="shared" si="8"/>
        <v>0</v>
      </c>
    </row>
    <row r="467" spans="1:1" x14ac:dyDescent="0.3">
      <c r="A467">
        <f t="shared" si="8"/>
        <v>0</v>
      </c>
    </row>
    <row r="468" spans="1:1" x14ac:dyDescent="0.3">
      <c r="A468">
        <f t="shared" si="8"/>
        <v>0</v>
      </c>
    </row>
    <row r="469" spans="1:1" x14ac:dyDescent="0.3">
      <c r="A469">
        <f t="shared" si="8"/>
        <v>0</v>
      </c>
    </row>
    <row r="470" spans="1:1" x14ac:dyDescent="0.3">
      <c r="A470">
        <f t="shared" si="8"/>
        <v>0</v>
      </c>
    </row>
    <row r="471" spans="1:1" x14ac:dyDescent="0.3">
      <c r="A471">
        <f t="shared" si="8"/>
        <v>0</v>
      </c>
    </row>
    <row r="472" spans="1:1" x14ac:dyDescent="0.3">
      <c r="A472">
        <f t="shared" si="8"/>
        <v>0</v>
      </c>
    </row>
    <row r="473" spans="1:1" x14ac:dyDescent="0.3">
      <c r="A473">
        <f t="shared" si="8"/>
        <v>0</v>
      </c>
    </row>
    <row r="474" spans="1:1" x14ac:dyDescent="0.3">
      <c r="A474">
        <f t="shared" si="8"/>
        <v>0</v>
      </c>
    </row>
    <row r="475" spans="1:1" x14ac:dyDescent="0.3">
      <c r="A475">
        <f t="shared" si="8"/>
        <v>0</v>
      </c>
    </row>
    <row r="476" spans="1:1" x14ac:dyDescent="0.3">
      <c r="A476">
        <f t="shared" si="8"/>
        <v>0</v>
      </c>
    </row>
    <row r="477" spans="1:1" x14ac:dyDescent="0.3">
      <c r="A477">
        <f t="shared" si="8"/>
        <v>0</v>
      </c>
    </row>
    <row r="478" spans="1:1" x14ac:dyDescent="0.3">
      <c r="A478">
        <f t="shared" si="8"/>
        <v>0</v>
      </c>
    </row>
    <row r="479" spans="1:1" x14ac:dyDescent="0.3">
      <c r="A479">
        <f t="shared" si="8"/>
        <v>0</v>
      </c>
    </row>
    <row r="480" spans="1:1" x14ac:dyDescent="0.3">
      <c r="A480">
        <f t="shared" si="8"/>
        <v>0</v>
      </c>
    </row>
    <row r="481" spans="1:1" x14ac:dyDescent="0.3">
      <c r="A481">
        <f t="shared" si="8"/>
        <v>0</v>
      </c>
    </row>
    <row r="482" spans="1:1" x14ac:dyDescent="0.3">
      <c r="A482">
        <f t="shared" si="8"/>
        <v>0</v>
      </c>
    </row>
    <row r="483" spans="1:1" x14ac:dyDescent="0.3">
      <c r="A483">
        <f t="shared" si="8"/>
        <v>0</v>
      </c>
    </row>
    <row r="484" spans="1:1" x14ac:dyDescent="0.3">
      <c r="A484">
        <f t="shared" si="8"/>
        <v>0</v>
      </c>
    </row>
    <row r="485" spans="1:1" x14ac:dyDescent="0.3">
      <c r="A485">
        <f t="shared" si="8"/>
        <v>0</v>
      </c>
    </row>
    <row r="486" spans="1:1" x14ac:dyDescent="0.3">
      <c r="A486">
        <f t="shared" si="8"/>
        <v>0</v>
      </c>
    </row>
    <row r="487" spans="1:1" x14ac:dyDescent="0.3">
      <c r="A487">
        <f t="shared" si="8"/>
        <v>0</v>
      </c>
    </row>
    <row r="488" spans="1:1" x14ac:dyDescent="0.3">
      <c r="A488">
        <f t="shared" si="8"/>
        <v>0</v>
      </c>
    </row>
    <row r="489" spans="1:1" x14ac:dyDescent="0.3">
      <c r="A489">
        <f t="shared" si="8"/>
        <v>0</v>
      </c>
    </row>
    <row r="490" spans="1:1" x14ac:dyDescent="0.3">
      <c r="A490">
        <f t="shared" si="8"/>
        <v>0</v>
      </c>
    </row>
    <row r="491" spans="1:1" x14ac:dyDescent="0.3">
      <c r="A491">
        <f t="shared" si="8"/>
        <v>0</v>
      </c>
    </row>
    <row r="492" spans="1:1" x14ac:dyDescent="0.3">
      <c r="A492">
        <f t="shared" si="8"/>
        <v>0</v>
      </c>
    </row>
    <row r="493" spans="1:1" x14ac:dyDescent="0.3">
      <c r="A493">
        <f t="shared" si="8"/>
        <v>0</v>
      </c>
    </row>
    <row r="494" spans="1:1" x14ac:dyDescent="0.3">
      <c r="A494">
        <f t="shared" si="8"/>
        <v>0</v>
      </c>
    </row>
    <row r="495" spans="1:1" x14ac:dyDescent="0.3">
      <c r="A495">
        <f t="shared" si="8"/>
        <v>0</v>
      </c>
    </row>
    <row r="496" spans="1:1" x14ac:dyDescent="0.3">
      <c r="A496">
        <f t="shared" si="8"/>
        <v>0</v>
      </c>
    </row>
    <row r="497" spans="1:1" x14ac:dyDescent="0.3">
      <c r="A497">
        <f t="shared" si="8"/>
        <v>0</v>
      </c>
    </row>
    <row r="498" spans="1:1" x14ac:dyDescent="0.3">
      <c r="A498">
        <f t="shared" si="8"/>
        <v>0</v>
      </c>
    </row>
    <row r="499" spans="1:1" x14ac:dyDescent="0.3">
      <c r="A499">
        <f t="shared" si="8"/>
        <v>0</v>
      </c>
    </row>
    <row r="500" spans="1:1" x14ac:dyDescent="0.3">
      <c r="A500">
        <f t="shared" si="8"/>
        <v>0</v>
      </c>
    </row>
    <row r="501" spans="1:1" x14ac:dyDescent="0.3">
      <c r="A501">
        <f t="shared" si="8"/>
        <v>0</v>
      </c>
    </row>
    <row r="502" spans="1:1" x14ac:dyDescent="0.3">
      <c r="A502">
        <f t="shared" si="8"/>
        <v>0</v>
      </c>
    </row>
    <row r="503" spans="1:1" x14ac:dyDescent="0.3">
      <c r="A503">
        <f t="shared" si="8"/>
        <v>0</v>
      </c>
    </row>
    <row r="504" spans="1:1" x14ac:dyDescent="0.3">
      <c r="A504">
        <f t="shared" si="8"/>
        <v>0</v>
      </c>
    </row>
    <row r="505" spans="1:1" x14ac:dyDescent="0.3">
      <c r="A505">
        <f t="shared" si="8"/>
        <v>0</v>
      </c>
    </row>
    <row r="506" spans="1:1" x14ac:dyDescent="0.3">
      <c r="A506">
        <f t="shared" si="8"/>
        <v>0</v>
      </c>
    </row>
    <row r="507" spans="1:1" x14ac:dyDescent="0.3">
      <c r="A507">
        <f t="shared" si="8"/>
        <v>0</v>
      </c>
    </row>
    <row r="508" spans="1:1" x14ac:dyDescent="0.3">
      <c r="A508">
        <f t="shared" si="8"/>
        <v>0</v>
      </c>
    </row>
    <row r="509" spans="1:1" x14ac:dyDescent="0.3">
      <c r="A509">
        <f t="shared" si="8"/>
        <v>0</v>
      </c>
    </row>
    <row r="510" spans="1:1" x14ac:dyDescent="0.3">
      <c r="A510">
        <f t="shared" si="8"/>
        <v>0</v>
      </c>
    </row>
    <row r="511" spans="1:1" x14ac:dyDescent="0.3">
      <c r="A511">
        <f t="shared" si="8"/>
        <v>0</v>
      </c>
    </row>
    <row r="512" spans="1:1" x14ac:dyDescent="0.3">
      <c r="A512">
        <f t="shared" si="8"/>
        <v>0</v>
      </c>
    </row>
    <row r="513" spans="1:1" x14ac:dyDescent="0.3">
      <c r="A513">
        <f t="shared" si="8"/>
        <v>0</v>
      </c>
    </row>
    <row r="514" spans="1:1" x14ac:dyDescent="0.3">
      <c r="A514">
        <f t="shared" si="8"/>
        <v>0</v>
      </c>
    </row>
    <row r="515" spans="1:1" x14ac:dyDescent="0.3">
      <c r="A515">
        <f t="shared" si="8"/>
        <v>0</v>
      </c>
    </row>
    <row r="516" spans="1:1" x14ac:dyDescent="0.3">
      <c r="A516">
        <f t="shared" si="8"/>
        <v>0</v>
      </c>
    </row>
    <row r="517" spans="1:1" x14ac:dyDescent="0.3">
      <c r="A517">
        <f t="shared" si="8"/>
        <v>0</v>
      </c>
    </row>
    <row r="518" spans="1:1" x14ac:dyDescent="0.3">
      <c r="A518">
        <f t="shared" si="8"/>
        <v>0</v>
      </c>
    </row>
    <row r="519" spans="1:1" x14ac:dyDescent="0.3">
      <c r="A519">
        <f t="shared" si="8"/>
        <v>0</v>
      </c>
    </row>
    <row r="520" spans="1:1" x14ac:dyDescent="0.3">
      <c r="A520">
        <f t="shared" si="8"/>
        <v>0</v>
      </c>
    </row>
    <row r="521" spans="1:1" x14ac:dyDescent="0.3">
      <c r="A521">
        <f t="shared" ref="A521:A584" si="9">+H521</f>
        <v>0</v>
      </c>
    </row>
    <row r="522" spans="1:1" x14ac:dyDescent="0.3">
      <c r="A522">
        <f t="shared" si="9"/>
        <v>0</v>
      </c>
    </row>
    <row r="523" spans="1:1" x14ac:dyDescent="0.3">
      <c r="A523">
        <f t="shared" si="9"/>
        <v>0</v>
      </c>
    </row>
    <row r="524" spans="1:1" x14ac:dyDescent="0.3">
      <c r="A524">
        <f t="shared" si="9"/>
        <v>0</v>
      </c>
    </row>
    <row r="525" spans="1:1" x14ac:dyDescent="0.3">
      <c r="A525">
        <f t="shared" si="9"/>
        <v>0</v>
      </c>
    </row>
    <row r="526" spans="1:1" x14ac:dyDescent="0.3">
      <c r="A526">
        <f t="shared" si="9"/>
        <v>0</v>
      </c>
    </row>
    <row r="527" spans="1:1" x14ac:dyDescent="0.3">
      <c r="A527">
        <f t="shared" si="9"/>
        <v>0</v>
      </c>
    </row>
    <row r="528" spans="1:1" x14ac:dyDescent="0.3">
      <c r="A528">
        <f t="shared" si="9"/>
        <v>0</v>
      </c>
    </row>
    <row r="529" spans="1:1" x14ac:dyDescent="0.3">
      <c r="A529">
        <f t="shared" si="9"/>
        <v>0</v>
      </c>
    </row>
    <row r="530" spans="1:1" x14ac:dyDescent="0.3">
      <c r="A530">
        <f t="shared" si="9"/>
        <v>0</v>
      </c>
    </row>
    <row r="531" spans="1:1" x14ac:dyDescent="0.3">
      <c r="A531">
        <f t="shared" si="9"/>
        <v>0</v>
      </c>
    </row>
    <row r="532" spans="1:1" x14ac:dyDescent="0.3">
      <c r="A532">
        <f t="shared" si="9"/>
        <v>0</v>
      </c>
    </row>
    <row r="533" spans="1:1" x14ac:dyDescent="0.3">
      <c r="A533">
        <f t="shared" si="9"/>
        <v>0</v>
      </c>
    </row>
    <row r="534" spans="1:1" x14ac:dyDescent="0.3">
      <c r="A534">
        <f t="shared" si="9"/>
        <v>0</v>
      </c>
    </row>
    <row r="535" spans="1:1" x14ac:dyDescent="0.3">
      <c r="A535">
        <f t="shared" si="9"/>
        <v>0</v>
      </c>
    </row>
    <row r="536" spans="1:1" x14ac:dyDescent="0.3">
      <c r="A536">
        <f t="shared" si="9"/>
        <v>0</v>
      </c>
    </row>
    <row r="537" spans="1:1" x14ac:dyDescent="0.3">
      <c r="A537">
        <f t="shared" si="9"/>
        <v>0</v>
      </c>
    </row>
    <row r="538" spans="1:1" x14ac:dyDescent="0.3">
      <c r="A538">
        <f t="shared" si="9"/>
        <v>0</v>
      </c>
    </row>
    <row r="539" spans="1:1" x14ac:dyDescent="0.3">
      <c r="A539">
        <f t="shared" si="9"/>
        <v>0</v>
      </c>
    </row>
    <row r="540" spans="1:1" x14ac:dyDescent="0.3">
      <c r="A540">
        <f t="shared" si="9"/>
        <v>0</v>
      </c>
    </row>
    <row r="541" spans="1:1" x14ac:dyDescent="0.3">
      <c r="A541">
        <f t="shared" si="9"/>
        <v>0</v>
      </c>
    </row>
    <row r="542" spans="1:1" x14ac:dyDescent="0.3">
      <c r="A542">
        <f t="shared" si="9"/>
        <v>0</v>
      </c>
    </row>
    <row r="543" spans="1:1" x14ac:dyDescent="0.3">
      <c r="A543">
        <f t="shared" si="9"/>
        <v>0</v>
      </c>
    </row>
    <row r="544" spans="1:1" x14ac:dyDescent="0.3">
      <c r="A544">
        <f t="shared" si="9"/>
        <v>0</v>
      </c>
    </row>
    <row r="545" spans="1:1" x14ac:dyDescent="0.3">
      <c r="A545">
        <f t="shared" si="9"/>
        <v>0</v>
      </c>
    </row>
    <row r="546" spans="1:1" x14ac:dyDescent="0.3">
      <c r="A546">
        <f t="shared" si="9"/>
        <v>0</v>
      </c>
    </row>
    <row r="547" spans="1:1" x14ac:dyDescent="0.3">
      <c r="A547">
        <f t="shared" si="9"/>
        <v>0</v>
      </c>
    </row>
    <row r="548" spans="1:1" x14ac:dyDescent="0.3">
      <c r="A548">
        <f t="shared" si="9"/>
        <v>0</v>
      </c>
    </row>
    <row r="549" spans="1:1" x14ac:dyDescent="0.3">
      <c r="A549">
        <f t="shared" si="9"/>
        <v>0</v>
      </c>
    </row>
    <row r="550" spans="1:1" x14ac:dyDescent="0.3">
      <c r="A550">
        <f t="shared" si="9"/>
        <v>0</v>
      </c>
    </row>
    <row r="551" spans="1:1" x14ac:dyDescent="0.3">
      <c r="A551">
        <f t="shared" si="9"/>
        <v>0</v>
      </c>
    </row>
    <row r="552" spans="1:1" x14ac:dyDescent="0.3">
      <c r="A552">
        <f t="shared" si="9"/>
        <v>0</v>
      </c>
    </row>
    <row r="553" spans="1:1" x14ac:dyDescent="0.3">
      <c r="A553">
        <f t="shared" si="9"/>
        <v>0</v>
      </c>
    </row>
    <row r="554" spans="1:1" x14ac:dyDescent="0.3">
      <c r="A554">
        <f t="shared" si="9"/>
        <v>0</v>
      </c>
    </row>
    <row r="555" spans="1:1" x14ac:dyDescent="0.3">
      <c r="A555">
        <f t="shared" si="9"/>
        <v>0</v>
      </c>
    </row>
    <row r="556" spans="1:1" x14ac:dyDescent="0.3">
      <c r="A556">
        <f t="shared" si="9"/>
        <v>0</v>
      </c>
    </row>
    <row r="557" spans="1:1" x14ac:dyDescent="0.3">
      <c r="A557">
        <f t="shared" si="9"/>
        <v>0</v>
      </c>
    </row>
    <row r="558" spans="1:1" x14ac:dyDescent="0.3">
      <c r="A558">
        <f t="shared" si="9"/>
        <v>0</v>
      </c>
    </row>
    <row r="559" spans="1:1" x14ac:dyDescent="0.3">
      <c r="A559">
        <f t="shared" si="9"/>
        <v>0</v>
      </c>
    </row>
    <row r="560" spans="1:1" x14ac:dyDescent="0.3">
      <c r="A560">
        <f t="shared" si="9"/>
        <v>0</v>
      </c>
    </row>
    <row r="561" spans="1:1" x14ac:dyDescent="0.3">
      <c r="A561">
        <f t="shared" si="9"/>
        <v>0</v>
      </c>
    </row>
    <row r="562" spans="1:1" x14ac:dyDescent="0.3">
      <c r="A562">
        <f t="shared" si="9"/>
        <v>0</v>
      </c>
    </row>
    <row r="563" spans="1:1" x14ac:dyDescent="0.3">
      <c r="A563">
        <f t="shared" si="9"/>
        <v>0</v>
      </c>
    </row>
    <row r="564" spans="1:1" x14ac:dyDescent="0.3">
      <c r="A564">
        <f t="shared" si="9"/>
        <v>0</v>
      </c>
    </row>
    <row r="565" spans="1:1" x14ac:dyDescent="0.3">
      <c r="A565">
        <f t="shared" si="9"/>
        <v>0</v>
      </c>
    </row>
    <row r="566" spans="1:1" x14ac:dyDescent="0.3">
      <c r="A566">
        <f t="shared" si="9"/>
        <v>0</v>
      </c>
    </row>
    <row r="567" spans="1:1" x14ac:dyDescent="0.3">
      <c r="A567">
        <f t="shared" si="9"/>
        <v>0</v>
      </c>
    </row>
    <row r="568" spans="1:1" x14ac:dyDescent="0.3">
      <c r="A568">
        <f t="shared" si="9"/>
        <v>0</v>
      </c>
    </row>
    <row r="569" spans="1:1" x14ac:dyDescent="0.3">
      <c r="A569">
        <f t="shared" si="9"/>
        <v>0</v>
      </c>
    </row>
    <row r="570" spans="1:1" x14ac:dyDescent="0.3">
      <c r="A570">
        <f t="shared" si="9"/>
        <v>0</v>
      </c>
    </row>
    <row r="571" spans="1:1" x14ac:dyDescent="0.3">
      <c r="A571">
        <f t="shared" si="9"/>
        <v>0</v>
      </c>
    </row>
    <row r="572" spans="1:1" x14ac:dyDescent="0.3">
      <c r="A572">
        <f t="shared" si="9"/>
        <v>0</v>
      </c>
    </row>
    <row r="573" spans="1:1" x14ac:dyDescent="0.3">
      <c r="A573">
        <f t="shared" si="9"/>
        <v>0</v>
      </c>
    </row>
    <row r="574" spans="1:1" x14ac:dyDescent="0.3">
      <c r="A574">
        <f t="shared" si="9"/>
        <v>0</v>
      </c>
    </row>
    <row r="575" spans="1:1" x14ac:dyDescent="0.3">
      <c r="A575">
        <f t="shared" si="9"/>
        <v>0</v>
      </c>
    </row>
    <row r="576" spans="1:1" x14ac:dyDescent="0.3">
      <c r="A576">
        <f t="shared" si="9"/>
        <v>0</v>
      </c>
    </row>
    <row r="577" spans="1:1" x14ac:dyDescent="0.3">
      <c r="A577">
        <f t="shared" si="9"/>
        <v>0</v>
      </c>
    </row>
    <row r="578" spans="1:1" x14ac:dyDescent="0.3">
      <c r="A578">
        <f t="shared" si="9"/>
        <v>0</v>
      </c>
    </row>
    <row r="579" spans="1:1" x14ac:dyDescent="0.3">
      <c r="A579">
        <f t="shared" si="9"/>
        <v>0</v>
      </c>
    </row>
    <row r="580" spans="1:1" x14ac:dyDescent="0.3">
      <c r="A580">
        <f t="shared" si="9"/>
        <v>0</v>
      </c>
    </row>
    <row r="581" spans="1:1" x14ac:dyDescent="0.3">
      <c r="A581">
        <f t="shared" si="9"/>
        <v>0</v>
      </c>
    </row>
    <row r="582" spans="1:1" x14ac:dyDescent="0.3">
      <c r="A582">
        <f t="shared" si="9"/>
        <v>0</v>
      </c>
    </row>
    <row r="583" spans="1:1" x14ac:dyDescent="0.3">
      <c r="A583">
        <f t="shared" si="9"/>
        <v>0</v>
      </c>
    </row>
    <row r="584" spans="1:1" x14ac:dyDescent="0.3">
      <c r="A584">
        <f t="shared" si="9"/>
        <v>0</v>
      </c>
    </row>
    <row r="585" spans="1:1" x14ac:dyDescent="0.3">
      <c r="A585">
        <f t="shared" ref="A585:A648" si="10">+H585</f>
        <v>0</v>
      </c>
    </row>
    <row r="586" spans="1:1" x14ac:dyDescent="0.3">
      <c r="A586">
        <f t="shared" si="10"/>
        <v>0</v>
      </c>
    </row>
    <row r="587" spans="1:1" x14ac:dyDescent="0.3">
      <c r="A587">
        <f t="shared" si="10"/>
        <v>0</v>
      </c>
    </row>
    <row r="588" spans="1:1" x14ac:dyDescent="0.3">
      <c r="A588">
        <f t="shared" si="10"/>
        <v>0</v>
      </c>
    </row>
    <row r="589" spans="1:1" x14ac:dyDescent="0.3">
      <c r="A589">
        <f t="shared" si="10"/>
        <v>0</v>
      </c>
    </row>
    <row r="590" spans="1:1" x14ac:dyDescent="0.3">
      <c r="A590">
        <f t="shared" si="10"/>
        <v>0</v>
      </c>
    </row>
    <row r="591" spans="1:1" x14ac:dyDescent="0.3">
      <c r="A591">
        <f t="shared" si="10"/>
        <v>0</v>
      </c>
    </row>
    <row r="592" spans="1:1" x14ac:dyDescent="0.3">
      <c r="A592">
        <f t="shared" si="10"/>
        <v>0</v>
      </c>
    </row>
    <row r="593" spans="1:1" x14ac:dyDescent="0.3">
      <c r="A593">
        <f t="shared" si="10"/>
        <v>0</v>
      </c>
    </row>
    <row r="594" spans="1:1" x14ac:dyDescent="0.3">
      <c r="A594">
        <f t="shared" si="10"/>
        <v>0</v>
      </c>
    </row>
    <row r="595" spans="1:1" x14ac:dyDescent="0.3">
      <c r="A595">
        <f t="shared" si="10"/>
        <v>0</v>
      </c>
    </row>
    <row r="596" spans="1:1" x14ac:dyDescent="0.3">
      <c r="A596">
        <f t="shared" si="10"/>
        <v>0</v>
      </c>
    </row>
    <row r="597" spans="1:1" x14ac:dyDescent="0.3">
      <c r="A597">
        <f t="shared" si="10"/>
        <v>0</v>
      </c>
    </row>
    <row r="598" spans="1:1" x14ac:dyDescent="0.3">
      <c r="A598">
        <f t="shared" si="10"/>
        <v>0</v>
      </c>
    </row>
    <row r="599" spans="1:1" x14ac:dyDescent="0.3">
      <c r="A599">
        <f t="shared" si="10"/>
        <v>0</v>
      </c>
    </row>
    <row r="600" spans="1:1" x14ac:dyDescent="0.3">
      <c r="A600">
        <f t="shared" si="10"/>
        <v>0</v>
      </c>
    </row>
    <row r="601" spans="1:1" x14ac:dyDescent="0.3">
      <c r="A601">
        <f t="shared" si="10"/>
        <v>0</v>
      </c>
    </row>
    <row r="602" spans="1:1" x14ac:dyDescent="0.3">
      <c r="A602">
        <f t="shared" si="10"/>
        <v>0</v>
      </c>
    </row>
    <row r="603" spans="1:1" x14ac:dyDescent="0.3">
      <c r="A603">
        <f t="shared" si="10"/>
        <v>0</v>
      </c>
    </row>
    <row r="604" spans="1:1" x14ac:dyDescent="0.3">
      <c r="A604">
        <f t="shared" si="10"/>
        <v>0</v>
      </c>
    </row>
    <row r="605" spans="1:1" x14ac:dyDescent="0.3">
      <c r="A605">
        <f t="shared" si="10"/>
        <v>0</v>
      </c>
    </row>
    <row r="606" spans="1:1" x14ac:dyDescent="0.3">
      <c r="A606">
        <f t="shared" si="10"/>
        <v>0</v>
      </c>
    </row>
    <row r="607" spans="1:1" x14ac:dyDescent="0.3">
      <c r="A607">
        <f t="shared" si="10"/>
        <v>0</v>
      </c>
    </row>
    <row r="608" spans="1:1" x14ac:dyDescent="0.3">
      <c r="A608">
        <f t="shared" si="10"/>
        <v>0</v>
      </c>
    </row>
    <row r="609" spans="1:1" x14ac:dyDescent="0.3">
      <c r="A609">
        <f t="shared" si="10"/>
        <v>0</v>
      </c>
    </row>
    <row r="610" spans="1:1" x14ac:dyDescent="0.3">
      <c r="A610">
        <f t="shared" si="10"/>
        <v>0</v>
      </c>
    </row>
    <row r="611" spans="1:1" x14ac:dyDescent="0.3">
      <c r="A611">
        <f t="shared" si="10"/>
        <v>0</v>
      </c>
    </row>
    <row r="612" spans="1:1" x14ac:dyDescent="0.3">
      <c r="A612">
        <f t="shared" si="10"/>
        <v>0</v>
      </c>
    </row>
    <row r="613" spans="1:1" x14ac:dyDescent="0.3">
      <c r="A613">
        <f t="shared" si="10"/>
        <v>0</v>
      </c>
    </row>
    <row r="614" spans="1:1" x14ac:dyDescent="0.3">
      <c r="A614">
        <f t="shared" si="10"/>
        <v>0</v>
      </c>
    </row>
    <row r="615" spans="1:1" x14ac:dyDescent="0.3">
      <c r="A615">
        <f t="shared" si="10"/>
        <v>0</v>
      </c>
    </row>
    <row r="616" spans="1:1" x14ac:dyDescent="0.3">
      <c r="A616">
        <f t="shared" si="10"/>
        <v>0</v>
      </c>
    </row>
    <row r="617" spans="1:1" x14ac:dyDescent="0.3">
      <c r="A617">
        <f t="shared" si="10"/>
        <v>0</v>
      </c>
    </row>
    <row r="618" spans="1:1" x14ac:dyDescent="0.3">
      <c r="A618">
        <f t="shared" si="10"/>
        <v>0</v>
      </c>
    </row>
    <row r="619" spans="1:1" x14ac:dyDescent="0.3">
      <c r="A619">
        <f t="shared" si="10"/>
        <v>0</v>
      </c>
    </row>
    <row r="620" spans="1:1" x14ac:dyDescent="0.3">
      <c r="A620">
        <f t="shared" si="10"/>
        <v>0</v>
      </c>
    </row>
    <row r="621" spans="1:1" x14ac:dyDescent="0.3">
      <c r="A621">
        <f t="shared" si="10"/>
        <v>0</v>
      </c>
    </row>
    <row r="622" spans="1:1" x14ac:dyDescent="0.3">
      <c r="A622">
        <f t="shared" si="10"/>
        <v>0</v>
      </c>
    </row>
    <row r="623" spans="1:1" x14ac:dyDescent="0.3">
      <c r="A623">
        <f t="shared" si="10"/>
        <v>0</v>
      </c>
    </row>
    <row r="624" spans="1:1" x14ac:dyDescent="0.3">
      <c r="A624">
        <f t="shared" si="10"/>
        <v>0</v>
      </c>
    </row>
    <row r="625" spans="1:1" x14ac:dyDescent="0.3">
      <c r="A625">
        <f t="shared" si="10"/>
        <v>0</v>
      </c>
    </row>
    <row r="626" spans="1:1" x14ac:dyDescent="0.3">
      <c r="A626">
        <f t="shared" si="10"/>
        <v>0</v>
      </c>
    </row>
    <row r="627" spans="1:1" x14ac:dyDescent="0.3">
      <c r="A627">
        <f t="shared" si="10"/>
        <v>0</v>
      </c>
    </row>
    <row r="628" spans="1:1" x14ac:dyDescent="0.3">
      <c r="A628">
        <f t="shared" si="10"/>
        <v>0</v>
      </c>
    </row>
    <row r="629" spans="1:1" x14ac:dyDescent="0.3">
      <c r="A629">
        <f t="shared" si="10"/>
        <v>0</v>
      </c>
    </row>
    <row r="630" spans="1:1" x14ac:dyDescent="0.3">
      <c r="A630">
        <f t="shared" si="10"/>
        <v>0</v>
      </c>
    </row>
    <row r="631" spans="1:1" x14ac:dyDescent="0.3">
      <c r="A631">
        <f t="shared" si="10"/>
        <v>0</v>
      </c>
    </row>
    <row r="632" spans="1:1" x14ac:dyDescent="0.3">
      <c r="A632">
        <f t="shared" si="10"/>
        <v>0</v>
      </c>
    </row>
    <row r="633" spans="1:1" x14ac:dyDescent="0.3">
      <c r="A633">
        <f t="shared" si="10"/>
        <v>0</v>
      </c>
    </row>
    <row r="634" spans="1:1" x14ac:dyDescent="0.3">
      <c r="A634">
        <f t="shared" si="10"/>
        <v>0</v>
      </c>
    </row>
    <row r="635" spans="1:1" x14ac:dyDescent="0.3">
      <c r="A635">
        <f t="shared" si="10"/>
        <v>0</v>
      </c>
    </row>
    <row r="636" spans="1:1" x14ac:dyDescent="0.3">
      <c r="A636">
        <f t="shared" si="10"/>
        <v>0</v>
      </c>
    </row>
    <row r="637" spans="1:1" x14ac:dyDescent="0.3">
      <c r="A637">
        <f t="shared" si="10"/>
        <v>0</v>
      </c>
    </row>
    <row r="638" spans="1:1" x14ac:dyDescent="0.3">
      <c r="A638">
        <f t="shared" si="10"/>
        <v>0</v>
      </c>
    </row>
    <row r="639" spans="1:1" x14ac:dyDescent="0.3">
      <c r="A639">
        <f t="shared" si="10"/>
        <v>0</v>
      </c>
    </row>
    <row r="640" spans="1:1" x14ac:dyDescent="0.3">
      <c r="A640">
        <f t="shared" si="10"/>
        <v>0</v>
      </c>
    </row>
    <row r="641" spans="1:1" x14ac:dyDescent="0.3">
      <c r="A641">
        <f t="shared" si="10"/>
        <v>0</v>
      </c>
    </row>
    <row r="642" spans="1:1" x14ac:dyDescent="0.3">
      <c r="A642">
        <f t="shared" si="10"/>
        <v>0</v>
      </c>
    </row>
    <row r="643" spans="1:1" x14ac:dyDescent="0.3">
      <c r="A643">
        <f t="shared" si="10"/>
        <v>0</v>
      </c>
    </row>
    <row r="644" spans="1:1" x14ac:dyDescent="0.3">
      <c r="A644">
        <f t="shared" si="10"/>
        <v>0</v>
      </c>
    </row>
    <row r="645" spans="1:1" x14ac:dyDescent="0.3">
      <c r="A645">
        <f t="shared" si="10"/>
        <v>0</v>
      </c>
    </row>
    <row r="646" spans="1:1" x14ac:dyDescent="0.3">
      <c r="A646">
        <f t="shared" si="10"/>
        <v>0</v>
      </c>
    </row>
    <row r="647" spans="1:1" x14ac:dyDescent="0.3">
      <c r="A647">
        <f t="shared" si="10"/>
        <v>0</v>
      </c>
    </row>
    <row r="648" spans="1:1" x14ac:dyDescent="0.3">
      <c r="A648">
        <f t="shared" si="10"/>
        <v>0</v>
      </c>
    </row>
    <row r="649" spans="1:1" x14ac:dyDescent="0.3">
      <c r="A649">
        <f t="shared" ref="A649:A712" si="11">+H649</f>
        <v>0</v>
      </c>
    </row>
    <row r="650" spans="1:1" x14ac:dyDescent="0.3">
      <c r="A650">
        <f t="shared" si="11"/>
        <v>0</v>
      </c>
    </row>
    <row r="651" spans="1:1" x14ac:dyDescent="0.3">
      <c r="A651">
        <f t="shared" si="11"/>
        <v>0</v>
      </c>
    </row>
    <row r="652" spans="1:1" x14ac:dyDescent="0.3">
      <c r="A652">
        <f t="shared" si="11"/>
        <v>0</v>
      </c>
    </row>
    <row r="653" spans="1:1" x14ac:dyDescent="0.3">
      <c r="A653">
        <f t="shared" si="11"/>
        <v>0</v>
      </c>
    </row>
    <row r="654" spans="1:1" x14ac:dyDescent="0.3">
      <c r="A654">
        <f t="shared" si="11"/>
        <v>0</v>
      </c>
    </row>
    <row r="655" spans="1:1" x14ac:dyDescent="0.3">
      <c r="A655">
        <f t="shared" si="11"/>
        <v>0</v>
      </c>
    </row>
    <row r="656" spans="1:1" x14ac:dyDescent="0.3">
      <c r="A656">
        <f t="shared" si="11"/>
        <v>0</v>
      </c>
    </row>
    <row r="657" spans="1:1" x14ac:dyDescent="0.3">
      <c r="A657">
        <f t="shared" si="11"/>
        <v>0</v>
      </c>
    </row>
    <row r="658" spans="1:1" x14ac:dyDescent="0.3">
      <c r="A658">
        <f t="shared" si="11"/>
        <v>0</v>
      </c>
    </row>
    <row r="659" spans="1:1" x14ac:dyDescent="0.3">
      <c r="A659">
        <f t="shared" si="11"/>
        <v>0</v>
      </c>
    </row>
    <row r="660" spans="1:1" x14ac:dyDescent="0.3">
      <c r="A660">
        <f t="shared" si="11"/>
        <v>0</v>
      </c>
    </row>
    <row r="661" spans="1:1" x14ac:dyDescent="0.3">
      <c r="A661">
        <f t="shared" si="11"/>
        <v>0</v>
      </c>
    </row>
    <row r="662" spans="1:1" x14ac:dyDescent="0.3">
      <c r="A662">
        <f t="shared" si="11"/>
        <v>0</v>
      </c>
    </row>
    <row r="663" spans="1:1" x14ac:dyDescent="0.3">
      <c r="A663">
        <f t="shared" si="11"/>
        <v>0</v>
      </c>
    </row>
    <row r="664" spans="1:1" x14ac:dyDescent="0.3">
      <c r="A664">
        <f t="shared" si="11"/>
        <v>0</v>
      </c>
    </row>
    <row r="665" spans="1:1" x14ac:dyDescent="0.3">
      <c r="A665">
        <f t="shared" si="11"/>
        <v>0</v>
      </c>
    </row>
    <row r="666" spans="1:1" x14ac:dyDescent="0.3">
      <c r="A666">
        <f t="shared" si="11"/>
        <v>0</v>
      </c>
    </row>
    <row r="667" spans="1:1" x14ac:dyDescent="0.3">
      <c r="A667">
        <f t="shared" si="11"/>
        <v>0</v>
      </c>
    </row>
    <row r="668" spans="1:1" x14ac:dyDescent="0.3">
      <c r="A668">
        <f t="shared" si="11"/>
        <v>0</v>
      </c>
    </row>
    <row r="669" spans="1:1" x14ac:dyDescent="0.3">
      <c r="A669">
        <f t="shared" si="11"/>
        <v>0</v>
      </c>
    </row>
    <row r="670" spans="1:1" x14ac:dyDescent="0.3">
      <c r="A670">
        <f t="shared" si="11"/>
        <v>0</v>
      </c>
    </row>
    <row r="671" spans="1:1" x14ac:dyDescent="0.3">
      <c r="A671">
        <f t="shared" si="11"/>
        <v>0</v>
      </c>
    </row>
    <row r="672" spans="1:1" x14ac:dyDescent="0.3">
      <c r="A672">
        <f t="shared" si="11"/>
        <v>0</v>
      </c>
    </row>
    <row r="673" spans="1:1" x14ac:dyDescent="0.3">
      <c r="A673">
        <f t="shared" si="11"/>
        <v>0</v>
      </c>
    </row>
    <row r="674" spans="1:1" x14ac:dyDescent="0.3">
      <c r="A674">
        <f t="shared" si="11"/>
        <v>0</v>
      </c>
    </row>
    <row r="675" spans="1:1" x14ac:dyDescent="0.3">
      <c r="A675">
        <f t="shared" si="11"/>
        <v>0</v>
      </c>
    </row>
    <row r="676" spans="1:1" x14ac:dyDescent="0.3">
      <c r="A676">
        <f t="shared" si="11"/>
        <v>0</v>
      </c>
    </row>
    <row r="677" spans="1:1" x14ac:dyDescent="0.3">
      <c r="A677">
        <f t="shared" si="11"/>
        <v>0</v>
      </c>
    </row>
    <row r="678" spans="1:1" x14ac:dyDescent="0.3">
      <c r="A678">
        <f t="shared" si="11"/>
        <v>0</v>
      </c>
    </row>
    <row r="679" spans="1:1" x14ac:dyDescent="0.3">
      <c r="A679">
        <f t="shared" si="11"/>
        <v>0</v>
      </c>
    </row>
    <row r="680" spans="1:1" x14ac:dyDescent="0.3">
      <c r="A680">
        <f t="shared" si="11"/>
        <v>0</v>
      </c>
    </row>
    <row r="681" spans="1:1" x14ac:dyDescent="0.3">
      <c r="A681">
        <f t="shared" si="11"/>
        <v>0</v>
      </c>
    </row>
    <row r="682" spans="1:1" x14ac:dyDescent="0.3">
      <c r="A682">
        <f t="shared" si="11"/>
        <v>0</v>
      </c>
    </row>
    <row r="683" spans="1:1" x14ac:dyDescent="0.3">
      <c r="A683">
        <f t="shared" si="11"/>
        <v>0</v>
      </c>
    </row>
    <row r="684" spans="1:1" x14ac:dyDescent="0.3">
      <c r="A684">
        <f t="shared" si="11"/>
        <v>0</v>
      </c>
    </row>
    <row r="685" spans="1:1" x14ac:dyDescent="0.3">
      <c r="A685">
        <f t="shared" si="11"/>
        <v>0</v>
      </c>
    </row>
    <row r="686" spans="1:1" x14ac:dyDescent="0.3">
      <c r="A686">
        <f t="shared" si="11"/>
        <v>0</v>
      </c>
    </row>
    <row r="687" spans="1:1" x14ac:dyDescent="0.3">
      <c r="A687">
        <f t="shared" si="11"/>
        <v>0</v>
      </c>
    </row>
    <row r="688" spans="1:1" x14ac:dyDescent="0.3">
      <c r="A688">
        <f t="shared" si="11"/>
        <v>0</v>
      </c>
    </row>
    <row r="689" spans="1:1" x14ac:dyDescent="0.3">
      <c r="A689">
        <f t="shared" si="11"/>
        <v>0</v>
      </c>
    </row>
    <row r="690" spans="1:1" x14ac:dyDescent="0.3">
      <c r="A690">
        <f t="shared" si="11"/>
        <v>0</v>
      </c>
    </row>
    <row r="691" spans="1:1" x14ac:dyDescent="0.3">
      <c r="A691">
        <f t="shared" si="11"/>
        <v>0</v>
      </c>
    </row>
    <row r="692" spans="1:1" x14ac:dyDescent="0.3">
      <c r="A692">
        <f t="shared" si="11"/>
        <v>0</v>
      </c>
    </row>
    <row r="693" spans="1:1" x14ac:dyDescent="0.3">
      <c r="A693">
        <f t="shared" si="11"/>
        <v>0</v>
      </c>
    </row>
    <row r="694" spans="1:1" x14ac:dyDescent="0.3">
      <c r="A694">
        <f t="shared" si="11"/>
        <v>0</v>
      </c>
    </row>
    <row r="695" spans="1:1" x14ac:dyDescent="0.3">
      <c r="A695">
        <f t="shared" si="11"/>
        <v>0</v>
      </c>
    </row>
    <row r="696" spans="1:1" x14ac:dyDescent="0.3">
      <c r="A696">
        <f t="shared" si="11"/>
        <v>0</v>
      </c>
    </row>
    <row r="697" spans="1:1" x14ac:dyDescent="0.3">
      <c r="A697">
        <f t="shared" si="11"/>
        <v>0</v>
      </c>
    </row>
    <row r="698" spans="1:1" x14ac:dyDescent="0.3">
      <c r="A698">
        <f t="shared" si="11"/>
        <v>0</v>
      </c>
    </row>
    <row r="699" spans="1:1" x14ac:dyDescent="0.3">
      <c r="A699">
        <f t="shared" si="11"/>
        <v>0</v>
      </c>
    </row>
    <row r="700" spans="1:1" x14ac:dyDescent="0.3">
      <c r="A700">
        <f t="shared" si="11"/>
        <v>0</v>
      </c>
    </row>
    <row r="701" spans="1:1" x14ac:dyDescent="0.3">
      <c r="A701">
        <f t="shared" si="11"/>
        <v>0</v>
      </c>
    </row>
    <row r="702" spans="1:1" x14ac:dyDescent="0.3">
      <c r="A702">
        <f t="shared" si="11"/>
        <v>0</v>
      </c>
    </row>
    <row r="703" spans="1:1" x14ac:dyDescent="0.3">
      <c r="A703">
        <f t="shared" si="11"/>
        <v>0</v>
      </c>
    </row>
    <row r="704" spans="1:1" x14ac:dyDescent="0.3">
      <c r="A704">
        <f t="shared" si="11"/>
        <v>0</v>
      </c>
    </row>
    <row r="705" spans="1:1" x14ac:dyDescent="0.3">
      <c r="A705">
        <f t="shared" si="11"/>
        <v>0</v>
      </c>
    </row>
    <row r="706" spans="1:1" x14ac:dyDescent="0.3">
      <c r="A706">
        <f t="shared" si="11"/>
        <v>0</v>
      </c>
    </row>
    <row r="707" spans="1:1" x14ac:dyDescent="0.3">
      <c r="A707">
        <f t="shared" si="11"/>
        <v>0</v>
      </c>
    </row>
    <row r="708" spans="1:1" x14ac:dyDescent="0.3">
      <c r="A708">
        <f t="shared" si="11"/>
        <v>0</v>
      </c>
    </row>
    <row r="709" spans="1:1" x14ac:dyDescent="0.3">
      <c r="A709">
        <f t="shared" si="11"/>
        <v>0</v>
      </c>
    </row>
    <row r="710" spans="1:1" x14ac:dyDescent="0.3">
      <c r="A710">
        <f t="shared" si="11"/>
        <v>0</v>
      </c>
    </row>
    <row r="711" spans="1:1" x14ac:dyDescent="0.3">
      <c r="A711">
        <f t="shared" si="11"/>
        <v>0</v>
      </c>
    </row>
    <row r="712" spans="1:1" x14ac:dyDescent="0.3">
      <c r="A712">
        <f t="shared" si="11"/>
        <v>0</v>
      </c>
    </row>
    <row r="713" spans="1:1" x14ac:dyDescent="0.3">
      <c r="A713">
        <f t="shared" ref="A713:A764" si="12">+H713</f>
        <v>0</v>
      </c>
    </row>
    <row r="714" spans="1:1" x14ac:dyDescent="0.3">
      <c r="A714">
        <f t="shared" si="12"/>
        <v>0</v>
      </c>
    </row>
    <row r="715" spans="1:1" x14ac:dyDescent="0.3">
      <c r="A715">
        <f t="shared" si="12"/>
        <v>0</v>
      </c>
    </row>
    <row r="716" spans="1:1" x14ac:dyDescent="0.3">
      <c r="A716">
        <f t="shared" si="12"/>
        <v>0</v>
      </c>
    </row>
    <row r="717" spans="1:1" x14ac:dyDescent="0.3">
      <c r="A717">
        <f t="shared" si="12"/>
        <v>0</v>
      </c>
    </row>
    <row r="718" spans="1:1" x14ac:dyDescent="0.3">
      <c r="A718">
        <f t="shared" si="12"/>
        <v>0</v>
      </c>
    </row>
    <row r="719" spans="1:1" x14ac:dyDescent="0.3">
      <c r="A719">
        <f t="shared" si="12"/>
        <v>0</v>
      </c>
    </row>
    <row r="720" spans="1:1" x14ac:dyDescent="0.3">
      <c r="A720">
        <f t="shared" si="12"/>
        <v>0</v>
      </c>
    </row>
    <row r="721" spans="1:1" x14ac:dyDescent="0.3">
      <c r="A721">
        <f t="shared" si="12"/>
        <v>0</v>
      </c>
    </row>
    <row r="722" spans="1:1" x14ac:dyDescent="0.3">
      <c r="A722">
        <f t="shared" si="12"/>
        <v>0</v>
      </c>
    </row>
    <row r="723" spans="1:1" x14ac:dyDescent="0.3">
      <c r="A723">
        <f t="shared" si="12"/>
        <v>0</v>
      </c>
    </row>
    <row r="724" spans="1:1" x14ac:dyDescent="0.3">
      <c r="A724">
        <f t="shared" si="12"/>
        <v>0</v>
      </c>
    </row>
    <row r="725" spans="1:1" x14ac:dyDescent="0.3">
      <c r="A725">
        <f t="shared" si="12"/>
        <v>0</v>
      </c>
    </row>
    <row r="726" spans="1:1" x14ac:dyDescent="0.3">
      <c r="A726">
        <f t="shared" si="12"/>
        <v>0</v>
      </c>
    </row>
    <row r="727" spans="1:1" x14ac:dyDescent="0.3">
      <c r="A727">
        <f t="shared" si="12"/>
        <v>0</v>
      </c>
    </row>
    <row r="728" spans="1:1" x14ac:dyDescent="0.3">
      <c r="A728">
        <f t="shared" si="12"/>
        <v>0</v>
      </c>
    </row>
    <row r="729" spans="1:1" x14ac:dyDescent="0.3">
      <c r="A729">
        <f t="shared" si="12"/>
        <v>0</v>
      </c>
    </row>
    <row r="730" spans="1:1" x14ac:dyDescent="0.3">
      <c r="A730">
        <f t="shared" si="12"/>
        <v>0</v>
      </c>
    </row>
    <row r="731" spans="1:1" x14ac:dyDescent="0.3">
      <c r="A731">
        <f t="shared" si="12"/>
        <v>0</v>
      </c>
    </row>
    <row r="732" spans="1:1" x14ac:dyDescent="0.3">
      <c r="A732">
        <f t="shared" si="12"/>
        <v>0</v>
      </c>
    </row>
    <row r="733" spans="1:1" x14ac:dyDescent="0.3">
      <c r="A733">
        <f t="shared" si="12"/>
        <v>0</v>
      </c>
    </row>
    <row r="734" spans="1:1" x14ac:dyDescent="0.3">
      <c r="A734">
        <f t="shared" si="12"/>
        <v>0</v>
      </c>
    </row>
    <row r="735" spans="1:1" x14ac:dyDescent="0.3">
      <c r="A735">
        <f t="shared" si="12"/>
        <v>0</v>
      </c>
    </row>
    <row r="736" spans="1:1" x14ac:dyDescent="0.3">
      <c r="A736">
        <f t="shared" si="12"/>
        <v>0</v>
      </c>
    </row>
    <row r="737" spans="1:1" x14ac:dyDescent="0.3">
      <c r="A737">
        <f t="shared" si="12"/>
        <v>0</v>
      </c>
    </row>
    <row r="738" spans="1:1" x14ac:dyDescent="0.3">
      <c r="A738">
        <f t="shared" si="12"/>
        <v>0</v>
      </c>
    </row>
    <row r="739" spans="1:1" x14ac:dyDescent="0.3">
      <c r="A739">
        <f t="shared" si="12"/>
        <v>0</v>
      </c>
    </row>
    <row r="740" spans="1:1" x14ac:dyDescent="0.3">
      <c r="A740">
        <f t="shared" si="12"/>
        <v>0</v>
      </c>
    </row>
    <row r="741" spans="1:1" x14ac:dyDescent="0.3">
      <c r="A741">
        <f t="shared" si="12"/>
        <v>0</v>
      </c>
    </row>
    <row r="742" spans="1:1" x14ac:dyDescent="0.3">
      <c r="A742">
        <f t="shared" si="12"/>
        <v>0</v>
      </c>
    </row>
    <row r="743" spans="1:1" x14ac:dyDescent="0.3">
      <c r="A743">
        <f t="shared" si="12"/>
        <v>0</v>
      </c>
    </row>
    <row r="744" spans="1:1" x14ac:dyDescent="0.3">
      <c r="A744">
        <f t="shared" si="12"/>
        <v>0</v>
      </c>
    </row>
    <row r="745" spans="1:1" x14ac:dyDescent="0.3">
      <c r="A745">
        <f t="shared" si="12"/>
        <v>0</v>
      </c>
    </row>
    <row r="746" spans="1:1" x14ac:dyDescent="0.3">
      <c r="A746">
        <f t="shared" si="12"/>
        <v>0</v>
      </c>
    </row>
    <row r="747" spans="1:1" x14ac:dyDescent="0.3">
      <c r="A747">
        <f t="shared" si="12"/>
        <v>0</v>
      </c>
    </row>
    <row r="748" spans="1:1" x14ac:dyDescent="0.3">
      <c r="A748">
        <f t="shared" si="12"/>
        <v>0</v>
      </c>
    </row>
    <row r="749" spans="1:1" x14ac:dyDescent="0.3">
      <c r="A749">
        <f t="shared" si="12"/>
        <v>0</v>
      </c>
    </row>
    <row r="750" spans="1:1" x14ac:dyDescent="0.3">
      <c r="A750">
        <f t="shared" si="12"/>
        <v>0</v>
      </c>
    </row>
    <row r="751" spans="1:1" x14ac:dyDescent="0.3">
      <c r="A751">
        <f t="shared" si="12"/>
        <v>0</v>
      </c>
    </row>
    <row r="752" spans="1:1" x14ac:dyDescent="0.3">
      <c r="A752">
        <f t="shared" si="12"/>
        <v>0</v>
      </c>
    </row>
    <row r="753" spans="1:1" x14ac:dyDescent="0.3">
      <c r="A753">
        <f t="shared" si="12"/>
        <v>0</v>
      </c>
    </row>
    <row r="754" spans="1:1" x14ac:dyDescent="0.3">
      <c r="A754">
        <f t="shared" si="12"/>
        <v>0</v>
      </c>
    </row>
    <row r="755" spans="1:1" x14ac:dyDescent="0.3">
      <c r="A755">
        <f t="shared" si="12"/>
        <v>0</v>
      </c>
    </row>
    <row r="756" spans="1:1" x14ac:dyDescent="0.3">
      <c r="A756">
        <f t="shared" si="12"/>
        <v>0</v>
      </c>
    </row>
    <row r="757" spans="1:1" x14ac:dyDescent="0.3">
      <c r="A757">
        <f t="shared" si="12"/>
        <v>0</v>
      </c>
    </row>
    <row r="758" spans="1:1" x14ac:dyDescent="0.3">
      <c r="A758">
        <f t="shared" si="12"/>
        <v>0</v>
      </c>
    </row>
    <row r="759" spans="1:1" x14ac:dyDescent="0.3">
      <c r="A759">
        <f t="shared" si="12"/>
        <v>0</v>
      </c>
    </row>
    <row r="760" spans="1:1" x14ac:dyDescent="0.3">
      <c r="A760">
        <f t="shared" si="12"/>
        <v>0</v>
      </c>
    </row>
    <row r="761" spans="1:1" x14ac:dyDescent="0.3">
      <c r="A761">
        <f t="shared" si="12"/>
        <v>0</v>
      </c>
    </row>
    <row r="762" spans="1:1" x14ac:dyDescent="0.3">
      <c r="A762">
        <f t="shared" si="12"/>
        <v>0</v>
      </c>
    </row>
    <row r="763" spans="1:1" x14ac:dyDescent="0.3">
      <c r="A763">
        <f t="shared" si="12"/>
        <v>0</v>
      </c>
    </row>
    <row r="764" spans="1:1" x14ac:dyDescent="0.3">
      <c r="A764">
        <f t="shared" si="12"/>
        <v>0</v>
      </c>
    </row>
  </sheetData>
  <mergeCells count="2">
    <mergeCell ref="T6:W6"/>
    <mergeCell ref="O6:S6"/>
  </mergeCells>
  <phoneticPr fontId="6" type="noConversion"/>
  <conditionalFormatting sqref="K8:K71">
    <cfRule type="cellIs" dxfId="4877" priority="2" operator="equal">
      <formula>"NO"</formula>
    </cfRule>
  </conditionalFormatting>
  <conditionalFormatting sqref="K72">
    <cfRule type="cellIs" dxfId="4876" priority="1" operator="equal">
      <formula>"NO"</formula>
    </cfRule>
  </conditionalFormatting>
  <hyperlinks>
    <hyperlink ref="C29" location="'0028-01-00090'!A1" display="0028-01-00090" xr:uid="{775901F4-4C83-460F-ACD0-B9173B870593}"/>
    <hyperlink ref="C16" location="'0019-02-00026'!A1" display="0019-02-00026" xr:uid="{C02FC4A8-B1B5-4148-AD85-0EB6AC096E29}"/>
    <hyperlink ref="C17" location="'0019-02-00026'!A1" display="0019-02-00026" xr:uid="{0E393470-5D9B-44AF-B1D5-F26C52AF9F52}"/>
    <hyperlink ref="O31" r:id="rId1" xr:uid="{BC69F1B1-74C0-4F6F-873A-335F3B3FABFB}"/>
    <hyperlink ref="O13" r:id="rId2" xr:uid="{0C72706E-A014-4B84-81C5-8523B0E40CBD}"/>
    <hyperlink ref="O27" r:id="rId3" xr:uid="{666AB29D-9E30-4AC1-9CCC-2F47ECD4F416}"/>
    <hyperlink ref="O8" r:id="rId4" display="SI" xr:uid="{A94C59ED-E076-4F25-A7BB-263841AF68DC}"/>
    <hyperlink ref="O20" r:id="rId5" xr:uid="{355E1D51-4A73-4182-B348-D318891A0202}"/>
    <hyperlink ref="O14" r:id="rId6" xr:uid="{837771B4-2239-46DA-BFC0-366CA8AF6C13}"/>
    <hyperlink ref="O15" r:id="rId7" xr:uid="{AD96E05D-4D59-4244-B035-678B79D27C0A}"/>
    <hyperlink ref="O16" r:id="rId8" xr:uid="{7B06E905-6FCC-4CB3-8E1A-5BF537DA06F3}"/>
    <hyperlink ref="O26" r:id="rId9" xr:uid="{314E9359-7313-4459-8B02-D895402D363D}"/>
    <hyperlink ref="O9" r:id="rId10" xr:uid="{93FB6488-5944-44B0-8BE8-5EF5473F9449}"/>
    <hyperlink ref="O10" r:id="rId11" xr:uid="{09706606-DECA-45E0-851B-FC768C466BE8}"/>
    <hyperlink ref="O11" r:id="rId12" xr:uid="{81C51B73-8EE1-4F88-9736-5608977D670C}"/>
    <hyperlink ref="O28" r:id="rId13" xr:uid="{1B5859F1-0CAD-43E8-8DE7-0F28E4F21742}"/>
    <hyperlink ref="O23" r:id="rId14" xr:uid="{EB9975FA-BABD-47AD-BDE4-11C189FDEC7B}"/>
    <hyperlink ref="O29" r:id="rId15" xr:uid="{3A38F0DC-7BAC-4CAE-B05E-7C5CA426262E}"/>
    <hyperlink ref="O32" r:id="rId16" xr:uid="{742BEA08-CBBC-459F-B9D3-85A82313111F}"/>
    <hyperlink ref="O30" r:id="rId17" xr:uid="{C8A0881B-9922-42DE-AF6B-975E434173A3}"/>
    <hyperlink ref="O33" r:id="rId18" xr:uid="{9031DAE3-0A22-4FD6-99F7-714D7E296317}"/>
    <hyperlink ref="O51" r:id="rId19" xr:uid="{486EE4DE-F8A9-4240-B24B-8459DC5864D2}"/>
    <hyperlink ref="O53" r:id="rId20" xr:uid="{F9CF0CE5-D6E0-4019-A03B-A1F0B3E07ECB}"/>
    <hyperlink ref="O50" r:id="rId21" xr:uid="{820E347B-CDC1-4C4F-A3BA-C6A1378BD673}"/>
    <hyperlink ref="O52" r:id="rId22" xr:uid="{70530A24-1C90-4ACD-979A-765587B4E7B5}"/>
    <hyperlink ref="O42" r:id="rId23" xr:uid="{992DEC57-C581-4C0C-AA3D-F5D73A27CFA0}"/>
    <hyperlink ref="O43" r:id="rId24" xr:uid="{79AE5A95-4857-4AC0-927E-85DB470736D9}"/>
    <hyperlink ref="O62" r:id="rId25" xr:uid="{CEC7DFFD-20B4-4C9B-9A1A-408431B36C61}"/>
    <hyperlink ref="O63" r:id="rId26" xr:uid="{51C0AE29-1384-46EE-924B-600D18968BBF}"/>
    <hyperlink ref="O38" r:id="rId27" xr:uid="{8967DD69-D1FA-4540-8ED4-A7B44114028B}"/>
    <hyperlink ref="O39" r:id="rId28" xr:uid="{0BF3D036-5CE4-4C69-B123-8F343A14AAAA}"/>
    <hyperlink ref="O54" r:id="rId29" xr:uid="{5F1DCFE0-11C8-49BE-A3EF-4CFC21BE2FE1}"/>
    <hyperlink ref="O55" r:id="rId30" xr:uid="{62641382-A1AF-42E7-9B55-6AA1438FEE22}"/>
    <hyperlink ref="O34" r:id="rId31" xr:uid="{CE1F244B-38D8-4348-B3AB-A4F45495DC65}"/>
    <hyperlink ref="O35" r:id="rId32" xr:uid="{BF8779C3-FA6C-4412-B888-C59BD428A9F2}"/>
    <hyperlink ref="O46" r:id="rId33" xr:uid="{F9C73906-F91C-4DF6-A61A-5A7706BBB4E2}"/>
    <hyperlink ref="O47" r:id="rId34" xr:uid="{2B52113C-C595-4699-8550-D2537377EAD9}"/>
    <hyperlink ref="O58" r:id="rId35" xr:uid="{6F74E13C-E66F-4386-A8F2-18807FDBCCB2}"/>
    <hyperlink ref="O59" r:id="rId36" xr:uid="{27CED3B5-5F2A-43C6-95F6-A6F8CE3F0273}"/>
    <hyperlink ref="O12" r:id="rId37" xr:uid="{D9ECC61B-5813-4202-89C0-41EB04D430FD}"/>
    <hyperlink ref="O66" r:id="rId38" xr:uid="{F0B37BBC-FA56-4033-B084-2E6965CB3AC7}"/>
    <hyperlink ref="O70" r:id="rId39" xr:uid="{DF903D58-D9F6-4EC0-804B-654BDEF2EC80}"/>
    <hyperlink ref="O69" r:id="rId40" xr:uid="{AA58BB89-0553-42E8-80C2-1B27CB17D66E}"/>
    <hyperlink ref="O68" r:id="rId41" xr:uid="{7B3884D1-5095-42D8-826F-4EE37B931EBA}"/>
    <hyperlink ref="O67" r:id="rId42" xr:uid="{5262F2FC-CBDA-4AB3-A588-302DB8FBBD56}"/>
    <hyperlink ref="O71" r:id="rId43" xr:uid="{72E11A75-B530-49FC-AFB8-BB221B7800ED}"/>
    <hyperlink ref="O17" r:id="rId44" xr:uid="{D983F269-FFBB-4A20-BFAB-2BC1171CC2C6}"/>
    <hyperlink ref="O19" r:id="rId45" xr:uid="{750B2BC3-7ED9-4635-A45D-FC812FEBA343}"/>
    <hyperlink ref="T71" r:id="rId46" xr:uid="{34BE3094-BF89-42A0-B3CB-81578B86FA8F}"/>
    <hyperlink ref="O18" r:id="rId47" xr:uid="{0D559104-C1F5-4356-94B4-413DEEEE9F43}"/>
    <hyperlink ref="O61" r:id="rId48" xr:uid="{8E3E9B2B-D9BC-4FDF-9E8D-BB171D352193}"/>
    <hyperlink ref="O60" r:id="rId49" xr:uid="{688FD2F3-C060-4284-8AD6-53FF8A62700A}"/>
    <hyperlink ref="O49" r:id="rId50" xr:uid="{E254A7F4-497F-4888-8E83-42781CCCE1C5}"/>
    <hyperlink ref="O48" r:id="rId51" xr:uid="{0683E834-8BD1-4287-806E-8E291B46F1A1}"/>
    <hyperlink ref="O44" r:id="rId52" xr:uid="{98CE3F77-9037-464C-B719-C191C39B8720}"/>
    <hyperlink ref="O45" r:id="rId53" xr:uid="{001154B7-56E2-4604-B22B-03FE742E2D9C}"/>
    <hyperlink ref="O36" r:id="rId54" xr:uid="{A9860E77-40A5-4193-B446-6AB405979CDF}"/>
    <hyperlink ref="O37" r:id="rId55" xr:uid="{F4E44481-68C1-4636-BB77-6557FC5FB835}"/>
    <hyperlink ref="O64" r:id="rId56" xr:uid="{D1AD3F33-2B8A-4238-925B-34A8F828B7D3}"/>
    <hyperlink ref="O65" r:id="rId57" xr:uid="{FBB1F462-0118-4068-B7AD-A50993FF823D}"/>
    <hyperlink ref="O40" r:id="rId58" xr:uid="{1E8CF051-2D77-4AF8-B254-BB0AD44D1677}"/>
    <hyperlink ref="O41" r:id="rId59" xr:uid="{A6CE9E01-F018-41AB-8ACC-28E119B20B94}"/>
    <hyperlink ref="O56" r:id="rId60" xr:uid="{025A68AD-23DD-4516-A69E-3798C836B044}"/>
    <hyperlink ref="O57" r:id="rId61" xr:uid="{ECCCE6BD-11AB-4A52-AA78-E3CC921BFD2D}"/>
    <hyperlink ref="O72" r:id="rId62" xr:uid="{F701DD84-4346-4BF1-9569-93246EE5FB47}"/>
  </hyperlinks>
  <pageMargins left="0.7" right="0.7" top="0.75" bottom="0.75" header="0.3" footer="0.3"/>
  <drawing r:id="rId63"/>
  <tableParts count="1">
    <tablePart r:id="rId6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1827-168E-4646-8884-63739610FD71}">
  <sheetPr>
    <tabColor rgb="FF0070C0"/>
  </sheetPr>
  <dimension ref="A9:G56"/>
  <sheetViews>
    <sheetView showGridLines="0" workbookViewId="0">
      <pane ySplit="9" topLeftCell="A10" activePane="bottomLeft" state="frozen"/>
      <selection pane="bottomLeft" activeCell="D18" sqref="D18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6.44140625" bestFit="1" customWidth="1"/>
    <col min="4" max="4" width="13.5546875" bestFit="1" customWidth="1"/>
    <col min="5" max="5" width="66.33203125" bestFit="1" customWidth="1"/>
    <col min="6" max="7" width="12.88671875" bestFit="1" customWidth="1"/>
    <col min="8" max="8" width="8.77734375" bestFit="1" customWidth="1"/>
    <col min="9" max="9" width="32.5546875" bestFit="1" customWidth="1"/>
  </cols>
  <sheetData>
    <row r="9" spans="1:7" x14ac:dyDescent="0.3">
      <c r="A9" s="93" t="s">
        <v>108</v>
      </c>
      <c r="B9" s="93" t="s">
        <v>148</v>
      </c>
      <c r="C9" s="93" t="s">
        <v>12</v>
      </c>
      <c r="D9" s="93" t="s">
        <v>13</v>
      </c>
      <c r="E9" s="93" t="s">
        <v>15</v>
      </c>
      <c r="F9" s="93" t="s">
        <v>1</v>
      </c>
      <c r="G9" s="93" t="s">
        <v>0</v>
      </c>
    </row>
    <row r="10" spans="1:7" x14ac:dyDescent="0.3">
      <c r="A10" s="38" t="s">
        <v>88</v>
      </c>
      <c r="B10" t="s">
        <v>87</v>
      </c>
      <c r="C10" t="s">
        <v>31</v>
      </c>
      <c r="D10" t="s">
        <v>32</v>
      </c>
      <c r="E10" t="s">
        <v>34</v>
      </c>
      <c r="F10" t="s">
        <v>2</v>
      </c>
      <c r="G10" t="s">
        <v>89</v>
      </c>
    </row>
    <row r="11" spans="1:7" x14ac:dyDescent="0.3">
      <c r="A11" s="38" t="s">
        <v>88</v>
      </c>
      <c r="B11" t="s">
        <v>87</v>
      </c>
      <c r="C11" t="s">
        <v>63</v>
      </c>
      <c r="D11" t="s">
        <v>64</v>
      </c>
      <c r="E11" t="s">
        <v>66</v>
      </c>
      <c r="F11" t="s">
        <v>2</v>
      </c>
      <c r="G11" t="s">
        <v>89</v>
      </c>
    </row>
    <row r="12" spans="1:7" x14ac:dyDescent="0.3">
      <c r="A12" s="38" t="s">
        <v>88</v>
      </c>
      <c r="B12" t="s">
        <v>87</v>
      </c>
      <c r="C12" t="s">
        <v>21</v>
      </c>
      <c r="D12" t="s">
        <v>22</v>
      </c>
      <c r="E12" t="s">
        <v>24</v>
      </c>
      <c r="F12" t="s">
        <v>2</v>
      </c>
      <c r="G12" t="s">
        <v>149</v>
      </c>
    </row>
    <row r="13" spans="1:7" x14ac:dyDescent="0.3">
      <c r="A13" s="38" t="s">
        <v>88</v>
      </c>
      <c r="B13" t="s">
        <v>87</v>
      </c>
      <c r="C13" t="s">
        <v>21</v>
      </c>
      <c r="D13" t="s">
        <v>22</v>
      </c>
      <c r="E13" t="s">
        <v>24</v>
      </c>
      <c r="F13" t="s">
        <v>2</v>
      </c>
      <c r="G13" t="s">
        <v>89</v>
      </c>
    </row>
    <row r="14" spans="1:7" x14ac:dyDescent="0.3">
      <c r="A14" s="38" t="s">
        <v>88</v>
      </c>
      <c r="B14" t="s">
        <v>87</v>
      </c>
      <c r="C14" t="s">
        <v>21</v>
      </c>
      <c r="D14" t="s">
        <v>22</v>
      </c>
      <c r="E14" t="s">
        <v>24</v>
      </c>
      <c r="F14" t="s">
        <v>2</v>
      </c>
      <c r="G14" t="s">
        <v>3</v>
      </c>
    </row>
    <row r="15" spans="1:7" x14ac:dyDescent="0.3">
      <c r="A15" s="38" t="s">
        <v>88</v>
      </c>
      <c r="B15" t="s">
        <v>87</v>
      </c>
      <c r="C15" t="s">
        <v>46</v>
      </c>
      <c r="D15" t="s">
        <v>47</v>
      </c>
      <c r="E15" t="s">
        <v>49</v>
      </c>
      <c r="F15" t="s">
        <v>2</v>
      </c>
      <c r="G15" t="s">
        <v>89</v>
      </c>
    </row>
    <row r="16" spans="1:7" x14ac:dyDescent="0.3">
      <c r="A16" s="38" t="s">
        <v>88</v>
      </c>
      <c r="B16" t="s">
        <v>87</v>
      </c>
      <c r="C16" t="s">
        <v>46</v>
      </c>
      <c r="D16" t="s">
        <v>47</v>
      </c>
      <c r="E16" t="s">
        <v>49</v>
      </c>
      <c r="F16" t="s">
        <v>2</v>
      </c>
      <c r="G16" t="s">
        <v>3</v>
      </c>
    </row>
    <row r="17" spans="1:7" x14ac:dyDescent="0.3">
      <c r="A17" s="38" t="s">
        <v>88</v>
      </c>
      <c r="B17" t="s">
        <v>87</v>
      </c>
      <c r="C17" t="s">
        <v>26</v>
      </c>
      <c r="D17" t="s">
        <v>27</v>
      </c>
      <c r="E17" t="s">
        <v>29</v>
      </c>
      <c r="F17" t="s">
        <v>2</v>
      </c>
      <c r="G17" t="s">
        <v>89</v>
      </c>
    </row>
    <row r="18" spans="1:7" x14ac:dyDescent="0.3">
      <c r="A18" s="38" t="s">
        <v>88</v>
      </c>
      <c r="B18" t="s">
        <v>87</v>
      </c>
      <c r="C18" t="s">
        <v>8</v>
      </c>
      <c r="D18" t="s">
        <v>9</v>
      </c>
      <c r="E18" t="s">
        <v>11</v>
      </c>
      <c r="F18" t="s">
        <v>2</v>
      </c>
      <c r="G18" t="s">
        <v>3</v>
      </c>
    </row>
    <row r="19" spans="1:7" x14ac:dyDescent="0.3">
      <c r="A19" s="38" t="s">
        <v>88</v>
      </c>
      <c r="B19" t="s">
        <v>87</v>
      </c>
      <c r="C19" t="s">
        <v>76</v>
      </c>
      <c r="D19" t="s">
        <v>77</v>
      </c>
      <c r="E19" t="s">
        <v>79</v>
      </c>
      <c r="F19" t="s">
        <v>110</v>
      </c>
      <c r="G19" t="s">
        <v>89</v>
      </c>
    </row>
    <row r="20" spans="1:7" x14ac:dyDescent="0.3">
      <c r="A20" s="38" t="s">
        <v>88</v>
      </c>
      <c r="B20" t="s">
        <v>87</v>
      </c>
      <c r="C20" t="s">
        <v>50</v>
      </c>
      <c r="D20" t="s">
        <v>51</v>
      </c>
      <c r="E20" t="s">
        <v>53</v>
      </c>
      <c r="F20" t="s">
        <v>91</v>
      </c>
      <c r="G20" t="s">
        <v>89</v>
      </c>
    </row>
    <row r="21" spans="1:7" x14ac:dyDescent="0.3">
      <c r="A21" s="38" t="s">
        <v>88</v>
      </c>
      <c r="B21" t="s">
        <v>87</v>
      </c>
      <c r="C21" t="s">
        <v>42</v>
      </c>
      <c r="D21" t="s">
        <v>43</v>
      </c>
      <c r="E21" t="s">
        <v>45</v>
      </c>
      <c r="F21" t="s">
        <v>91</v>
      </c>
      <c r="G21" t="s">
        <v>92</v>
      </c>
    </row>
    <row r="22" spans="1:7" x14ac:dyDescent="0.3">
      <c r="A22" s="38" t="s">
        <v>88</v>
      </c>
      <c r="B22" t="s">
        <v>87</v>
      </c>
      <c r="C22" t="s">
        <v>42</v>
      </c>
      <c r="D22" t="s">
        <v>43</v>
      </c>
      <c r="E22" t="s">
        <v>45</v>
      </c>
      <c r="F22" t="s">
        <v>91</v>
      </c>
      <c r="G22" t="s">
        <v>89</v>
      </c>
    </row>
    <row r="23" spans="1:7" x14ac:dyDescent="0.3">
      <c r="A23" s="38" t="s">
        <v>88</v>
      </c>
      <c r="B23" t="s">
        <v>87</v>
      </c>
      <c r="C23" t="s">
        <v>42</v>
      </c>
      <c r="D23" t="s">
        <v>71</v>
      </c>
      <c r="E23" t="s">
        <v>72</v>
      </c>
      <c r="F23" t="s">
        <v>91</v>
      </c>
      <c r="G23" t="s">
        <v>89</v>
      </c>
    </row>
    <row r="24" spans="1:7" x14ac:dyDescent="0.3">
      <c r="A24" s="38" t="s">
        <v>88</v>
      </c>
      <c r="B24" t="s">
        <v>87</v>
      </c>
      <c r="C24" t="s">
        <v>42</v>
      </c>
      <c r="D24" t="s">
        <v>73</v>
      </c>
      <c r="E24" t="s">
        <v>75</v>
      </c>
      <c r="F24" t="s">
        <v>91</v>
      </c>
      <c r="G24" t="s">
        <v>90</v>
      </c>
    </row>
    <row r="25" spans="1:7" x14ac:dyDescent="0.3">
      <c r="A25" s="38" t="s">
        <v>88</v>
      </c>
      <c r="B25" t="s">
        <v>87</v>
      </c>
      <c r="C25" t="s">
        <v>54</v>
      </c>
      <c r="D25" t="s">
        <v>55</v>
      </c>
      <c r="E25" t="s">
        <v>57</v>
      </c>
      <c r="F25" t="s">
        <v>2</v>
      </c>
      <c r="G25" t="s">
        <v>89</v>
      </c>
    </row>
    <row r="26" spans="1:7" x14ac:dyDescent="0.3">
      <c r="A26" s="38" t="s">
        <v>88</v>
      </c>
      <c r="B26" t="s">
        <v>87</v>
      </c>
      <c r="C26" t="s">
        <v>35</v>
      </c>
      <c r="D26" t="s">
        <v>36</v>
      </c>
      <c r="E26" t="s">
        <v>38</v>
      </c>
      <c r="F26" t="s">
        <v>2</v>
      </c>
      <c r="G26" t="s">
        <v>89</v>
      </c>
    </row>
    <row r="27" spans="1:7" x14ac:dyDescent="0.3">
      <c r="A27" s="38" t="s">
        <v>88</v>
      </c>
      <c r="B27" t="s">
        <v>87</v>
      </c>
      <c r="C27" t="s">
        <v>35</v>
      </c>
      <c r="D27" t="s">
        <v>39</v>
      </c>
      <c r="E27" t="s">
        <v>41</v>
      </c>
      <c r="F27" t="s">
        <v>2</v>
      </c>
      <c r="G27" t="s">
        <v>89</v>
      </c>
    </row>
    <row r="28" spans="1:7" x14ac:dyDescent="0.3">
      <c r="A28" s="38" t="s">
        <v>88</v>
      </c>
      <c r="B28" t="s">
        <v>87</v>
      </c>
      <c r="C28" t="s">
        <v>17</v>
      </c>
      <c r="D28" t="s">
        <v>18</v>
      </c>
      <c r="E28" t="s">
        <v>20</v>
      </c>
      <c r="F28" t="s">
        <v>2</v>
      </c>
      <c r="G28" t="s">
        <v>89</v>
      </c>
    </row>
    <row r="29" spans="1:7" x14ac:dyDescent="0.3">
      <c r="A29" s="38" t="s">
        <v>87</v>
      </c>
      <c r="B29" t="s">
        <v>87</v>
      </c>
      <c r="C29" t="s">
        <v>83</v>
      </c>
      <c r="D29" t="s">
        <v>84</v>
      </c>
      <c r="E29" t="s">
        <v>124</v>
      </c>
      <c r="F29" t="s">
        <v>113</v>
      </c>
      <c r="G29" t="s">
        <v>116</v>
      </c>
    </row>
    <row r="30" spans="1:7" x14ac:dyDescent="0.3">
      <c r="A30" s="38" t="s">
        <v>87</v>
      </c>
      <c r="B30" t="s">
        <v>87</v>
      </c>
      <c r="C30" t="s">
        <v>83</v>
      </c>
      <c r="D30" t="s">
        <v>84</v>
      </c>
      <c r="E30" t="s">
        <v>124</v>
      </c>
      <c r="F30" t="s">
        <v>113</v>
      </c>
      <c r="G30" t="s">
        <v>89</v>
      </c>
    </row>
    <row r="31" spans="1:7" x14ac:dyDescent="0.3">
      <c r="A31" s="38" t="s">
        <v>87</v>
      </c>
      <c r="B31" t="s">
        <v>87</v>
      </c>
      <c r="C31" t="s">
        <v>83</v>
      </c>
      <c r="D31" t="s">
        <v>84</v>
      </c>
      <c r="E31" t="s">
        <v>122</v>
      </c>
      <c r="F31" t="s">
        <v>112</v>
      </c>
      <c r="G31" t="s">
        <v>92</v>
      </c>
    </row>
    <row r="32" spans="1:7" x14ac:dyDescent="0.3">
      <c r="A32" s="38" t="s">
        <v>87</v>
      </c>
      <c r="B32" t="s">
        <v>87</v>
      </c>
      <c r="C32" t="s">
        <v>83</v>
      </c>
      <c r="D32" t="s">
        <v>84</v>
      </c>
      <c r="E32" t="s">
        <v>122</v>
      </c>
      <c r="F32" t="s">
        <v>112</v>
      </c>
      <c r="G32" t="s">
        <v>89</v>
      </c>
    </row>
    <row r="33" spans="1:7" x14ac:dyDescent="0.3">
      <c r="A33" s="38" t="s">
        <v>87</v>
      </c>
      <c r="B33" t="s">
        <v>87</v>
      </c>
      <c r="C33" t="s">
        <v>83</v>
      </c>
      <c r="D33" t="s">
        <v>84</v>
      </c>
      <c r="E33" t="s">
        <v>120</v>
      </c>
      <c r="F33" t="s">
        <v>111</v>
      </c>
      <c r="G33" t="s">
        <v>92</v>
      </c>
    </row>
    <row r="34" spans="1:7" x14ac:dyDescent="0.3">
      <c r="A34" s="38" t="s">
        <v>87</v>
      </c>
      <c r="B34" t="s">
        <v>87</v>
      </c>
      <c r="C34" t="s">
        <v>83</v>
      </c>
      <c r="D34" t="s">
        <v>84</v>
      </c>
      <c r="E34" t="s">
        <v>120</v>
      </c>
      <c r="F34" t="s">
        <v>111</v>
      </c>
      <c r="G34" t="s">
        <v>89</v>
      </c>
    </row>
    <row r="35" spans="1:7" x14ac:dyDescent="0.3">
      <c r="A35" s="38" t="s">
        <v>87</v>
      </c>
      <c r="B35" t="s">
        <v>87</v>
      </c>
      <c r="C35" t="s">
        <v>83</v>
      </c>
      <c r="D35" t="s">
        <v>84</v>
      </c>
      <c r="E35" t="s">
        <v>130</v>
      </c>
      <c r="F35" t="s">
        <v>91</v>
      </c>
      <c r="G35" t="s">
        <v>92</v>
      </c>
    </row>
    <row r="36" spans="1:7" x14ac:dyDescent="0.3">
      <c r="A36" s="38" t="s">
        <v>87</v>
      </c>
      <c r="B36" t="s">
        <v>87</v>
      </c>
      <c r="C36" t="s">
        <v>83</v>
      </c>
      <c r="D36" t="s">
        <v>84</v>
      </c>
      <c r="E36" t="s">
        <v>130</v>
      </c>
      <c r="F36" t="s">
        <v>91</v>
      </c>
      <c r="G36" t="s">
        <v>89</v>
      </c>
    </row>
    <row r="37" spans="1:7" x14ac:dyDescent="0.3">
      <c r="A37" s="38" t="s">
        <v>87</v>
      </c>
      <c r="B37" t="s">
        <v>87</v>
      </c>
      <c r="C37" t="s">
        <v>83</v>
      </c>
      <c r="D37" t="s">
        <v>84</v>
      </c>
      <c r="E37" t="s">
        <v>85</v>
      </c>
      <c r="F37" t="s">
        <v>110</v>
      </c>
      <c r="G37" t="s">
        <v>92</v>
      </c>
    </row>
    <row r="38" spans="1:7" x14ac:dyDescent="0.3">
      <c r="A38" s="38" t="s">
        <v>87</v>
      </c>
      <c r="B38" t="s">
        <v>87</v>
      </c>
      <c r="C38" t="s">
        <v>83</v>
      </c>
      <c r="D38" t="s">
        <v>84</v>
      </c>
      <c r="E38" t="s">
        <v>85</v>
      </c>
      <c r="F38" t="s">
        <v>110</v>
      </c>
      <c r="G38" t="s">
        <v>89</v>
      </c>
    </row>
    <row r="39" spans="1:7" x14ac:dyDescent="0.3">
      <c r="A39" s="38" t="s">
        <v>87</v>
      </c>
      <c r="B39" t="s">
        <v>87</v>
      </c>
      <c r="C39" t="s">
        <v>83</v>
      </c>
      <c r="D39" t="s">
        <v>84</v>
      </c>
      <c r="E39" t="s">
        <v>137</v>
      </c>
      <c r="F39" t="s">
        <v>135</v>
      </c>
      <c r="G39" t="s">
        <v>92</v>
      </c>
    </row>
    <row r="40" spans="1:7" x14ac:dyDescent="0.3">
      <c r="A40" s="38" t="s">
        <v>87</v>
      </c>
      <c r="B40" t="s">
        <v>87</v>
      </c>
      <c r="C40" t="s">
        <v>83</v>
      </c>
      <c r="D40" t="s">
        <v>84</v>
      </c>
      <c r="E40" t="s">
        <v>137</v>
      </c>
      <c r="F40" t="s">
        <v>135</v>
      </c>
      <c r="G40" t="s">
        <v>89</v>
      </c>
    </row>
    <row r="41" spans="1:7" x14ac:dyDescent="0.3">
      <c r="A41" s="38" t="s">
        <v>87</v>
      </c>
      <c r="B41" t="s">
        <v>87</v>
      </c>
      <c r="C41" t="s">
        <v>83</v>
      </c>
      <c r="D41" t="s">
        <v>84</v>
      </c>
      <c r="E41" t="s">
        <v>118</v>
      </c>
      <c r="F41" t="s">
        <v>109</v>
      </c>
      <c r="G41" t="s">
        <v>89</v>
      </c>
    </row>
    <row r="42" spans="1:7" x14ac:dyDescent="0.3">
      <c r="A42" s="38" t="s">
        <v>87</v>
      </c>
      <c r="B42" t="s">
        <v>87</v>
      </c>
      <c r="C42" t="s">
        <v>83</v>
      </c>
      <c r="D42" t="s">
        <v>84</v>
      </c>
      <c r="E42" t="s">
        <v>118</v>
      </c>
      <c r="F42" t="s">
        <v>109</v>
      </c>
      <c r="G42" t="s">
        <v>115</v>
      </c>
    </row>
    <row r="43" spans="1:7" x14ac:dyDescent="0.3">
      <c r="A43" s="38" t="s">
        <v>87</v>
      </c>
      <c r="B43" t="s">
        <v>87</v>
      </c>
      <c r="C43" t="s">
        <v>54</v>
      </c>
      <c r="D43" t="s">
        <v>80</v>
      </c>
      <c r="E43" t="s">
        <v>123</v>
      </c>
      <c r="F43" t="s">
        <v>113</v>
      </c>
      <c r="G43" t="s">
        <v>116</v>
      </c>
    </row>
    <row r="44" spans="1:7" x14ac:dyDescent="0.3">
      <c r="A44" s="38" t="s">
        <v>87</v>
      </c>
      <c r="B44" t="s">
        <v>87</v>
      </c>
      <c r="C44" t="s">
        <v>54</v>
      </c>
      <c r="D44" t="s">
        <v>80</v>
      </c>
      <c r="E44" t="s">
        <v>123</v>
      </c>
      <c r="F44" t="s">
        <v>113</v>
      </c>
      <c r="G44" t="s">
        <v>89</v>
      </c>
    </row>
    <row r="45" spans="1:7" x14ac:dyDescent="0.3">
      <c r="A45" s="38" t="s">
        <v>87</v>
      </c>
      <c r="B45" t="s">
        <v>87</v>
      </c>
      <c r="C45" t="s">
        <v>54</v>
      </c>
      <c r="D45" t="s">
        <v>80</v>
      </c>
      <c r="E45" t="s">
        <v>121</v>
      </c>
      <c r="F45" t="s">
        <v>112</v>
      </c>
      <c r="G45" t="s">
        <v>92</v>
      </c>
    </row>
    <row r="46" spans="1:7" x14ac:dyDescent="0.3">
      <c r="A46" s="38" t="s">
        <v>87</v>
      </c>
      <c r="B46" t="s">
        <v>87</v>
      </c>
      <c r="C46" t="s">
        <v>54</v>
      </c>
      <c r="D46" t="s">
        <v>80</v>
      </c>
      <c r="E46" t="s">
        <v>121</v>
      </c>
      <c r="F46" t="s">
        <v>112</v>
      </c>
      <c r="G46" t="s">
        <v>89</v>
      </c>
    </row>
    <row r="47" spans="1:7" x14ac:dyDescent="0.3">
      <c r="A47" s="38" t="s">
        <v>87</v>
      </c>
      <c r="B47" t="s">
        <v>87</v>
      </c>
      <c r="C47" t="s">
        <v>54</v>
      </c>
      <c r="D47" t="s">
        <v>80</v>
      </c>
      <c r="E47" t="s">
        <v>119</v>
      </c>
      <c r="F47" t="s">
        <v>111</v>
      </c>
      <c r="G47" t="s">
        <v>92</v>
      </c>
    </row>
    <row r="48" spans="1:7" x14ac:dyDescent="0.3">
      <c r="A48" s="38" t="s">
        <v>87</v>
      </c>
      <c r="B48" t="s">
        <v>87</v>
      </c>
      <c r="C48" t="s">
        <v>54</v>
      </c>
      <c r="D48" t="s">
        <v>80</v>
      </c>
      <c r="E48" t="s">
        <v>119</v>
      </c>
      <c r="F48" t="s">
        <v>111</v>
      </c>
      <c r="G48" t="s">
        <v>89</v>
      </c>
    </row>
    <row r="49" spans="1:7" x14ac:dyDescent="0.3">
      <c r="A49" s="38" t="s">
        <v>87</v>
      </c>
      <c r="B49" t="s">
        <v>87</v>
      </c>
      <c r="C49" t="s">
        <v>54</v>
      </c>
      <c r="D49" t="s">
        <v>80</v>
      </c>
      <c r="E49" t="s">
        <v>129</v>
      </c>
      <c r="F49" t="s">
        <v>91</v>
      </c>
      <c r="G49" t="s">
        <v>92</v>
      </c>
    </row>
    <row r="50" spans="1:7" x14ac:dyDescent="0.3">
      <c r="A50" s="38" t="s">
        <v>87</v>
      </c>
      <c r="B50" t="s">
        <v>87</v>
      </c>
      <c r="C50" t="s">
        <v>54</v>
      </c>
      <c r="D50" t="s">
        <v>80</v>
      </c>
      <c r="E50" t="s">
        <v>129</v>
      </c>
      <c r="F50" t="s">
        <v>91</v>
      </c>
      <c r="G50" t="s">
        <v>89</v>
      </c>
    </row>
    <row r="51" spans="1:7" x14ac:dyDescent="0.3">
      <c r="A51" s="38" t="s">
        <v>87</v>
      </c>
      <c r="B51" t="s">
        <v>87</v>
      </c>
      <c r="C51" t="s">
        <v>54</v>
      </c>
      <c r="D51" t="s">
        <v>80</v>
      </c>
      <c r="E51" t="s">
        <v>82</v>
      </c>
      <c r="F51" t="s">
        <v>110</v>
      </c>
      <c r="G51" t="s">
        <v>92</v>
      </c>
    </row>
    <row r="52" spans="1:7" x14ac:dyDescent="0.3">
      <c r="A52" s="38" t="s">
        <v>87</v>
      </c>
      <c r="B52" t="s">
        <v>87</v>
      </c>
      <c r="C52" t="s">
        <v>54</v>
      </c>
      <c r="D52" t="s">
        <v>80</v>
      </c>
      <c r="E52" t="s">
        <v>82</v>
      </c>
      <c r="F52" t="s">
        <v>110</v>
      </c>
      <c r="G52" t="s">
        <v>89</v>
      </c>
    </row>
    <row r="53" spans="1:7" x14ac:dyDescent="0.3">
      <c r="A53" s="38" t="s">
        <v>87</v>
      </c>
      <c r="B53" t="s">
        <v>87</v>
      </c>
      <c r="C53" t="s">
        <v>54</v>
      </c>
      <c r="D53" t="s">
        <v>80</v>
      </c>
      <c r="E53" t="s">
        <v>138</v>
      </c>
      <c r="F53" t="s">
        <v>135</v>
      </c>
      <c r="G53" t="s">
        <v>92</v>
      </c>
    </row>
    <row r="54" spans="1:7" x14ac:dyDescent="0.3">
      <c r="A54" s="38" t="s">
        <v>87</v>
      </c>
      <c r="B54" t="s">
        <v>87</v>
      </c>
      <c r="C54" t="s">
        <v>54</v>
      </c>
      <c r="D54" t="s">
        <v>80</v>
      </c>
      <c r="E54" t="s">
        <v>138</v>
      </c>
      <c r="F54" t="s">
        <v>135</v>
      </c>
      <c r="G54" t="s">
        <v>89</v>
      </c>
    </row>
    <row r="55" spans="1:7" x14ac:dyDescent="0.3">
      <c r="A55" s="38" t="s">
        <v>87</v>
      </c>
      <c r="B55" t="s">
        <v>87</v>
      </c>
      <c r="C55" t="s">
        <v>54</v>
      </c>
      <c r="D55" t="s">
        <v>80</v>
      </c>
      <c r="E55" t="s">
        <v>117</v>
      </c>
      <c r="F55" t="s">
        <v>109</v>
      </c>
      <c r="G55" t="s">
        <v>89</v>
      </c>
    </row>
    <row r="56" spans="1:7" x14ac:dyDescent="0.3">
      <c r="A56" s="38" t="s">
        <v>87</v>
      </c>
      <c r="B56" t="s">
        <v>87</v>
      </c>
      <c r="C56" t="s">
        <v>54</v>
      </c>
      <c r="D56" t="s">
        <v>80</v>
      </c>
      <c r="E56" t="s">
        <v>117</v>
      </c>
      <c r="F56" t="s">
        <v>109</v>
      </c>
      <c r="G56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0D4C-2D7A-4E4D-94F4-2BF6640CAD9F}">
  <sheetPr>
    <tabColor rgb="FF75FFB3"/>
  </sheetPr>
  <dimension ref="A1:J74"/>
  <sheetViews>
    <sheetView showGridLines="0" topLeftCell="G1" workbookViewId="0">
      <pane ySplit="9" topLeftCell="A28" activePane="bottomLeft" state="frozen"/>
      <selection pane="bottomLeft" activeCell="I29" sqref="I29"/>
    </sheetView>
  </sheetViews>
  <sheetFormatPr baseColWidth="10" defaultRowHeight="14.4" x14ac:dyDescent="0.3"/>
  <cols>
    <col min="1" max="1" width="16.5546875" customWidth="1"/>
    <col min="2" max="2" width="17.77734375" customWidth="1"/>
    <col min="3" max="3" width="7.88671875" customWidth="1"/>
    <col min="4" max="4" width="10.21875" customWidth="1"/>
    <col min="5" max="5" width="15.88671875" bestFit="1" customWidth="1"/>
    <col min="6" max="6" width="29.5546875" customWidth="1"/>
    <col min="7" max="7" width="26.77734375" customWidth="1"/>
    <col min="8" max="8" width="24.6640625" customWidth="1"/>
    <col min="9" max="9" width="59.109375" customWidth="1"/>
  </cols>
  <sheetData>
    <row r="1" spans="1:10" x14ac:dyDescent="0.3">
      <c r="A1" s="125" t="s">
        <v>1705</v>
      </c>
      <c r="B1" s="125"/>
      <c r="C1" s="125" t="s">
        <v>1707</v>
      </c>
      <c r="D1" s="125"/>
      <c r="E1" s="125"/>
      <c r="F1" s="125"/>
      <c r="G1" s="125"/>
      <c r="H1" s="127">
        <v>44211</v>
      </c>
      <c r="I1" s="101">
        <f ca="1">+TODAY()</f>
        <v>44211</v>
      </c>
      <c r="J1" s="50"/>
    </row>
    <row r="7" spans="1:10" ht="20.399999999999999" customHeight="1" x14ac:dyDescent="0.3"/>
    <row r="8" spans="1:10" ht="28.2" customHeight="1" x14ac:dyDescent="0.3"/>
    <row r="9" spans="1:10" x14ac:dyDescent="0.3">
      <c r="A9" s="106" t="s">
        <v>256</v>
      </c>
      <c r="B9" t="s">
        <v>226</v>
      </c>
      <c r="C9" s="38" t="s">
        <v>217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s="106" t="s">
        <v>289</v>
      </c>
    </row>
    <row r="10" spans="1:10" ht="30.6" x14ac:dyDescent="0.3">
      <c r="A10" s="40" t="str">
        <f>+"//"&amp;MASTER!Z8</f>
        <v>//IPT_Nacional_CL</v>
      </c>
      <c r="B10" s="40" t="str">
        <f>+""""&amp;MASTER!Z8&amp;""""</f>
        <v>"IPT_Nacional_CL"</v>
      </c>
      <c r="C10" s="41">
        <f>+MASTER!H8</f>
        <v>1</v>
      </c>
      <c r="D10" s="39" t="str">
        <f>+IF(MASTER!S8="","null",(""""&amp;MASTER!S8&amp;""""))</f>
        <v>null</v>
      </c>
      <c r="E10" s="39" t="str">
        <f>+IF(MASTER!R8="","null",(""""&amp;MASTER!R8&amp;""""))</f>
        <v>null</v>
      </c>
      <c r="F10" s="36" t="str">
        <f>+IF(MASTER!Y8="","null",(""""&amp;MASTER!Y8&amp;""""))</f>
        <v>"a675023e-053c-4b4b-8899-ca544436c79d"</v>
      </c>
      <c r="G10" s="36" t="str">
        <f>+IF(MASTER!X8="","null",(""""&amp;MASTER!X8&amp;""""))</f>
        <v>"4ebe6763-6f4d-4a48-8e0f-f8b3702efea9"</v>
      </c>
      <c r="H10" s="42" t="s">
        <v>290</v>
      </c>
      <c r="I10" s="36" t="str">
        <f>"dashboards.Add(new DashboardAux(nombre:"&amp;BDFiltros[[#This Row],[nombre]]&amp;", id: "&amp;C10&amp;", columna: "&amp;D10&amp;", tabla: "&amp;E10&amp;", reportID: "&amp;F10&amp;", groupID: "&amp;G10&amp;", comentario: "&amp;""""&amp;H10&amp;""""&amp;"));"</f>
        <v>dashboards.Add(new DashboardAux(nombre:"IPT_Nacional_CL", id: 1, columna: null, tabla: null, reportID: "a675023e-053c-4b4b-8899-ca544436c79d", groupID: "4ebe6763-6f4d-4a48-8e0f-f8b3702efea9", comentario: "Sin Filtros"));</v>
      </c>
    </row>
    <row r="11" spans="1:10" ht="30.6" x14ac:dyDescent="0.3">
      <c r="A11" s="40" t="str">
        <f>+"//"&amp;MASTER!Z9</f>
        <v>//Ranking_Educacion_Nacional_CL</v>
      </c>
      <c r="B11" s="40" t="str">
        <f>+""""&amp;MASTER!Z9&amp;""""</f>
        <v>"Ranking_Educacion_Nacional_CL"</v>
      </c>
      <c r="C11" s="41">
        <f>+MASTER!H9</f>
        <v>2</v>
      </c>
      <c r="D11" s="39" t="str">
        <f>+IF(MASTER!S9="","null",(""""&amp;MASTER!S9&amp;""""))</f>
        <v>null</v>
      </c>
      <c r="E11" s="39" t="str">
        <f>+IF(MASTER!R9="","null",(""""&amp;MASTER!R9&amp;""""))</f>
        <v>null</v>
      </c>
      <c r="F11" s="36" t="str">
        <f>+IF(MASTER!Y9="","null",(""""&amp;MASTER!Y9&amp;""""))</f>
        <v>"94cd8285-2d9f-4032-a5d8-014aa4d77a5e"</v>
      </c>
      <c r="G11" s="36" t="str">
        <f>+IF(MASTER!X9="","null",(""""&amp;MASTER!X9&amp;""""))</f>
        <v>"4ebe6763-6f4d-4a48-8e0f-f8b3702efea9"</v>
      </c>
      <c r="H11" s="42" t="s">
        <v>290</v>
      </c>
      <c r="I11" s="36" t="str">
        <f>"dashboards.Add(new DashboardAux(nombre:"&amp;BDFiltros[[#This Row],[nombre]]&amp;", id: "&amp;C11&amp;", columna: "&amp;D11&amp;", tabla: "&amp;E11&amp;", reportID: "&amp;F11&amp;", groupID: "&amp;G11&amp;", comentario: "&amp;""""&amp;H11&amp;""""&amp;"));"</f>
        <v>dashboards.Add(new DashboardAux(nombre:"Ranking_Educacion_Nacional_CL", id: 2, columna: null, tabla: null, reportID: "94cd8285-2d9f-4032-a5d8-014aa4d77a5e", groupID: "4ebe6763-6f4d-4a48-8e0f-f8b3702efea9", comentario: "Sin Filtros"));</v>
      </c>
    </row>
    <row r="12" spans="1:10" ht="30.6" x14ac:dyDescent="0.3">
      <c r="A12" s="40" t="str">
        <f>+"//"&amp;MASTER!Z10</f>
        <v>//Ranking_Educacion_Regional_CL</v>
      </c>
      <c r="B12" s="40" t="str">
        <f>+""""&amp;MASTER!Z10&amp;""""</f>
        <v>"Ranking_Educacion_Regional_CL"</v>
      </c>
      <c r="C12" s="41">
        <f>+MASTER!H10</f>
        <v>3</v>
      </c>
      <c r="D12" s="39" t="str">
        <f>+IF(MASTER!S10="","null",(""""&amp;MASTER!S10&amp;""""))</f>
        <v>"Codreg"</v>
      </c>
      <c r="E12" s="39" t="str">
        <f>+IF(MASTER!R10="","null",(""""&amp;MASTER!R10&amp;""""))</f>
        <v>"Localiza"</v>
      </c>
      <c r="F12" s="36" t="str">
        <f>+IF(MASTER!Y10="","null",(""""&amp;MASTER!Y10&amp;""""))</f>
        <v>"3ccff4b0-c9ae-49fb-ae55-35561e96659b"</v>
      </c>
      <c r="G12" s="36" t="str">
        <f>+IF(MASTER!X10="","null",(""""&amp;MASTER!X10&amp;""""))</f>
        <v>"4ebe6763-6f4d-4a48-8e0f-f8b3702efea9"</v>
      </c>
      <c r="H12" s="42" t="s">
        <v>292</v>
      </c>
      <c r="I12" s="36" t="str">
        <f>"dashboards.Add(new DashboardAux(nombre:"&amp;BDFiltros[[#This Row],[nombre]]&amp;", id: "&amp;C12&amp;", columna: "&amp;D12&amp;", tabla: "&amp;E12&amp;", reportID: "&amp;F12&amp;", groupID: "&amp;G12&amp;", comentario: "&amp;""""&amp;H12&amp;""""&amp;"));"</f>
        <v>dashboards.Add(new DashboardAux(nombre:"Ranking_Educacion_Regional_CL", id: 3, columna: "Codreg", tabla: "Localiza", reportID: "3ccff4b0-c9ae-49fb-ae55-35561e96659b", groupID: "4ebe6763-6f4d-4a48-8e0f-f8b3702efea9", comentario: "Filtro Región CL"));</v>
      </c>
    </row>
    <row r="13" spans="1:10" ht="30.6" x14ac:dyDescent="0.3">
      <c r="A13" s="40" t="str">
        <f>+"//"&amp;MASTER!Z11</f>
        <v>//Ranking_Educacion_Comunal_CL</v>
      </c>
      <c r="B13" s="40" t="str">
        <f>+""""&amp;MASTER!Z11&amp;""""</f>
        <v>"Ranking_Educacion_Comunal_CL"</v>
      </c>
      <c r="C13" s="41">
        <f>+MASTER!H11</f>
        <v>4</v>
      </c>
      <c r="D13" s="39" t="str">
        <f>+IF(MASTER!S11="","null",(""""&amp;MASTER!S11&amp;""""))</f>
        <v>"Codcom"</v>
      </c>
      <c r="E13" s="39" t="str">
        <f>+IF(MASTER!R11="","null",(""""&amp;MASTER!R11&amp;""""))</f>
        <v>"Localiza"</v>
      </c>
      <c r="F13" s="36" t="str">
        <f>+IF(MASTER!Y11="","null",(""""&amp;MASTER!Y11&amp;""""))</f>
        <v>"c2b71730-c3ce-4291-a21e-31fa45e2ea98"</v>
      </c>
      <c r="G13" s="36" t="str">
        <f>+IF(MASTER!X11="","null",(""""&amp;MASTER!X11&amp;""""))</f>
        <v>"4ebe6763-6f4d-4a48-8e0f-f8b3702efea9"</v>
      </c>
      <c r="H13" s="42" t="s">
        <v>293</v>
      </c>
      <c r="I13" s="36" t="str">
        <f>"dashboards.Add(new DashboardAux(nombre:"&amp;BDFiltros[[#This Row],[nombre]]&amp;", id: "&amp;C13&amp;", columna: "&amp;D13&amp;", tabla: "&amp;E13&amp;", reportID: "&amp;F13&amp;", groupID: "&amp;G13&amp;", comentario: "&amp;""""&amp;H13&amp;""""&amp;"));"</f>
        <v>dashboards.Add(new DashboardAux(nombre:"Ranking_Educacion_Comunal_CL", id: 4, columna: "Codcom", tabla: "Localiza", reportID: "c2b71730-c3ce-4291-a21e-31fa45e2ea98", groupID: "4ebe6763-6f4d-4a48-8e0f-f8b3702efea9", comentario: "Filtro Comuna CL"));</v>
      </c>
    </row>
    <row r="14" spans="1:10" ht="30.6" x14ac:dyDescent="0.3">
      <c r="A14" s="40" t="str">
        <f>+"//"&amp;MASTER!Z12</f>
        <v>//Evaluación_Servicio_Público_Nacional_CL</v>
      </c>
      <c r="B14" s="40" t="str">
        <f>+""""&amp;MASTER!Z12&amp;""""</f>
        <v>"Evaluación_Servicio_Público_Nacional_CL"</v>
      </c>
      <c r="C14" s="41">
        <f>+MASTER!H12</f>
        <v>5</v>
      </c>
      <c r="D14" s="39" t="str">
        <f>+IF(MASTER!S12="","null",(""""&amp;MASTER!S12&amp;""""))</f>
        <v>null</v>
      </c>
      <c r="E14" s="39" t="str">
        <f>+IF(MASTER!R12="","null",(""""&amp;MASTER!R12&amp;""""))</f>
        <v>null</v>
      </c>
      <c r="F14" s="36" t="str">
        <f>+IF(MASTER!Y12="","null",(""""&amp;MASTER!Y12&amp;""""))</f>
        <v>"8a094c2f-d7a9-4472-8a69-f651b5939e85"</v>
      </c>
      <c r="G14" s="36" t="str">
        <f>+IF(MASTER!X12="","null",(""""&amp;MASTER!X12&amp;""""))</f>
        <v>"4ebe6763-6f4d-4a48-8e0f-f8b3702efea9"</v>
      </c>
      <c r="H14" s="42" t="s">
        <v>290</v>
      </c>
      <c r="I14" s="36" t="str">
        <f>"dashboards.Add(new DashboardAux(nombre:"&amp;BDFiltros[[#This Row],[nombre]]&amp;", id: "&amp;C14&amp;", columna: "&amp;D14&amp;", tabla: "&amp;E14&amp;", reportID: "&amp;F14&amp;", groupID: "&amp;G14&amp;", comentario: "&amp;""""&amp;H14&amp;""""&amp;"));"</f>
        <v>dashboards.Add(new DashboardAux(nombre:"Evaluación_Servicio_Público_Nacional_CL", id: 5, columna: null, tabla: null, reportID: "8a094c2f-d7a9-4472-8a69-f651b5939e85", groupID: "4ebe6763-6f4d-4a48-8e0f-f8b3702efea9", comentario: "Sin Filtros"));</v>
      </c>
    </row>
    <row r="15" spans="1:10" ht="30.6" x14ac:dyDescent="0.3">
      <c r="A15" s="40" t="str">
        <f>+"//"&amp;MASTER!Z13</f>
        <v>//INGEI_Nacional_CL</v>
      </c>
      <c r="B15" s="40" t="str">
        <f>+""""&amp;MASTER!Z13&amp;""""</f>
        <v>"INGEI_Nacional_CL"</v>
      </c>
      <c r="C15" s="41">
        <f>+MASTER!H13</f>
        <v>6</v>
      </c>
      <c r="D15" s="39" t="str">
        <f>+IF(MASTER!S13="","null",(""""&amp;MASTER!S13&amp;""""))</f>
        <v>null</v>
      </c>
      <c r="E15" s="39" t="str">
        <f>+IF(MASTER!R13="","null",(""""&amp;MASTER!R13&amp;""""))</f>
        <v>null</v>
      </c>
      <c r="F15" s="36" t="str">
        <f>+IF(MASTER!Y13="","null",(""""&amp;MASTER!Y13&amp;""""))</f>
        <v>"f8534f9a-0f6a-4b82-9656-5fb6cd0d8110"</v>
      </c>
      <c r="G15" s="36" t="str">
        <f>+IF(MASTER!X13="","null",(""""&amp;MASTER!X13&amp;""""))</f>
        <v>"4ebe6763-6f4d-4a48-8e0f-f8b3702efea9"</v>
      </c>
      <c r="H15" s="42" t="s">
        <v>290</v>
      </c>
      <c r="I15" s="36" t="str">
        <f>"dashboards.Add(new DashboardAux(nombre:"&amp;BDFiltros[[#This Row],[nombre]]&amp;", id: "&amp;C15&amp;", columna: "&amp;D15&amp;", tabla: "&amp;E15&amp;", reportID: "&amp;F15&amp;", groupID: "&amp;G15&amp;", comentario: "&amp;""""&amp;H15&amp;""""&amp;"));"</f>
        <v>dashboards.Add(new DashboardAux(nombre:"INGEI_Nacional_CL", id: 6, columna: null, tabla: null, reportID: "f8534f9a-0f6a-4b82-9656-5fb6cd0d8110", groupID: "4ebe6763-6f4d-4a48-8e0f-f8b3702efea9", comentario: "Sin Filtros"));</v>
      </c>
    </row>
    <row r="16" spans="1:10" ht="30.6" x14ac:dyDescent="0.3">
      <c r="A16" s="40" t="str">
        <f>+"//"&amp;MASTER!Z14</f>
        <v>//Salud_Papanicolau_Nacional_CL</v>
      </c>
      <c r="B16" s="40" t="str">
        <f>+""""&amp;MASTER!Z14&amp;""""</f>
        <v>"Salud_Papanicolau_Nacional_CL"</v>
      </c>
      <c r="C16" s="41">
        <f>+MASTER!H14</f>
        <v>7</v>
      </c>
      <c r="D16" s="39" t="str">
        <f>+IF(MASTER!S14="","null",(""""&amp;MASTER!S14&amp;""""))</f>
        <v>null</v>
      </c>
      <c r="E16" s="39" t="str">
        <f>+IF(MASTER!R14="","null",(""""&amp;MASTER!R14&amp;""""))</f>
        <v>null</v>
      </c>
      <c r="F16" s="36" t="str">
        <f>+IF(MASTER!Y14="","null",(""""&amp;MASTER!Y14&amp;""""))</f>
        <v>"71d10ba1-6a30-4313-a596-24e04d58aeba"</v>
      </c>
      <c r="G16" s="36" t="str">
        <f>+IF(MASTER!X14="","null",(""""&amp;MASTER!X14&amp;""""))</f>
        <v>"4ebe6763-6f4d-4a48-8e0f-f8b3702efea9"</v>
      </c>
      <c r="H16" s="42" t="s">
        <v>290</v>
      </c>
      <c r="I16" s="36" t="str">
        <f>"dashboards.Add(new DashboardAux(nombre:"&amp;BDFiltros[[#This Row],[nombre]]&amp;", id: "&amp;C16&amp;", columna: "&amp;D16&amp;", tabla: "&amp;E16&amp;", reportID: "&amp;F16&amp;", groupID: "&amp;G16&amp;", comentario: "&amp;""""&amp;H16&amp;""""&amp;"));"</f>
        <v>dashboards.Add(new DashboardAux(nombre:"Salud_Papanicolau_Nacional_CL", id: 7, columna: null, tabla: null, reportID: "71d10ba1-6a30-4313-a596-24e04d58aeba", groupID: "4ebe6763-6f4d-4a48-8e0f-f8b3702efea9", comentario: "Sin Filtros"));</v>
      </c>
    </row>
    <row r="17" spans="1:9" ht="30.6" x14ac:dyDescent="0.3">
      <c r="A17" s="40" t="str">
        <f>+"//"&amp;MASTER!Z15</f>
        <v>//Salud_24_7_Nacional_CL</v>
      </c>
      <c r="B17" s="40" t="str">
        <f>+""""&amp;MASTER!Z15&amp;""""</f>
        <v>"Salud_24_7_Nacional_CL"</v>
      </c>
      <c r="C17" s="41">
        <f>+MASTER!H15</f>
        <v>8</v>
      </c>
      <c r="D17" s="39" t="str">
        <f>+IF(MASTER!S15="","null",(""""&amp;MASTER!S15&amp;""""))</f>
        <v>null</v>
      </c>
      <c r="E17" s="39" t="str">
        <f>+IF(MASTER!R15="","null",(""""&amp;MASTER!R15&amp;""""))</f>
        <v>null</v>
      </c>
      <c r="F17" s="36" t="str">
        <f>+IF(MASTER!Y15="","null",(""""&amp;MASTER!Y15&amp;""""))</f>
        <v>"309ccf8e-1f7b-4060-8bb2-0f901f40d5eb"</v>
      </c>
      <c r="G17" s="36" t="str">
        <f>+IF(MASTER!X15="","null",(""""&amp;MASTER!X15&amp;""""))</f>
        <v>"4ebe6763-6f4d-4a48-8e0f-f8b3702efea9"</v>
      </c>
      <c r="H17" s="42" t="s">
        <v>290</v>
      </c>
      <c r="I17" s="36" t="str">
        <f>"dashboards.Add(new DashboardAux(nombre:"&amp;BDFiltros[[#This Row],[nombre]]&amp;", id: "&amp;C17&amp;", columna: "&amp;D17&amp;", tabla: "&amp;E17&amp;", reportID: "&amp;F17&amp;", groupID: "&amp;G17&amp;", comentario: "&amp;""""&amp;H17&amp;""""&amp;"));"</f>
        <v>dashboards.Add(new DashboardAux(nombre:"Salud_24_7_Nacional_CL", id: 8, columna: null, tabla: null, reportID: "309ccf8e-1f7b-4060-8bb2-0f901f40d5eb", groupID: "4ebe6763-6f4d-4a48-8e0f-f8b3702efea9", comentario: "Sin Filtros"));</v>
      </c>
    </row>
    <row r="18" spans="1:9" ht="30.6" x14ac:dyDescent="0.3">
      <c r="A18" s="40" t="str">
        <f>+"//"&amp;MASTER!Z16</f>
        <v>//Comunidad_Linguistica_Nacional_GT</v>
      </c>
      <c r="B18" s="40" t="str">
        <f>+""""&amp;MASTER!Z16&amp;""""</f>
        <v>"Comunidad_Linguistica_Nacional_GT"</v>
      </c>
      <c r="C18" s="41">
        <f>+MASTER!H16</f>
        <v>9</v>
      </c>
      <c r="D18" s="39" t="str">
        <f>+IF(MASTER!S16="","null",(""""&amp;MASTER!S16&amp;""""))</f>
        <v>null</v>
      </c>
      <c r="E18" s="39" t="str">
        <f>+IF(MASTER!R16="","null",(""""&amp;MASTER!R16&amp;""""))</f>
        <v>null</v>
      </c>
      <c r="F18" s="36" t="str">
        <f>+IF(MASTER!Y16="","null",(""""&amp;MASTER!Y16&amp;""""))</f>
        <v>"c26cd00a-75ea-47f5-a6d2-d5af308b2cd6"</v>
      </c>
      <c r="G18" s="36" t="str">
        <f>+IF(MASTER!X16="","null",(""""&amp;MASTER!X16&amp;""""))</f>
        <v>"2722dcb0-717b-4afe-8a0b-660175a2b8b5"</v>
      </c>
      <c r="H18" s="42" t="s">
        <v>290</v>
      </c>
      <c r="I18" s="36" t="str">
        <f>"dashboards.Add(new DashboardAux(nombre:"&amp;BDFiltros[[#This Row],[nombre]]&amp;", id: "&amp;C18&amp;", columna: "&amp;D18&amp;", tabla: "&amp;E18&amp;", reportID: "&amp;F18&amp;", groupID: "&amp;G18&amp;", comentario: "&amp;""""&amp;H18&amp;""""&amp;"));"</f>
        <v>dashboards.Add(new DashboardAux(nombre:"Comunidad_Linguistica_Nacional_GT", id: 9, columna: null, tabla: null, reportID: "c26cd00a-75ea-47f5-a6d2-d5af308b2cd6", groupID: "2722dcb0-717b-4afe-8a0b-660175a2b8b5", comentario: "Sin Filtros"));</v>
      </c>
    </row>
    <row r="19" spans="1:9" ht="40.799999999999997" x14ac:dyDescent="0.3">
      <c r="A19" s="40" t="str">
        <f>+"//"&amp;MASTER!Z17</f>
        <v>//Comunidad_Linguistica_Departamento_GT</v>
      </c>
      <c r="B19" s="40" t="str">
        <f>+""""&amp;MASTER!Z17&amp;""""</f>
        <v>"Comunidad_Linguistica_Departamento_GT"</v>
      </c>
      <c r="C19" s="41">
        <f>+MASTER!H17</f>
        <v>10</v>
      </c>
      <c r="D19" s="39" t="str">
        <f>+IF(MASTER!S17="","null",(""""&amp;MASTER!S17&amp;""""))</f>
        <v>"Id_Dep"</v>
      </c>
      <c r="E19" s="39" t="str">
        <f>+IF(MASTER!R17="","null",(""""&amp;MASTER!R17&amp;""""))</f>
        <v>"LOCALIZACION GT"</v>
      </c>
      <c r="F19" s="36" t="str">
        <f>+IF(MASTER!Y17="","null",(""""&amp;MASTER!Y17&amp;""""))</f>
        <v>"f87ec056-929e-4698-937e-0f4c181565c2"</v>
      </c>
      <c r="G19" s="36" t="str">
        <f>+IF(MASTER!X17="","null",(""""&amp;MASTER!X17&amp;""""))</f>
        <v>"2722dcb0-717b-4afe-8a0b-660175a2b8b5"</v>
      </c>
      <c r="H19" s="42" t="s">
        <v>291</v>
      </c>
      <c r="I19" s="36" t="str">
        <f>"dashboards.Add(new DashboardAux(nombre:"&amp;BDFiltros[[#This Row],[nombre]]&amp;", id: "&amp;C19&amp;", columna: "&amp;D19&amp;", tabla: "&amp;E19&amp;", reportID: "&amp;F19&amp;", groupID: "&amp;G19&amp;", comentario: "&amp;""""&amp;H19&amp;""""&amp;"));"</f>
        <v>dashboards.Add(new DashboardAux(nombre:"Comunidad_Linguistica_Departamento_GT", id: 10, columna: "Id_Dep", tabla: "LOCALIZACION GT", reportID: "f87ec056-929e-4698-937e-0f4c181565c2", groupID: "2722dcb0-717b-4afe-8a0b-660175a2b8b5", comentario: "Filtro Departamento GT"));</v>
      </c>
    </row>
    <row r="20" spans="1:9" ht="30.6" x14ac:dyDescent="0.3">
      <c r="A20" s="40" t="str">
        <f>+"//"&amp;MASTER!Z18</f>
        <v>//Registro_Empresas_Nacional_CL</v>
      </c>
      <c r="B20" s="40" t="str">
        <f>+""""&amp;MASTER!Z18&amp;""""</f>
        <v>"Registro_Empresas_Nacional_CL"</v>
      </c>
      <c r="C20" s="41">
        <f>+MASTER!H18</f>
        <v>11</v>
      </c>
      <c r="D20" s="39" t="str">
        <f>+IF(MASTER!S18="","null",(""""&amp;MASTER!S18&amp;""""))</f>
        <v>null</v>
      </c>
      <c r="E20" s="39" t="str">
        <f>+IF(MASTER!R18="","null",(""""&amp;MASTER!R18&amp;""""))</f>
        <v>null</v>
      </c>
      <c r="F20" s="36" t="str">
        <f>+IF(MASTER!Y18="","null",(""""&amp;MASTER!Y18&amp;""""))</f>
        <v>"52ad0ee6-7bf1-4842-af35-6949f647ca04"</v>
      </c>
      <c r="G20" s="36" t="str">
        <f>+IF(MASTER!X18="","null",(""""&amp;MASTER!X18&amp;""""))</f>
        <v>"4ebe6763-6f4d-4a48-8e0f-f8b3702efea9"</v>
      </c>
      <c r="H20" s="42" t="s">
        <v>290</v>
      </c>
      <c r="I20" s="36" t="str">
        <f>"dashboards.Add(new DashboardAux(nombre:"&amp;BDFiltros[[#This Row],[nombre]]&amp;", id: "&amp;C20&amp;", columna: "&amp;D20&amp;", tabla: "&amp;E20&amp;", reportID: "&amp;F20&amp;", groupID: "&amp;G20&amp;", comentario: "&amp;""""&amp;H20&amp;""""&amp;"));"</f>
        <v>dashboards.Add(new DashboardAux(nombre:"Registro_Empresas_Nacional_CL", id: 11, columna: null, tabla: null, reportID: "52ad0ee6-7bf1-4842-af35-6949f647ca04", groupID: "4ebe6763-6f4d-4a48-8e0f-f8b3702efea9", comentario: "Sin Filtros"));</v>
      </c>
    </row>
    <row r="21" spans="1:9" ht="30.6" x14ac:dyDescent="0.3">
      <c r="A21" s="40" t="str">
        <f>+"//"&amp;MASTER!Z19</f>
        <v>//Muni_Nacional_GT</v>
      </c>
      <c r="B21" s="40" t="str">
        <f>+""""&amp;MASTER!Z19&amp;""""</f>
        <v>"Muni_Nacional_GT"</v>
      </c>
      <c r="C21" s="41">
        <f>+MASTER!H19</f>
        <v>12</v>
      </c>
      <c r="D21" s="39" t="str">
        <f>+IF(MASTER!S19="","null",(""""&amp;MASTER!S19&amp;""""))</f>
        <v>null</v>
      </c>
      <c r="E21" s="39" t="str">
        <f>+IF(MASTER!R19="","null",(""""&amp;MASTER!R19&amp;""""))</f>
        <v>null</v>
      </c>
      <c r="F21" s="36" t="str">
        <f>+IF(MASTER!Y19="","null",(""""&amp;MASTER!Y19&amp;""""))</f>
        <v>"d2eb333a-192a-4987-a9a5-ecd7e39d30e4"</v>
      </c>
      <c r="G21" s="36" t="str">
        <f>+IF(MASTER!X19="","null",(""""&amp;MASTER!X19&amp;""""))</f>
        <v>"2722dcb0-717b-4afe-8a0b-660175a2b8b5"</v>
      </c>
      <c r="H21" s="42" t="s">
        <v>290</v>
      </c>
      <c r="I21" s="36" t="str">
        <f>"dashboards.Add(new DashboardAux(nombre:"&amp;BDFiltros[[#This Row],[nombre]]&amp;", id: "&amp;C21&amp;", columna: "&amp;D21&amp;", tabla: "&amp;E21&amp;", reportID: "&amp;F21&amp;", groupID: "&amp;G21&amp;", comentario: "&amp;""""&amp;H21&amp;""""&amp;"));"</f>
        <v>dashboards.Add(new DashboardAux(nombre:"Muni_Nacional_GT", id: 12, columna: null, tabla: null, reportID: "d2eb333a-192a-4987-a9a5-ecd7e39d30e4", groupID: "2722dcb0-717b-4afe-8a0b-660175a2b8b5", comentario: "Sin Filtros"));</v>
      </c>
    </row>
    <row r="22" spans="1:9" ht="30.6" x14ac:dyDescent="0.3">
      <c r="A22" s="40" t="str">
        <f>+"//"&amp;MASTER!Z20</f>
        <v>//Femicidios_Nacional_CL</v>
      </c>
      <c r="B22" s="40" t="str">
        <f>+""""&amp;MASTER!Z20&amp;""""</f>
        <v>"Femicidios_Nacional_CL"</v>
      </c>
      <c r="C22" s="41">
        <f>+MASTER!H20</f>
        <v>13</v>
      </c>
      <c r="D22" s="39" t="str">
        <f>+IF(MASTER!S20="","null",(""""&amp;MASTER!S20&amp;""""))</f>
        <v>null</v>
      </c>
      <c r="E22" s="39" t="str">
        <f>+IF(MASTER!R20="","null",(""""&amp;MASTER!R20&amp;""""))</f>
        <v>null</v>
      </c>
      <c r="F22" s="36" t="str">
        <f>+IF(MASTER!Y20="","null",(""""&amp;MASTER!Y20&amp;""""))</f>
        <v>"b714fba3-f944-47c3-9831-7291e39cd29d"</v>
      </c>
      <c r="G22" s="36" t="str">
        <f>+IF(MASTER!X20="","null",(""""&amp;MASTER!X20&amp;""""))</f>
        <v>"4ebe6763-6f4d-4a48-8e0f-f8b3702efea9"</v>
      </c>
      <c r="H22" s="42" t="s">
        <v>290</v>
      </c>
      <c r="I22" s="36" t="str">
        <f>"dashboards.Add(new DashboardAux(nombre:"&amp;BDFiltros[[#This Row],[nombre]]&amp;", id: "&amp;C22&amp;", columna: "&amp;D22&amp;", tabla: "&amp;E22&amp;", reportID: "&amp;F22&amp;", groupID: "&amp;G22&amp;", comentario: "&amp;""""&amp;H22&amp;""""&amp;"));"</f>
        <v>dashboards.Add(new DashboardAux(nombre:"Femicidios_Nacional_CL", id: 13, columna: null, tabla: null, reportID: "b714fba3-f944-47c3-9831-7291e39cd29d", groupID: "4ebe6763-6f4d-4a48-8e0f-f8b3702efea9", comentario: "Sin Filtros"));</v>
      </c>
    </row>
    <row r="23" spans="1:9" ht="24" x14ac:dyDescent="0.3">
      <c r="A23" s="40" t="str">
        <f>+"//"&amp;MASTER!Z21</f>
        <v>//Avance del COVID-19 - Panamá</v>
      </c>
      <c r="B23" s="40" t="str">
        <f>+""""&amp;MASTER!Z21&amp;""""</f>
        <v>"Avance del COVID-19 - Panamá"</v>
      </c>
      <c r="C23" s="41">
        <f>+MASTER!H21</f>
        <v>14</v>
      </c>
      <c r="D23" s="39" t="str">
        <f>+IF(MASTER!S21="","null",(""""&amp;MASTER!S21&amp;""""))</f>
        <v>null</v>
      </c>
      <c r="E23" s="39" t="str">
        <f>+IF(MASTER!R21="","null",(""""&amp;MASTER!R21&amp;""""))</f>
        <v>null</v>
      </c>
      <c r="F23" s="36" t="str">
        <f>+IF(MASTER!Y21="","null",(""""&amp;MASTER!Y21&amp;""""))</f>
        <v>null</v>
      </c>
      <c r="G23" s="36" t="str">
        <f>+IF(MASTER!X21="","null",(""""&amp;MASTER!X21&amp;""""))</f>
        <v>null</v>
      </c>
      <c r="H23" s="42" t="s">
        <v>101</v>
      </c>
      <c r="I23" s="36" t="str">
        <f>"dashboards.Add(new DashboardAux(nombre:"&amp;BDFiltros[[#This Row],[nombre]]&amp;", id: "&amp;C23&amp;", columna: "&amp;D23&amp;", tabla: "&amp;E23&amp;", reportID: "&amp;F23&amp;", groupID: "&amp;G23&amp;", comentario: "&amp;""""&amp;H23&amp;""""&amp;"));"</f>
        <v>dashboards.Add(new DashboardAux(nombre:"Avance del COVID-19 - Panamá", id: 14, columna: null, tabla: null, reportID: null, groupID: null, comentario: "No Aplica"));</v>
      </c>
    </row>
    <row r="24" spans="1:9" ht="24" x14ac:dyDescent="0.3">
      <c r="A24" s="40" t="str">
        <f>+"//"&amp;MASTER!Z22</f>
        <v>//Avance del COVID-19 - Honduras</v>
      </c>
      <c r="B24" s="40" t="str">
        <f>+""""&amp;MASTER!Z22&amp;""""</f>
        <v>"Avance del COVID-19 - Honduras"</v>
      </c>
      <c r="C24" s="41">
        <f>+MASTER!H22</f>
        <v>15</v>
      </c>
      <c r="D24" s="39" t="str">
        <f>+IF(MASTER!S22="","null",(""""&amp;MASTER!S22&amp;""""))</f>
        <v>null</v>
      </c>
      <c r="E24" s="39" t="str">
        <f>+IF(MASTER!R22="","null",(""""&amp;MASTER!R22&amp;""""))</f>
        <v>null</v>
      </c>
      <c r="F24" s="36" t="str">
        <f>+IF(MASTER!Y22="","null",(""""&amp;MASTER!Y22&amp;""""))</f>
        <v>null</v>
      </c>
      <c r="G24" s="36" t="str">
        <f>+IF(MASTER!X22="","null",(""""&amp;MASTER!X22&amp;""""))</f>
        <v>null</v>
      </c>
      <c r="H24" s="42" t="s">
        <v>101</v>
      </c>
      <c r="I24" s="36" t="str">
        <f>"dashboards.Add(new DashboardAux(nombre:"&amp;BDFiltros[[#This Row],[nombre]]&amp;", id: "&amp;C24&amp;", columna: "&amp;D24&amp;", tabla: "&amp;E24&amp;", reportID: "&amp;F24&amp;", groupID: "&amp;G24&amp;", comentario: "&amp;""""&amp;H24&amp;""""&amp;"));"</f>
        <v>dashboards.Add(new DashboardAux(nombre:"Avance del COVID-19 - Honduras", id: 15, columna: null, tabla: null, reportID: null, groupID: null, comentario: "No Aplica"));</v>
      </c>
    </row>
    <row r="25" spans="1:9" ht="30.6" x14ac:dyDescent="0.3">
      <c r="A25" s="40" t="str">
        <f>+"//"&amp;MASTER!Z23</f>
        <v>//Delitos_Nacional_CL</v>
      </c>
      <c r="B25" s="40" t="str">
        <f>+""""&amp;MASTER!Z23&amp;""""</f>
        <v>"Delitos_Nacional_CL"</v>
      </c>
      <c r="C25" s="41">
        <f>+MASTER!H23</f>
        <v>16</v>
      </c>
      <c r="D25" s="39" t="str">
        <f>+IF(MASTER!S23="","null",(""""&amp;MASTER!S23&amp;""""))</f>
        <v>null</v>
      </c>
      <c r="E25" s="39" t="str">
        <f>+IF(MASTER!R23="","null",(""""&amp;MASTER!R23&amp;""""))</f>
        <v>null</v>
      </c>
      <c r="F25" s="36" t="str">
        <f>+IF(MASTER!Y23="","null",(""""&amp;MASTER!Y23&amp;""""))</f>
        <v>"cf28103e-de01-462d-9c38-727cd1e5e3bd"</v>
      </c>
      <c r="G25" s="36" t="str">
        <f>+IF(MASTER!X23="","null",(""""&amp;MASTER!X23&amp;""""))</f>
        <v>"4ebe6763-6f4d-4a48-8e0f-f8b3702efea9"</v>
      </c>
      <c r="H25" s="42" t="s">
        <v>290</v>
      </c>
      <c r="I25" s="36" t="str">
        <f>"dashboards.Add(new DashboardAux(nombre:"&amp;BDFiltros[[#This Row],[nombre]]&amp;", id: "&amp;C25&amp;", columna: "&amp;D25&amp;", tabla: "&amp;E25&amp;", reportID: "&amp;F25&amp;", groupID: "&amp;G25&amp;", comentario: "&amp;""""&amp;H25&amp;""""&amp;"));"</f>
        <v>dashboards.Add(new DashboardAux(nombre:"Delitos_Nacional_CL", id: 16, columna: null, tabla: null, reportID: "cf28103e-de01-462d-9c38-727cd1e5e3bd", groupID: "4ebe6763-6f4d-4a48-8e0f-f8b3702efea9", comentario: "Sin Filtros"));</v>
      </c>
    </row>
    <row r="26" spans="1:9" ht="24" x14ac:dyDescent="0.3">
      <c r="A26" s="40" t="str">
        <f>+"//"&amp;MASTER!Z24</f>
        <v>//Avance del COVID-19 - Chile</v>
      </c>
      <c r="B26" s="40" t="str">
        <f>+""""&amp;MASTER!Z24&amp;""""</f>
        <v>"Avance del COVID-19 - Chile"</v>
      </c>
      <c r="C26" s="41">
        <f>+MASTER!H24</f>
        <v>17</v>
      </c>
      <c r="D26" s="39" t="str">
        <f>+IF(MASTER!S24="","null",(""""&amp;MASTER!S24&amp;""""))</f>
        <v>null</v>
      </c>
      <c r="E26" s="39" t="str">
        <f>+IF(MASTER!R24="","null",(""""&amp;MASTER!R24&amp;""""))</f>
        <v>null</v>
      </c>
      <c r="F26" s="36" t="str">
        <f>+IF(MASTER!Y24="","null",(""""&amp;MASTER!Y24&amp;""""))</f>
        <v>null</v>
      </c>
      <c r="G26" s="36" t="str">
        <f>+IF(MASTER!X24="","null",(""""&amp;MASTER!X24&amp;""""))</f>
        <v>null</v>
      </c>
      <c r="H26" s="42" t="s">
        <v>101</v>
      </c>
      <c r="I26" s="36" t="str">
        <f>"dashboards.Add(new DashboardAux(nombre:"&amp;BDFiltros[[#This Row],[nombre]]&amp;", id: "&amp;C26&amp;", columna: "&amp;D26&amp;", tabla: "&amp;E26&amp;", reportID: "&amp;F26&amp;", groupID: "&amp;G26&amp;", comentario: "&amp;""""&amp;H26&amp;""""&amp;"));"</f>
        <v>dashboards.Add(new DashboardAux(nombre:"Avance del COVID-19 - Chile", id: 17, columna: null, tabla: null, reportID: null, groupID: null, comentario: "No Aplica"));</v>
      </c>
    </row>
    <row r="27" spans="1:9" ht="24" x14ac:dyDescent="0.3">
      <c r="A27" s="40" t="str">
        <f>+"//"&amp;MASTER!Z25</f>
        <v>//Avance del COVID-19 - Guatemala</v>
      </c>
      <c r="B27" s="40" t="str">
        <f>+""""&amp;MASTER!Z25&amp;""""</f>
        <v>"Avance del COVID-19 - Guatemala"</v>
      </c>
      <c r="C27" s="41">
        <f>+MASTER!H25</f>
        <v>18</v>
      </c>
      <c r="D27" s="39" t="str">
        <f>+IF(MASTER!S25="","null",(""""&amp;MASTER!S25&amp;""""))</f>
        <v>null</v>
      </c>
      <c r="E27" s="39" t="str">
        <f>+IF(MASTER!R25="","null",(""""&amp;MASTER!R25&amp;""""))</f>
        <v>null</v>
      </c>
      <c r="F27" s="36" t="str">
        <f>+IF(MASTER!Y25="","null",(""""&amp;MASTER!Y25&amp;""""))</f>
        <v>null</v>
      </c>
      <c r="G27" s="36" t="str">
        <f>+IF(MASTER!X25="","null",(""""&amp;MASTER!X25&amp;""""))</f>
        <v>null</v>
      </c>
      <c r="H27" s="42" t="s">
        <v>101</v>
      </c>
      <c r="I27" s="36" t="str">
        <f>"dashboards.Add(new DashboardAux(nombre:"&amp;BDFiltros[[#This Row],[nombre]]&amp;", id: "&amp;C27&amp;", columna: "&amp;D27&amp;", tabla: "&amp;E27&amp;", reportID: "&amp;F27&amp;", groupID: "&amp;G27&amp;", comentario: "&amp;""""&amp;H27&amp;""""&amp;"));"</f>
        <v>dashboards.Add(new DashboardAux(nombre:"Avance del COVID-19 - Guatemala", id: 18, columna: null, tabla: null, reportID: null, groupID: null, comentario: "No Aplica"));</v>
      </c>
    </row>
    <row r="28" spans="1:9" ht="30.6" x14ac:dyDescent="0.3">
      <c r="A28" s="40" t="str">
        <f>+"//"&amp;MASTER!Z26</f>
        <v>//Pueblos_Guatemala_Nacional_GT</v>
      </c>
      <c r="B28" s="40" t="str">
        <f>+""""&amp;MASTER!Z26&amp;""""</f>
        <v>"Pueblos_Guatemala_Nacional_GT"</v>
      </c>
      <c r="C28" s="41">
        <f>+MASTER!H26</f>
        <v>19</v>
      </c>
      <c r="D28" s="39" t="str">
        <f>+IF(MASTER!S26="","null",(""""&amp;MASTER!S26&amp;""""))</f>
        <v>null</v>
      </c>
      <c r="E28" s="39" t="str">
        <f>+IF(MASTER!R26="","null",(""""&amp;MASTER!R26&amp;""""))</f>
        <v>null</v>
      </c>
      <c r="F28" s="36" t="str">
        <f>+IF(MASTER!Y26="","null",(""""&amp;MASTER!Y26&amp;""""))</f>
        <v>"87a549ec-c196-4d9e-ad06-020088722884"</v>
      </c>
      <c r="G28" s="36" t="str">
        <f>+IF(MASTER!X26="","null",(""""&amp;MASTER!X26&amp;""""))</f>
        <v>"2722dcb0-717b-4afe-8a0b-660175a2b8b5"</v>
      </c>
      <c r="H28" s="42" t="s">
        <v>290</v>
      </c>
      <c r="I28" s="36" t="str">
        <f>"dashboards.Add(new DashboardAux(nombre:"&amp;BDFiltros[[#This Row],[nombre]]&amp;", id: "&amp;C28&amp;", columna: "&amp;D28&amp;", tabla: "&amp;E28&amp;", reportID: "&amp;F28&amp;", groupID: "&amp;G28&amp;", comentario: "&amp;""""&amp;H28&amp;""""&amp;"));"</f>
        <v>dashboards.Add(new DashboardAux(nombre:"Pueblos_Guatemala_Nacional_GT", id: 19, columna: null, tabla: null, reportID: "87a549ec-c196-4d9e-ad06-020088722884", groupID: "2722dcb0-717b-4afe-8a0b-660175a2b8b5", comentario: "Sin Filtros"));</v>
      </c>
    </row>
    <row r="29" spans="1:9" ht="40.799999999999997" x14ac:dyDescent="0.3">
      <c r="A29" s="40" t="str">
        <f>+"//"&amp;MASTER!Z27</f>
        <v>//Comunidad_Linguistica_Individual_GT</v>
      </c>
      <c r="B29" s="40" t="str">
        <f>+""""&amp;MASTER!Z27&amp;""""</f>
        <v>"Comunidad_Linguistica_Individual_GT"</v>
      </c>
      <c r="C29" s="41">
        <f>+MASTER!H27</f>
        <v>20</v>
      </c>
      <c r="D29" s="39" t="str">
        <f>+IF(MASTER!S27="","null",(""""&amp;MASTER!S27&amp;""""))</f>
        <v>"id"</v>
      </c>
      <c r="E29" s="39" t="str">
        <f>+IF(MASTER!R27="","null",(""""&amp;MASTER!R27&amp;""""))</f>
        <v>"Comunidades Listado"</v>
      </c>
      <c r="F29" s="36" t="str">
        <f>+IF(MASTER!Y27="","null",(""""&amp;MASTER!Y27&amp;""""))</f>
        <v>"c9204573-dcb0-42d3-999a-d21c398a29b6"</v>
      </c>
      <c r="G29" s="36" t="str">
        <f>+IF(MASTER!X27="","null",(""""&amp;MASTER!X27&amp;""""))</f>
        <v>"2722dcb0-717b-4afe-8a0b-660175a2b8b5"</v>
      </c>
      <c r="H29" s="42" t="s">
        <v>294</v>
      </c>
      <c r="I29" s="36" t="str">
        <f>"dashboards.Add(new DashboardAux(nombre:"&amp;BDFiltros[[#This Row],[nombre]]&amp;", id: "&amp;C29&amp;", columna: "&amp;D29&amp;", tabla: "&amp;E29&amp;", reportID: "&amp;F29&amp;", groupID: "&amp;G29&amp;", comentario: "&amp;""""&amp;H29&amp;""""&amp;"));"</f>
        <v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v>
      </c>
    </row>
    <row r="30" spans="1:9" ht="30.6" x14ac:dyDescent="0.3">
      <c r="A30" s="40" t="str">
        <f>+"//"&amp;MASTER!Z28</f>
        <v>//Impactos_ETA_Nacional_HN</v>
      </c>
      <c r="B30" s="40" t="str">
        <f>+""""&amp;MASTER!Z28&amp;""""</f>
        <v>"Impactos_ETA_Nacional_HN"</v>
      </c>
      <c r="C30" s="41">
        <f>+MASTER!H28</f>
        <v>21</v>
      </c>
      <c r="D30" s="39" t="str">
        <f>+IF(MASTER!S28="","null",(""""&amp;MASTER!S28&amp;""""))</f>
        <v>null</v>
      </c>
      <c r="E30" s="39" t="str">
        <f>+IF(MASTER!R28="","null",(""""&amp;MASTER!R28&amp;""""))</f>
        <v>null</v>
      </c>
      <c r="F30" s="36" t="str">
        <f>+IF(MASTER!Y28="","null",(""""&amp;MASTER!Y28&amp;""""))</f>
        <v>"b1b03137-10cd-4679-af6f-30bcee85d439"</v>
      </c>
      <c r="G30" s="36" t="str">
        <f>+IF(MASTER!X28="","null",(""""&amp;MASTER!X28&amp;""""))</f>
        <v>"4eee1998-74cb-4ddb-885b-3db5a4db255d"</v>
      </c>
      <c r="H30" s="42" t="s">
        <v>306</v>
      </c>
      <c r="I30" s="36" t="str">
        <f>"dashboards.Add(new DashboardAux(nombre:"&amp;BDFiltros[[#This Row],[nombre]]&amp;", id: "&amp;C30&amp;", columna: "&amp;D30&amp;", tabla: "&amp;E30&amp;", reportID: "&amp;F30&amp;", groupID: "&amp;G30&amp;", comentario: "&amp;""""&amp;H30&amp;""""&amp;"));"</f>
        <v>dashboards.Add(new DashboardAux(nombre:"Impactos_ETA_Nacional_HN", id: 21, columna: null, tabla: null, reportID: "b1b03137-10cd-4679-af6f-30bcee85d439", groupID: "4eee1998-74cb-4ddb-885b-3db5a4db255d", comentario: "Sin Filtros - HTML con MapStore"));</v>
      </c>
    </row>
    <row r="31" spans="1:9" ht="30.6" x14ac:dyDescent="0.3">
      <c r="A31" s="40" t="str">
        <f>+"//"&amp;MASTER!Z29</f>
        <v>//Incendios_Forestales_Regional_CL</v>
      </c>
      <c r="B31" s="40" t="str">
        <f>+""""&amp;MASTER!Z29&amp;""""</f>
        <v>"Incendios_Forestales_Regional_CL"</v>
      </c>
      <c r="C31" s="41">
        <f>+MASTER!H29</f>
        <v>22</v>
      </c>
      <c r="D31" s="39" t="str">
        <f>+IF(MASTER!S29="","null",(""""&amp;MASTER!S29&amp;""""))</f>
        <v>"Codreg"</v>
      </c>
      <c r="E31" s="39" t="str">
        <f>+IF(MASTER!R29="","null",(""""&amp;MASTER!R29&amp;""""))</f>
        <v>"Localiza"</v>
      </c>
      <c r="F31" s="36" t="str">
        <f>+IF(MASTER!Y29="","null",(""""&amp;MASTER!Y29&amp;""""))</f>
        <v>"511504da-cead-4cdc-b254-795d507a07c9"</v>
      </c>
      <c r="G31" s="36" t="str">
        <f>+IF(MASTER!X29="","null",(""""&amp;MASTER!X29&amp;""""))</f>
        <v>"4ebe6763-6f4d-4a48-8e0f-f8b3702efea9"</v>
      </c>
      <c r="H31" s="42" t="s">
        <v>292</v>
      </c>
      <c r="I31" s="36" t="str">
        <f>"dashboards.Add(new DashboardAux(nombre:"&amp;BDFiltros[[#This Row],[nombre]]&amp;", id: "&amp;C31&amp;", columna: "&amp;D31&amp;", tabla: "&amp;E31&amp;", reportID: "&amp;F31&amp;", groupID: "&amp;G31&amp;", comentario: "&amp;""""&amp;H31&amp;""""&amp;"));"</f>
        <v>dashboards.Add(new DashboardAux(nombre:"Incendios_Forestales_Regional_CL", id: 22, columna: "Codreg", tabla: "Localiza", reportID: "511504da-cead-4cdc-b254-795d507a07c9", groupID: "4ebe6763-6f4d-4a48-8e0f-f8b3702efea9", comentario: "Filtro Región CL"));</v>
      </c>
    </row>
    <row r="32" spans="1:9" ht="30.6" x14ac:dyDescent="0.3">
      <c r="A32" s="40" t="str">
        <f>+"//"&amp;MASTER!Z30</f>
        <v>//Monitoreo_Fuego_Nacional_HN</v>
      </c>
      <c r="B32" s="40" t="str">
        <f>+""""&amp;MASTER!Z30&amp;""""</f>
        <v>"Monitoreo_Fuego_Nacional_HN"</v>
      </c>
      <c r="C32" s="41">
        <f>+MASTER!H30</f>
        <v>23</v>
      </c>
      <c r="D32" s="39" t="str">
        <f>+IF(MASTER!S30="","null",(""""&amp;MASTER!S30&amp;""""))</f>
        <v>null</v>
      </c>
      <c r="E32" s="39" t="str">
        <f>+IF(MASTER!R30="","null",(""""&amp;MASTER!R30&amp;""""))</f>
        <v>null</v>
      </c>
      <c r="F32" s="36" t="str">
        <f>+IF(MASTER!Y30="","null",(""""&amp;MASTER!Y30&amp;""""))</f>
        <v>"ac175849-1273-4a04-a6b9-708afa3508fa"</v>
      </c>
      <c r="G32" s="36" t="str">
        <f>+IF(MASTER!X30="","null",(""""&amp;MASTER!X30&amp;""""))</f>
        <v>"4eee1998-74cb-4ddb-885b-3db5a4db255d"</v>
      </c>
      <c r="H32" s="42" t="s">
        <v>296</v>
      </c>
      <c r="I32" s="36" t="str">
        <f>"dashboards.Add(new DashboardAux(nombre:"&amp;BDFiltros[[#This Row],[nombre]]&amp;", id: "&amp;C32&amp;", columna: "&amp;D32&amp;", tabla: "&amp;E32&amp;", reportID: "&amp;F32&amp;", groupID: "&amp;G32&amp;", comentario: "&amp;""""&amp;H32&amp;""""&amp;"));"</f>
        <v>dashboards.Add(new DashboardAux(nombre:"Monitoreo_Fuego_Nacional_HN", id: 23, columna: null, tabla: null, reportID: "ac175849-1273-4a04-a6b9-708afa3508fa", groupID: "4eee1998-74cb-4ddb-885b-3db5a4db255d", comentario: "Sin Filtros - HTML con GEE"));</v>
      </c>
    </row>
    <row r="33" spans="1:9" ht="40.799999999999997" x14ac:dyDescent="0.3">
      <c r="A33" s="40" t="str">
        <f>+"//"&amp;MASTER!Z31</f>
        <v>//Monitoreo_Fuego_Departamento_HN</v>
      </c>
      <c r="B33" s="40" t="str">
        <f>+""""&amp;MASTER!Z31&amp;""""</f>
        <v>"Monitoreo_Fuego_Departamento_HN"</v>
      </c>
      <c r="C33" s="41">
        <f>+MASTER!H31</f>
        <v>24</v>
      </c>
      <c r="D33" s="39" t="str">
        <f>+IF(MASTER!S31="","null",(""""&amp;MASTER!S31&amp;""""))</f>
        <v>"Id_Depart"</v>
      </c>
      <c r="E33" s="39" t="str">
        <f>+IF(MASTER!R31="","null",(""""&amp;MASTER!R31&amp;""""))</f>
        <v>"Localiza_Honduras"</v>
      </c>
      <c r="F33" s="36" t="str">
        <f>+IF(MASTER!Y31="","null",(""""&amp;MASTER!Y31&amp;""""))</f>
        <v>"d402b070-f109-4f54-b650-5eb84d2b5960"</v>
      </c>
      <c r="G33" s="36" t="str">
        <f>+IF(MASTER!X31="","null",(""""&amp;MASTER!X31&amp;""""))</f>
        <v>"4eee1998-74cb-4ddb-885b-3db5a4db255d"</v>
      </c>
      <c r="H33" s="42" t="s">
        <v>297</v>
      </c>
      <c r="I33" s="36" t="str">
        <f>"dashboards.Add(new DashboardAux(nombre:"&amp;BDFiltros[[#This Row],[nombre]]&amp;", id: "&amp;C33&amp;", columna: "&amp;D33&amp;", tabla: "&amp;E33&amp;", reportID: "&amp;F33&amp;", groupID: "&amp;G33&amp;", comentario: "&amp;""""&amp;H33&amp;""""&amp;"));"</f>
        <v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v>
      </c>
    </row>
    <row r="34" spans="1:9" ht="30.6" x14ac:dyDescent="0.3">
      <c r="A34" s="40" t="str">
        <f>+"//"&amp;MASTER!Z32</f>
        <v>//Monitoreo_Clima_Nacional_HN</v>
      </c>
      <c r="B34" s="40" t="str">
        <f>+""""&amp;MASTER!Z32&amp;""""</f>
        <v>"Monitoreo_Clima_Nacional_HN"</v>
      </c>
      <c r="C34" s="41">
        <f>+MASTER!H32</f>
        <v>25</v>
      </c>
      <c r="D34" s="39" t="str">
        <f>+IF(MASTER!S32="","null",(""""&amp;MASTER!S32&amp;""""))</f>
        <v>null</v>
      </c>
      <c r="E34" s="39" t="str">
        <f>+IF(MASTER!R32="","null",(""""&amp;MASTER!R32&amp;""""))</f>
        <v>null</v>
      </c>
      <c r="F34" s="36" t="str">
        <f>+IF(MASTER!Y32="","null",(""""&amp;MASTER!Y32&amp;""""))</f>
        <v>"af9d0d5e-127d-439a-b718-63d1f302cea0"</v>
      </c>
      <c r="G34" s="36" t="str">
        <f>+IF(MASTER!X32="","null",(""""&amp;MASTER!X32&amp;""""))</f>
        <v>"4eee1998-74cb-4ddb-885b-3db5a4db255d"</v>
      </c>
      <c r="H34" s="42" t="s">
        <v>296</v>
      </c>
      <c r="I34" s="36" t="str">
        <f>"dashboards.Add(new DashboardAux(nombre:"&amp;BDFiltros[[#This Row],[nombre]]&amp;", id: "&amp;C34&amp;", columna: "&amp;D34&amp;", tabla: "&amp;E34&amp;", reportID: "&amp;F34&amp;", groupID: "&amp;G34&amp;", comentario: "&amp;""""&amp;H34&amp;""""&amp;"));"</f>
        <v>dashboards.Add(new DashboardAux(nombre:"Monitoreo_Clima_Nacional_HN", id: 25, columna: null, tabla: null, reportID: "af9d0d5e-127d-439a-b718-63d1f302cea0", groupID: "4eee1998-74cb-4ddb-885b-3db5a4db255d", comentario: "Sin Filtros - HTML con GEE"));</v>
      </c>
    </row>
    <row r="35" spans="1:9" ht="40.799999999999997" x14ac:dyDescent="0.3">
      <c r="A35" s="40" t="str">
        <f>+"//"&amp;MASTER!Z33</f>
        <v>//Monitoreo_Clima_Departamento_HN</v>
      </c>
      <c r="B35" s="40" t="str">
        <f>+""""&amp;MASTER!Z33&amp;""""</f>
        <v>"Monitoreo_Clima_Departamento_HN"</v>
      </c>
      <c r="C35" s="41">
        <f>+MASTER!H33</f>
        <v>26</v>
      </c>
      <c r="D35" s="39" t="str">
        <f>+IF(MASTER!S33="","null",(""""&amp;MASTER!S33&amp;""""))</f>
        <v>"Id_Depart"</v>
      </c>
      <c r="E35" s="39" t="str">
        <f>+IF(MASTER!R33="","null",(""""&amp;MASTER!R33&amp;""""))</f>
        <v>"Localiza_HN"</v>
      </c>
      <c r="F35" s="36" t="str">
        <f>+IF(MASTER!Y33="","null",(""""&amp;MASTER!Y33&amp;""""))</f>
        <v>"cab9a957-99a6-4e49-826b-fe3506947703"</v>
      </c>
      <c r="G35" s="36" t="str">
        <f>+IF(MASTER!X33="","null",(""""&amp;MASTER!X33&amp;""""))</f>
        <v>"4eee1998-74cb-4ddb-885b-3db5a4db255d"</v>
      </c>
      <c r="H35" s="42" t="s">
        <v>298</v>
      </c>
      <c r="I35" s="36" t="str">
        <f>"dashboards.Add(new DashboardAux(nombre:"&amp;BDFiltros[[#This Row],[nombre]]&amp;", id: "&amp;C35&amp;", columna: "&amp;D35&amp;", tabla: "&amp;E35&amp;", reportID: "&amp;F35&amp;", groupID: "&amp;G35&amp;", comentario: "&amp;""""&amp;H35&amp;""""&amp;"));"</f>
        <v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v>
      </c>
    </row>
    <row r="36" spans="1:9" ht="30.6" x14ac:dyDescent="0.3">
      <c r="A36" s="40" t="str">
        <f>+"//"&amp;MASTER!Z34</f>
        <v>//Monitoreo_Fuego_Nacional_GT</v>
      </c>
      <c r="B36" s="40" t="str">
        <f>+""""&amp;MASTER!Z34&amp;""""</f>
        <v>"Monitoreo_Fuego_Nacional_GT"</v>
      </c>
      <c r="C36" s="41">
        <f>+MASTER!H34</f>
        <v>27</v>
      </c>
      <c r="D36" s="39" t="str">
        <f>+IF(MASTER!S34="","null",(""""&amp;MASTER!S34&amp;""""))</f>
        <v>null</v>
      </c>
      <c r="E36" s="39" t="str">
        <f>+IF(MASTER!R34="","null",(""""&amp;MASTER!R34&amp;""""))</f>
        <v>null</v>
      </c>
      <c r="F36" s="36" t="str">
        <f>+IF(MASTER!Y34="","null",(""""&amp;MASTER!Y34&amp;""""))</f>
        <v>"2cf4e74a-5951-4a87-bdab-13636990283d"</v>
      </c>
      <c r="G36" s="36" t="str">
        <f>+IF(MASTER!X34="","null",(""""&amp;MASTER!X34&amp;""""))</f>
        <v>"2722dcb0-717b-4afe-8a0b-660175a2b8b5"</v>
      </c>
      <c r="H36" s="42" t="s">
        <v>296</v>
      </c>
      <c r="I36" s="36" t="str">
        <f>"dashboards.Add(new DashboardAux(nombre:"&amp;BDFiltros[[#This Row],[nombre]]&amp;", id: "&amp;C36&amp;", columna: "&amp;D36&amp;", tabla: "&amp;E36&amp;", reportID: "&amp;F36&amp;", groupID: "&amp;G36&amp;", comentario: "&amp;""""&amp;H36&amp;""""&amp;"));"</f>
        <v>dashboards.Add(new DashboardAux(nombre:"Monitoreo_Fuego_Nacional_GT", id: 27, columna: null, tabla: null, reportID: "2cf4e74a-5951-4a87-bdab-13636990283d", groupID: "2722dcb0-717b-4afe-8a0b-660175a2b8b5", comentario: "Sin Filtros - HTML con GEE"));</v>
      </c>
    </row>
    <row r="37" spans="1:9" ht="40.799999999999997" x14ac:dyDescent="0.3">
      <c r="A37" s="40" t="str">
        <f>+"//"&amp;MASTER!Z35</f>
        <v>//Monitoreo_Fuego_Departamento_GT</v>
      </c>
      <c r="B37" s="40" t="str">
        <f>+""""&amp;MASTER!Z35&amp;""""</f>
        <v>"Monitoreo_Fuego_Departamento_GT"</v>
      </c>
      <c r="C37" s="41">
        <f>+MASTER!H35</f>
        <v>28</v>
      </c>
      <c r="D37" s="39" t="str">
        <f>+IF(MASTER!S35="","null",(""""&amp;MASTER!S35&amp;""""))</f>
        <v>"Id_Depart"</v>
      </c>
      <c r="E37" s="39" t="str">
        <f>+IF(MASTER!R35="","null",(""""&amp;MASTER!R35&amp;""""))</f>
        <v>"Localiza_Guatemala"</v>
      </c>
      <c r="F37" s="36" t="str">
        <f>+IF(MASTER!Y35="","null",(""""&amp;MASTER!Y35&amp;""""))</f>
        <v>"4584caf4-55cd-43fd-afb1-c5dc43e20ea6"</v>
      </c>
      <c r="G37" s="36" t="str">
        <f>+IF(MASTER!X35="","null",(""""&amp;MASTER!X35&amp;""""))</f>
        <v>"2722dcb0-717b-4afe-8a0b-660175a2b8b5"</v>
      </c>
      <c r="H37" s="42" t="s">
        <v>299</v>
      </c>
      <c r="I37" s="36" t="str">
        <f>"dashboards.Add(new DashboardAux(nombre:"&amp;BDFiltros[[#This Row],[nombre]]&amp;", id: "&amp;C37&amp;", columna: "&amp;D37&amp;", tabla: "&amp;E37&amp;", reportID: "&amp;F37&amp;", groupID: "&amp;G37&amp;", comentario: "&amp;""""&amp;H37&amp;""""&amp;"));"</f>
        <v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v>
      </c>
    </row>
    <row r="38" spans="1:9" ht="30.6" x14ac:dyDescent="0.3">
      <c r="A38" s="40" t="str">
        <f>+"//"&amp;MASTER!Z36</f>
        <v>//Monitoreo_Clima_Nacional_GT</v>
      </c>
      <c r="B38" s="40" t="str">
        <f>+""""&amp;MASTER!Z36&amp;""""</f>
        <v>"Monitoreo_Clima_Nacional_GT"</v>
      </c>
      <c r="C38" s="41">
        <f>+MASTER!H36</f>
        <v>29</v>
      </c>
      <c r="D38" s="39" t="str">
        <f>+IF(MASTER!S36="","null",(""""&amp;MASTER!S36&amp;""""))</f>
        <v>null</v>
      </c>
      <c r="E38" s="39" t="str">
        <f>+IF(MASTER!R36="","null",(""""&amp;MASTER!R36&amp;""""))</f>
        <v>null</v>
      </c>
      <c r="F38" s="36" t="str">
        <f>+IF(MASTER!Y36="","null",(""""&amp;MASTER!Y36&amp;""""))</f>
        <v>"43e9321e-9c41-46cd-86f3-2a515d55cb45"</v>
      </c>
      <c r="G38" s="36" t="str">
        <f>+IF(MASTER!X36="","null",(""""&amp;MASTER!X36&amp;""""))</f>
        <v>"2722dcb0-717b-4afe-8a0b-660175a2b8b5"</v>
      </c>
      <c r="H38" s="42" t="s">
        <v>296</v>
      </c>
      <c r="I38" s="36" t="str">
        <f>"dashboards.Add(new DashboardAux(nombre:"&amp;BDFiltros[[#This Row],[nombre]]&amp;", id: "&amp;C38&amp;", columna: "&amp;D38&amp;", tabla: "&amp;E38&amp;", reportID: "&amp;F38&amp;", groupID: "&amp;G38&amp;", comentario: "&amp;""""&amp;H38&amp;""""&amp;"));"</f>
        <v>dashboards.Add(new DashboardAux(nombre:"Monitoreo_Clima_Nacional_GT", id: 29, columna: null, tabla: null, reportID: "43e9321e-9c41-46cd-86f3-2a515d55cb45", groupID: "2722dcb0-717b-4afe-8a0b-660175a2b8b5", comentario: "Sin Filtros - HTML con GEE"));</v>
      </c>
    </row>
    <row r="39" spans="1:9" ht="40.799999999999997" x14ac:dyDescent="0.3">
      <c r="A39" s="40" t="str">
        <f>+"//"&amp;MASTER!Z37</f>
        <v>//Monitoreo_Clima_Departamento_GT</v>
      </c>
      <c r="B39" s="40" t="str">
        <f>+""""&amp;MASTER!Z37&amp;""""</f>
        <v>"Monitoreo_Clima_Departamento_GT"</v>
      </c>
      <c r="C39" s="41">
        <f>+MASTER!H37</f>
        <v>30</v>
      </c>
      <c r="D39" s="39" t="str">
        <f>+IF(MASTER!S37="","null",(""""&amp;MASTER!S37&amp;""""))</f>
        <v>"Id_Depart"</v>
      </c>
      <c r="E39" s="39" t="str">
        <f>+IF(MASTER!R37="","null",(""""&amp;MASTER!R37&amp;""""))</f>
        <v>"Localiza_GT"</v>
      </c>
      <c r="F39" s="36" t="str">
        <f>+IF(MASTER!Y37="","null",(""""&amp;MASTER!Y37&amp;""""))</f>
        <v>"4df90f94-f72c-470c-a018-aa3731b18c68"</v>
      </c>
      <c r="G39" s="36" t="str">
        <f>+IF(MASTER!X37="","null",(""""&amp;MASTER!X37&amp;""""))</f>
        <v>"2722dcb0-717b-4afe-8a0b-660175a2b8b5"</v>
      </c>
      <c r="H39" s="42" t="s">
        <v>299</v>
      </c>
      <c r="I39" s="36" t="str">
        <f>"dashboards.Add(new DashboardAux(nombre:"&amp;BDFiltros[[#This Row],[nombre]]&amp;", id: "&amp;C39&amp;", columna: "&amp;D39&amp;", tabla: "&amp;E39&amp;", reportID: "&amp;F39&amp;", groupID: "&amp;G39&amp;", comentario: "&amp;""""&amp;H39&amp;""""&amp;"));"</f>
        <v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v>
      </c>
    </row>
    <row r="40" spans="1:9" ht="30.6" x14ac:dyDescent="0.3">
      <c r="A40" s="40" t="str">
        <f>+"//"&amp;MASTER!Z38</f>
        <v>//Monitoreo_Fuego_Nacional_PN</v>
      </c>
      <c r="B40" s="40" t="str">
        <f>+""""&amp;MASTER!Z38&amp;""""</f>
        <v>"Monitoreo_Fuego_Nacional_PN"</v>
      </c>
      <c r="C40" s="41">
        <f>+MASTER!H38</f>
        <v>31</v>
      </c>
      <c r="D40" s="39" t="str">
        <f>+IF(MASTER!S38="","null",(""""&amp;MASTER!S38&amp;""""))</f>
        <v>null</v>
      </c>
      <c r="E40" s="39" t="str">
        <f>+IF(MASTER!R38="","null",(""""&amp;MASTER!R38&amp;""""))</f>
        <v>null</v>
      </c>
      <c r="F40" s="36" t="str">
        <f>+IF(MASTER!Y38="","null",(""""&amp;MASTER!Y38&amp;""""))</f>
        <v>"6bf63e66-f1e8-4ada-9ab7-dfa7c8d740cd"</v>
      </c>
      <c r="G40" s="36" t="str">
        <f>+IF(MASTER!X38="","null",(""""&amp;MASTER!X38&amp;""""))</f>
        <v>"541a5c0a-0f36-4e8e-bb5c-e6a4199e5858"</v>
      </c>
      <c r="H40" s="42" t="s">
        <v>296</v>
      </c>
      <c r="I40" s="36" t="str">
        <f>"dashboards.Add(new DashboardAux(nombre:"&amp;BDFiltros[[#This Row],[nombre]]&amp;", id: "&amp;C40&amp;", columna: "&amp;D40&amp;", tabla: "&amp;E40&amp;", reportID: "&amp;F40&amp;", groupID: "&amp;G40&amp;", comentario: "&amp;""""&amp;H40&amp;""""&amp;"));"</f>
        <v>dashboards.Add(new DashboardAux(nombre:"Monitoreo_Fuego_Nacional_PN", id: 31, columna: null, tabla: null, reportID: "6bf63e66-f1e8-4ada-9ab7-dfa7c8d740cd", groupID: "541a5c0a-0f36-4e8e-bb5c-e6a4199e5858", comentario: "Sin Filtros - HTML con GEE"));</v>
      </c>
    </row>
    <row r="41" spans="1:9" ht="40.799999999999997" x14ac:dyDescent="0.3">
      <c r="A41" s="40" t="str">
        <f>+"//"&amp;MASTER!Z39</f>
        <v>//Monitoreo_Fuego_Departamento_PN</v>
      </c>
      <c r="B41" s="40" t="str">
        <f>+""""&amp;MASTER!Z39&amp;""""</f>
        <v>"Monitoreo_Fuego_Departamento_PN"</v>
      </c>
      <c r="C41" s="41">
        <f>+MASTER!H39</f>
        <v>32</v>
      </c>
      <c r="D41" s="39" t="str">
        <f>+IF(MASTER!S39="","null",(""""&amp;MASTER!S39&amp;""""))</f>
        <v>"Id_Provi"</v>
      </c>
      <c r="E41" s="39" t="str">
        <f>+IF(MASTER!R39="","null",(""""&amp;MASTER!R39&amp;""""))</f>
        <v>"Localiza_Panama"</v>
      </c>
      <c r="F41" s="36" t="str">
        <f>+IF(MASTER!Y39="","null",(""""&amp;MASTER!Y39&amp;""""))</f>
        <v>"b6f89339-0272-465e-8c9e-a232d6b6daf0"</v>
      </c>
      <c r="G41" s="36" t="str">
        <f>+IF(MASTER!X39="","null",(""""&amp;MASTER!X39&amp;""""))</f>
        <v>"541a5c0a-0f36-4e8e-bb5c-e6a4199e5858"</v>
      </c>
      <c r="H41" s="42" t="s">
        <v>300</v>
      </c>
      <c r="I41" s="36" t="str">
        <f>"dashboards.Add(new DashboardAux(nombre:"&amp;BDFiltros[[#This Row],[nombre]]&amp;", id: "&amp;C41&amp;", columna: "&amp;D41&amp;", tabla: "&amp;E41&amp;", reportID: "&amp;F41&amp;", groupID: "&amp;G41&amp;", comentario: "&amp;""""&amp;H41&amp;""""&amp;"));"</f>
        <v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v>
      </c>
    </row>
    <row r="42" spans="1:9" ht="30.6" x14ac:dyDescent="0.3">
      <c r="A42" s="40" t="str">
        <f>+"//"&amp;MASTER!Z40</f>
        <v>//Monitoreo_Clima_Nacional_PN</v>
      </c>
      <c r="B42" s="40" t="str">
        <f>+""""&amp;MASTER!Z40&amp;""""</f>
        <v>"Monitoreo_Clima_Nacional_PN"</v>
      </c>
      <c r="C42" s="41">
        <f>+MASTER!H40</f>
        <v>33</v>
      </c>
      <c r="D42" s="39" t="str">
        <f>+IF(MASTER!S40="","null",(""""&amp;MASTER!S40&amp;""""))</f>
        <v>null</v>
      </c>
      <c r="E42" s="39" t="str">
        <f>+IF(MASTER!R40="","null",(""""&amp;MASTER!R40&amp;""""))</f>
        <v>null</v>
      </c>
      <c r="F42" s="36" t="str">
        <f>+IF(MASTER!Y40="","null",(""""&amp;MASTER!Y40&amp;""""))</f>
        <v>"61fa143a-3090-4c1b-9932-ab1013e3d4c8"</v>
      </c>
      <c r="G42" s="36" t="str">
        <f>+IF(MASTER!X40="","null",(""""&amp;MASTER!X40&amp;""""))</f>
        <v>"541a5c0a-0f36-4e8e-bb5c-e6a4199e5858"</v>
      </c>
      <c r="H42" s="42" t="s">
        <v>296</v>
      </c>
      <c r="I42" s="36" t="str">
        <f>"dashboards.Add(new DashboardAux(nombre:"&amp;BDFiltros[[#This Row],[nombre]]&amp;", id: "&amp;C42&amp;", columna: "&amp;D42&amp;", tabla: "&amp;E42&amp;", reportID: "&amp;F42&amp;", groupID: "&amp;G42&amp;", comentario: "&amp;""""&amp;H42&amp;""""&amp;"));"</f>
        <v>dashboards.Add(new DashboardAux(nombre:"Monitoreo_Clima_Nacional_PN", id: 33, columna: null, tabla: null, reportID: "61fa143a-3090-4c1b-9932-ab1013e3d4c8", groupID: "541a5c0a-0f36-4e8e-bb5c-e6a4199e5858", comentario: "Sin Filtros - HTML con GEE"));</v>
      </c>
    </row>
    <row r="43" spans="1:9" ht="40.799999999999997" x14ac:dyDescent="0.3">
      <c r="A43" s="40" t="str">
        <f>+"//"&amp;MASTER!Z41</f>
        <v>//Monitoreo_Clima_Departamento_PN</v>
      </c>
      <c r="B43" s="40" t="str">
        <f>+""""&amp;MASTER!Z41&amp;""""</f>
        <v>"Monitoreo_Clima_Departamento_PN"</v>
      </c>
      <c r="C43" s="41">
        <f>+MASTER!H41</f>
        <v>34</v>
      </c>
      <c r="D43" s="39" t="str">
        <f>+IF(MASTER!S41="","null",(""""&amp;MASTER!S41&amp;""""))</f>
        <v>"Id_Provi"</v>
      </c>
      <c r="E43" s="39" t="str">
        <f>+IF(MASTER!R41="","null",(""""&amp;MASTER!R41&amp;""""))</f>
        <v>"Localiza_PA"</v>
      </c>
      <c r="F43" s="36" t="str">
        <f>+IF(MASTER!Y41="","null",(""""&amp;MASTER!Y41&amp;""""))</f>
        <v>"c17c03ee-312f-414b-953a-09fe6f9dabdf"</v>
      </c>
      <c r="G43" s="36" t="str">
        <f>+IF(MASTER!X41="","null",(""""&amp;MASTER!X41&amp;""""))</f>
        <v>"541a5c0a-0f36-4e8e-bb5c-e6a4199e5858"</v>
      </c>
      <c r="H43" s="42" t="s">
        <v>300</v>
      </c>
      <c r="I43" s="36" t="str">
        <f>"dashboards.Add(new DashboardAux(nombre:"&amp;BDFiltros[[#This Row],[nombre]]&amp;", id: "&amp;C43&amp;", columna: "&amp;D43&amp;", tabla: "&amp;E43&amp;", reportID: "&amp;F43&amp;", groupID: "&amp;G43&amp;", comentario: "&amp;""""&amp;H43&amp;""""&amp;"));"</f>
        <v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v>
      </c>
    </row>
    <row r="44" spans="1:9" ht="30.6" x14ac:dyDescent="0.3">
      <c r="A44" s="40" t="str">
        <f>+"//"&amp;MASTER!Z42</f>
        <v>//Monitoreo_Fuego_Nacional_SV</v>
      </c>
      <c r="B44" s="40" t="str">
        <f>+""""&amp;MASTER!Z42&amp;""""</f>
        <v>"Monitoreo_Fuego_Nacional_SV"</v>
      </c>
      <c r="C44" s="41">
        <f>+MASTER!H42</f>
        <v>35</v>
      </c>
      <c r="D44" s="39" t="str">
        <f>+IF(MASTER!S42="","null",(""""&amp;MASTER!S42&amp;""""))</f>
        <v>null</v>
      </c>
      <c r="E44" s="39" t="str">
        <f>+IF(MASTER!R42="","null",(""""&amp;MASTER!R42&amp;""""))</f>
        <v>null</v>
      </c>
      <c r="F44" s="36" t="str">
        <f>+IF(MASTER!Y42="","null",(""""&amp;MASTER!Y42&amp;""""))</f>
        <v>"0a5dc135-3853-442f-ab90-970af349f6f8"</v>
      </c>
      <c r="G44" s="36" t="str">
        <f>+IF(MASTER!X42="","null",(""""&amp;MASTER!X42&amp;""""))</f>
        <v>"23edd3e0-e067-4e9a-8396-ec4f8ef8bd84"</v>
      </c>
      <c r="H44" s="42" t="s">
        <v>296</v>
      </c>
      <c r="I44" s="36" t="str">
        <f>"dashboards.Add(new DashboardAux(nombre:"&amp;BDFiltros[[#This Row],[nombre]]&amp;", id: "&amp;C44&amp;", columna: "&amp;D44&amp;", tabla: "&amp;E44&amp;", reportID: "&amp;F44&amp;", groupID: "&amp;G44&amp;", comentario: "&amp;""""&amp;H44&amp;""""&amp;"));"</f>
        <v>dashboards.Add(new DashboardAux(nombre:"Monitoreo_Fuego_Nacional_SV", id: 35, columna: null, tabla: null, reportID: "0a5dc135-3853-442f-ab90-970af349f6f8", groupID: "23edd3e0-e067-4e9a-8396-ec4f8ef8bd84", comentario: "Sin Filtros - HTML con GEE"));</v>
      </c>
    </row>
    <row r="45" spans="1:9" ht="40.799999999999997" x14ac:dyDescent="0.3">
      <c r="A45" s="40" t="str">
        <f>+"//"&amp;MASTER!Z43</f>
        <v>//Monitoreo_Fuego_Departamento_SV</v>
      </c>
      <c r="B45" s="40" t="str">
        <f>+""""&amp;MASTER!Z43&amp;""""</f>
        <v>"Monitoreo_Fuego_Departamento_SV"</v>
      </c>
      <c r="C45" s="41">
        <f>+MASTER!H43</f>
        <v>36</v>
      </c>
      <c r="D45" s="39" t="str">
        <f>+IF(MASTER!S43="","null",(""""&amp;MASTER!S43&amp;""""))</f>
        <v>"Id_Depart"</v>
      </c>
      <c r="E45" s="39" t="str">
        <f>+IF(MASTER!R43="","null",(""""&amp;MASTER!R43&amp;""""))</f>
        <v>"Localiza_El_Salvador"</v>
      </c>
      <c r="F45" s="36" t="str">
        <f>+IF(MASTER!Y43="","null",(""""&amp;MASTER!Y43&amp;""""))</f>
        <v>"dcc21ffe-60ca-484a-87f7-9cc990c07961"</v>
      </c>
      <c r="G45" s="36" t="str">
        <f>+IF(MASTER!X43="","null",(""""&amp;MASTER!X43&amp;""""))</f>
        <v>"23edd3e0-e067-4e9a-8396-ec4f8ef8bd84"</v>
      </c>
      <c r="H45" s="42" t="s">
        <v>301</v>
      </c>
      <c r="I45" s="36" t="str">
        <f>"dashboards.Add(new DashboardAux(nombre:"&amp;BDFiltros[[#This Row],[nombre]]&amp;", id: "&amp;C45&amp;", columna: "&amp;D45&amp;", tabla: "&amp;E45&amp;", reportID: "&amp;F45&amp;", groupID: "&amp;G45&amp;", comentario: "&amp;""""&amp;H45&amp;""""&amp;"));"</f>
        <v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v>
      </c>
    </row>
    <row r="46" spans="1:9" ht="30.6" x14ac:dyDescent="0.3">
      <c r="A46" s="40" t="str">
        <f>+"//"&amp;MASTER!Z44</f>
        <v>//Monitoreo_Clima_Nacional_SV</v>
      </c>
      <c r="B46" s="40" t="str">
        <f>+""""&amp;MASTER!Z44&amp;""""</f>
        <v>"Monitoreo_Clima_Nacional_SV"</v>
      </c>
      <c r="C46" s="41">
        <f>+MASTER!H44</f>
        <v>37</v>
      </c>
      <c r="D46" s="39" t="str">
        <f>+IF(MASTER!S44="","null",(""""&amp;MASTER!S44&amp;""""))</f>
        <v>null</v>
      </c>
      <c r="E46" s="39" t="str">
        <f>+IF(MASTER!R44="","null",(""""&amp;MASTER!R44&amp;""""))</f>
        <v>null</v>
      </c>
      <c r="F46" s="36" t="str">
        <f>+IF(MASTER!Y44="","null",(""""&amp;MASTER!Y44&amp;""""))</f>
        <v>"d2be08fd-33b8-4495-ac69-8942d8efdd64"</v>
      </c>
      <c r="G46" s="36" t="str">
        <f>+IF(MASTER!X44="","null",(""""&amp;MASTER!X44&amp;""""))</f>
        <v>"23edd3e0-e067-4e9a-8396-ec4f8ef8bd84"</v>
      </c>
      <c r="H46" s="42" t="s">
        <v>296</v>
      </c>
      <c r="I46" s="36" t="str">
        <f>"dashboards.Add(new DashboardAux(nombre:"&amp;BDFiltros[[#This Row],[nombre]]&amp;", id: "&amp;C46&amp;", columna: "&amp;D46&amp;", tabla: "&amp;E46&amp;", reportID: "&amp;F46&amp;", groupID: "&amp;G46&amp;", comentario: "&amp;""""&amp;H46&amp;""""&amp;"));"</f>
        <v>dashboards.Add(new DashboardAux(nombre:"Monitoreo_Clima_Nacional_SV", id: 37, columna: null, tabla: null, reportID: "d2be08fd-33b8-4495-ac69-8942d8efdd64", groupID: "23edd3e0-e067-4e9a-8396-ec4f8ef8bd84", comentario: "Sin Filtros - HTML con GEE"));</v>
      </c>
    </row>
    <row r="47" spans="1:9" ht="40.799999999999997" x14ac:dyDescent="0.3">
      <c r="A47" s="40" t="str">
        <f>+"//"&amp;MASTER!Z45</f>
        <v>//Monitoreo_Clima_Departamento_SV</v>
      </c>
      <c r="B47" s="40" t="str">
        <f>+""""&amp;MASTER!Z45&amp;""""</f>
        <v>"Monitoreo_Clima_Departamento_SV"</v>
      </c>
      <c r="C47" s="41">
        <f>+MASTER!H45</f>
        <v>38</v>
      </c>
      <c r="D47" s="39" t="str">
        <f>+IF(MASTER!S45="","null",(""""&amp;MASTER!S45&amp;""""))</f>
        <v>"Id_Depart"</v>
      </c>
      <c r="E47" s="39" t="str">
        <f>+IF(MASTER!R45="","null",(""""&amp;MASTER!R45&amp;""""))</f>
        <v>"Lozaliza_SV"</v>
      </c>
      <c r="F47" s="36" t="str">
        <f>+IF(MASTER!Y45="","null",(""""&amp;MASTER!Y45&amp;""""))</f>
        <v>"ee2989f5-d80d-4fde-8a1b-8fb307b12694"</v>
      </c>
      <c r="G47" s="36" t="str">
        <f>+IF(MASTER!X45="","null",(""""&amp;MASTER!X45&amp;""""))</f>
        <v>"23edd3e0-e067-4e9a-8396-ec4f8ef8bd84"</v>
      </c>
      <c r="H47" s="42" t="s">
        <v>295</v>
      </c>
      <c r="I47" s="36" t="str">
        <f>"dashboards.Add(new DashboardAux(nombre:"&amp;BDFiltros[[#This Row],[nombre]]&amp;", id: "&amp;C47&amp;", columna: "&amp;D47&amp;", tabla: "&amp;E47&amp;", reportID: "&amp;F47&amp;", groupID: "&amp;G47&amp;", comentario: "&amp;""""&amp;H47&amp;""""&amp;"));"</f>
        <v>dashboards.Add(new DashboardAux(nombre:"Monitoreo_Clima_Departamento_SV", id: 38, columna: "Id_Depart", tabla: "Lozaliza_SV", reportID: "ee2989f5-d80d-4fde-8a1b-8fb307b12694", groupID: "23edd3e0-e067-4e9a-8396-ec4f8ef8bd84", comentario: "Filtro Departamento SV"));</v>
      </c>
    </row>
    <row r="48" spans="1:9" ht="30.6" x14ac:dyDescent="0.3">
      <c r="A48" s="40" t="str">
        <f>+"//"&amp;MASTER!Z46</f>
        <v>//Monitoreo_Fuego_Nacional_CR</v>
      </c>
      <c r="B48" s="40" t="str">
        <f>+""""&amp;MASTER!Z46&amp;""""</f>
        <v>"Monitoreo_Fuego_Nacional_CR"</v>
      </c>
      <c r="C48" s="41">
        <f>+MASTER!H46</f>
        <v>39</v>
      </c>
      <c r="D48" s="39" t="str">
        <f>+IF(MASTER!S46="","null",(""""&amp;MASTER!S46&amp;""""))</f>
        <v>null</v>
      </c>
      <c r="E48" s="39" t="str">
        <f>+IF(MASTER!R46="","null",(""""&amp;MASTER!R46&amp;""""))</f>
        <v>null</v>
      </c>
      <c r="F48" s="36" t="str">
        <f>+IF(MASTER!Y46="","null",(""""&amp;MASTER!Y46&amp;""""))</f>
        <v>"63828826-65ff-41c7-b409-c34cbf5218bb"</v>
      </c>
      <c r="G48" s="36" t="str">
        <f>+IF(MASTER!X46="","null",(""""&amp;MASTER!X46&amp;""""))</f>
        <v>"44c9dce5-db80-4443-94f0-572fd312c4cf"</v>
      </c>
      <c r="H48" s="42" t="s">
        <v>296</v>
      </c>
      <c r="I48" s="36" t="str">
        <f>"dashboards.Add(new DashboardAux(nombre:"&amp;BDFiltros[[#This Row],[nombre]]&amp;", id: "&amp;C48&amp;", columna: "&amp;D48&amp;", tabla: "&amp;E48&amp;", reportID: "&amp;F48&amp;", groupID: "&amp;G48&amp;", comentario: "&amp;""""&amp;H48&amp;""""&amp;"));"</f>
        <v>dashboards.Add(new DashboardAux(nombre:"Monitoreo_Fuego_Nacional_CR", id: 39, columna: null, tabla: null, reportID: "63828826-65ff-41c7-b409-c34cbf5218bb", groupID: "44c9dce5-db80-4443-94f0-572fd312c4cf", comentario: "Sin Filtros - HTML con GEE"));</v>
      </c>
    </row>
    <row r="49" spans="1:9" ht="40.799999999999997" x14ac:dyDescent="0.3">
      <c r="A49" s="40" t="str">
        <f>+"//"&amp;MASTER!Z47</f>
        <v>//Monitoreo_Fuego_Departamento_CR</v>
      </c>
      <c r="B49" s="40" t="str">
        <f>+""""&amp;MASTER!Z47&amp;""""</f>
        <v>"Monitoreo_Fuego_Departamento_CR"</v>
      </c>
      <c r="C49" s="41">
        <f>+MASTER!H47</f>
        <v>40</v>
      </c>
      <c r="D49" s="39" t="str">
        <f>+IF(MASTER!S47="","null",(""""&amp;MASTER!S47&amp;""""))</f>
        <v>"Id_Depart"</v>
      </c>
      <c r="E49" s="39" t="str">
        <f>+IF(MASTER!R47="","null",(""""&amp;MASTER!R47&amp;""""))</f>
        <v>"Localiza_Costa_Rica"</v>
      </c>
      <c r="F49" s="36" t="str">
        <f>+IF(MASTER!Y47="","null",(""""&amp;MASTER!Y47&amp;""""))</f>
        <v>"857af067-4407-42f3-b900-ae22803b7399"</v>
      </c>
      <c r="G49" s="36" t="str">
        <f>+IF(MASTER!X47="","null",(""""&amp;MASTER!X47&amp;""""))</f>
        <v>"44c9dce5-db80-4443-94f0-572fd312c4cf"</v>
      </c>
      <c r="H49" s="42" t="s">
        <v>302</v>
      </c>
      <c r="I49" s="36" t="str">
        <f>"dashboards.Add(new DashboardAux(nombre:"&amp;BDFiltros[[#This Row],[nombre]]&amp;", id: "&amp;C49&amp;", columna: "&amp;D49&amp;", tabla: "&amp;E49&amp;", reportID: "&amp;F49&amp;", groupID: "&amp;G49&amp;", comentario: "&amp;""""&amp;H49&amp;""""&amp;"));"</f>
        <v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v>
      </c>
    </row>
    <row r="50" spans="1:9" ht="30.6" x14ac:dyDescent="0.3">
      <c r="A50" s="40" t="str">
        <f>+"//"&amp;MASTER!Z48</f>
        <v>//Monitoreo_Clima_Nacional_CR</v>
      </c>
      <c r="B50" s="40" t="str">
        <f>+""""&amp;MASTER!Z48&amp;""""</f>
        <v>"Monitoreo_Clima_Nacional_CR"</v>
      </c>
      <c r="C50" s="41">
        <f>+MASTER!H48</f>
        <v>41</v>
      </c>
      <c r="D50" s="39" t="str">
        <f>+IF(MASTER!S48="","null",(""""&amp;MASTER!S48&amp;""""))</f>
        <v>null</v>
      </c>
      <c r="E50" s="39" t="str">
        <f>+IF(MASTER!R48="","null",(""""&amp;MASTER!R48&amp;""""))</f>
        <v>null</v>
      </c>
      <c r="F50" s="36" t="str">
        <f>+IF(MASTER!Y48="","null",(""""&amp;MASTER!Y48&amp;""""))</f>
        <v>"6bc13b4b-0032-48bf-879f-2284f36ba88b"</v>
      </c>
      <c r="G50" s="36" t="str">
        <f>+IF(MASTER!X48="","null",(""""&amp;MASTER!X48&amp;""""))</f>
        <v>"44c9dce5-db80-4443-94f0-572fd312c4cf"</v>
      </c>
      <c r="H50" s="42" t="s">
        <v>296</v>
      </c>
      <c r="I50" s="36" t="str">
        <f>"dashboards.Add(new DashboardAux(nombre:"&amp;BDFiltros[[#This Row],[nombre]]&amp;", id: "&amp;C50&amp;", columna: "&amp;D50&amp;", tabla: "&amp;E50&amp;", reportID: "&amp;F50&amp;", groupID: "&amp;G50&amp;", comentario: "&amp;""""&amp;H50&amp;""""&amp;"));"</f>
        <v>dashboards.Add(new DashboardAux(nombre:"Monitoreo_Clima_Nacional_CR", id: 41, columna: null, tabla: null, reportID: "6bc13b4b-0032-48bf-879f-2284f36ba88b", groupID: "44c9dce5-db80-4443-94f0-572fd312c4cf", comentario: "Sin Filtros - HTML con GEE"));</v>
      </c>
    </row>
    <row r="51" spans="1:9" ht="40.799999999999997" x14ac:dyDescent="0.3">
      <c r="A51" s="40" t="str">
        <f>+"//"&amp;MASTER!Z49</f>
        <v>//Monitoreo_Clima_Departamento_CR</v>
      </c>
      <c r="B51" s="40" t="str">
        <f>+""""&amp;MASTER!Z49&amp;""""</f>
        <v>"Monitoreo_Clima_Departamento_CR"</v>
      </c>
      <c r="C51" s="41">
        <f>+MASTER!H49</f>
        <v>42</v>
      </c>
      <c r="D51" s="39" t="str">
        <f>+IF(MASTER!S49="","null",(""""&amp;MASTER!S49&amp;""""))</f>
        <v>"Id_Depart"</v>
      </c>
      <c r="E51" s="39" t="str">
        <f>+IF(MASTER!R49="","null",(""""&amp;MASTER!R49&amp;""""))</f>
        <v>"Localiza_CR"</v>
      </c>
      <c r="F51" s="36" t="str">
        <f>+IF(MASTER!Y49="","null",(""""&amp;MASTER!Y49&amp;""""))</f>
        <v>"02650194-fddc-4069-be3a-3a8652117990"</v>
      </c>
      <c r="G51" s="36" t="str">
        <f>+IF(MASTER!X49="","null",(""""&amp;MASTER!X49&amp;""""))</f>
        <v>"44c9dce5-db80-4443-94f0-572fd312c4cf"</v>
      </c>
      <c r="H51" s="42" t="s">
        <v>302</v>
      </c>
      <c r="I51" s="36" t="str">
        <f>"dashboards.Add(new DashboardAux(nombre:"&amp;BDFiltros[[#This Row],[nombre]]&amp;", id: "&amp;C51&amp;", columna: "&amp;D51&amp;", tabla: "&amp;E51&amp;", reportID: "&amp;F51&amp;", groupID: "&amp;G51&amp;", comentario: "&amp;""""&amp;H51&amp;""""&amp;"));"</f>
        <v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v>
      </c>
    </row>
    <row r="52" spans="1:9" ht="30.6" x14ac:dyDescent="0.3">
      <c r="A52" s="40" t="str">
        <f>+"//"&amp;MASTER!Z50</f>
        <v>//Monitoreo_Fuego_Nacional_BZ</v>
      </c>
      <c r="B52" s="40" t="str">
        <f>+""""&amp;MASTER!Z50&amp;""""</f>
        <v>"Monitoreo_Fuego_Nacional_BZ"</v>
      </c>
      <c r="C52" s="41">
        <f>+MASTER!H50</f>
        <v>43</v>
      </c>
      <c r="D52" s="39" t="str">
        <f>+IF(MASTER!S50="","null",(""""&amp;MASTER!S50&amp;""""))</f>
        <v>null</v>
      </c>
      <c r="E52" s="39" t="str">
        <f>+IF(MASTER!R50="","null",(""""&amp;MASTER!R50&amp;""""))</f>
        <v>null</v>
      </c>
      <c r="F52" s="36" t="str">
        <f>+IF(MASTER!Y50="","null",(""""&amp;MASTER!Y50&amp;""""))</f>
        <v>"1b75dc13-ced1-4158-9b19-1d6cba060838"</v>
      </c>
      <c r="G52" s="36" t="str">
        <f>+IF(MASTER!X50="","null",(""""&amp;MASTER!X50&amp;""""))</f>
        <v>"31dc5c0e-5193-458f-94ba-285436d3f3de"</v>
      </c>
      <c r="H52" s="42" t="s">
        <v>296</v>
      </c>
      <c r="I52" s="36" t="str">
        <f>"dashboards.Add(new DashboardAux(nombre:"&amp;BDFiltros[[#This Row],[nombre]]&amp;", id: "&amp;C52&amp;", columna: "&amp;D52&amp;", tabla: "&amp;E52&amp;", reportID: "&amp;F52&amp;", groupID: "&amp;G52&amp;", comentario: "&amp;""""&amp;H52&amp;""""&amp;"));"</f>
        <v>dashboards.Add(new DashboardAux(nombre:"Monitoreo_Fuego_Nacional_BZ", id: 43, columna: null, tabla: null, reportID: "1b75dc13-ced1-4158-9b19-1d6cba060838", groupID: "31dc5c0e-5193-458f-94ba-285436d3f3de", comentario: "Sin Filtros - HTML con GEE"));</v>
      </c>
    </row>
    <row r="53" spans="1:9" ht="40.799999999999997" x14ac:dyDescent="0.3">
      <c r="A53" s="40" t="str">
        <f>+"//"&amp;MASTER!Z51</f>
        <v>//Monitoreo_Fuego_Departamento_BZ</v>
      </c>
      <c r="B53" s="40" t="str">
        <f>+""""&amp;MASTER!Z51&amp;""""</f>
        <v>"Monitoreo_Fuego_Departamento_BZ"</v>
      </c>
      <c r="C53" s="41">
        <f>+MASTER!H51</f>
        <v>44</v>
      </c>
      <c r="D53" s="39" t="str">
        <f>+IF(MASTER!S51="","null",(""""&amp;MASTER!S51&amp;""""))</f>
        <v>"Id_dist"</v>
      </c>
      <c r="E53" s="39" t="str">
        <f>+IF(MASTER!R51="","null",(""""&amp;MASTER!R51&amp;""""))</f>
        <v>"Localiza_Belice"</v>
      </c>
      <c r="F53" s="36" t="str">
        <f>+IF(MASTER!Y51="","null",(""""&amp;MASTER!Y51&amp;""""))</f>
        <v>"53cdd32e-0eac-4b51-8dce-bded82805b6f"</v>
      </c>
      <c r="G53" s="36" t="str">
        <f>+IF(MASTER!X51="","null",(""""&amp;MASTER!X51&amp;""""))</f>
        <v>"31dc5c0e-5193-458f-94ba-285436d3f3de"</v>
      </c>
      <c r="H53" s="42" t="s">
        <v>303</v>
      </c>
      <c r="I53" s="36" t="str">
        <f>"dashboards.Add(new DashboardAux(nombre:"&amp;BDFiltros[[#This Row],[nombre]]&amp;", id: "&amp;C53&amp;", columna: "&amp;D53&amp;", tabla: "&amp;E53&amp;", reportID: "&amp;F53&amp;", groupID: "&amp;G53&amp;", comentario: "&amp;""""&amp;H53&amp;""""&amp;"));"</f>
        <v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v>
      </c>
    </row>
    <row r="54" spans="1:9" ht="30.6" x14ac:dyDescent="0.3">
      <c r="A54" s="40" t="str">
        <f>+"//"&amp;MASTER!Z52</f>
        <v>//Monitoreo_Clima_Nacional_BZ</v>
      </c>
      <c r="B54" s="40" t="str">
        <f>+""""&amp;MASTER!Z52&amp;""""</f>
        <v>"Monitoreo_Clima_Nacional_BZ"</v>
      </c>
      <c r="C54" s="41">
        <f>+MASTER!H52</f>
        <v>45</v>
      </c>
      <c r="D54" s="39" t="str">
        <f>+IF(MASTER!S52="","null",(""""&amp;MASTER!S52&amp;""""))</f>
        <v>null</v>
      </c>
      <c r="E54" s="39" t="str">
        <f>+IF(MASTER!R52="","null",(""""&amp;MASTER!R52&amp;""""))</f>
        <v>null</v>
      </c>
      <c r="F54" s="36" t="str">
        <f>+IF(MASTER!Y52="","null",(""""&amp;MASTER!Y52&amp;""""))</f>
        <v>"a503444a-c7f7-4840-af51-f27ea5d9e652"</v>
      </c>
      <c r="G54" s="36" t="str">
        <f>+IF(MASTER!X52="","null",(""""&amp;MASTER!X52&amp;""""))</f>
        <v>"31dc5c0e-5193-458f-94ba-285436d3f3de"</v>
      </c>
      <c r="H54" s="42" t="s">
        <v>296</v>
      </c>
      <c r="I54" s="36" t="str">
        <f>"dashboards.Add(new DashboardAux(nombre:"&amp;BDFiltros[[#This Row],[nombre]]&amp;", id: "&amp;C54&amp;", columna: "&amp;D54&amp;", tabla: "&amp;E54&amp;", reportID: "&amp;F54&amp;", groupID: "&amp;G54&amp;", comentario: "&amp;""""&amp;H54&amp;""""&amp;"));"</f>
        <v>dashboards.Add(new DashboardAux(nombre:"Monitoreo_Clima_Nacional_BZ", id: 45, columna: null, tabla: null, reportID: "a503444a-c7f7-4840-af51-f27ea5d9e652", groupID: "31dc5c0e-5193-458f-94ba-285436d3f3de", comentario: "Sin Filtros - HTML con GEE"));</v>
      </c>
    </row>
    <row r="55" spans="1:9" ht="40.799999999999997" x14ac:dyDescent="0.3">
      <c r="A55" s="40" t="str">
        <f>+"//"&amp;MASTER!Z53</f>
        <v>//Monitoreo_Clima_Departamento_BZ</v>
      </c>
      <c r="B55" s="40" t="str">
        <f>+""""&amp;MASTER!Z53&amp;""""</f>
        <v>"Monitoreo_Clima_Departamento_BZ"</v>
      </c>
      <c r="C55" s="41">
        <f>+MASTER!H53</f>
        <v>46</v>
      </c>
      <c r="D55" s="39" t="str">
        <f>+IF(MASTER!S53="","null",(""""&amp;MASTER!S53&amp;""""))</f>
        <v>"Id_dist"</v>
      </c>
      <c r="E55" s="39" t="str">
        <f>+IF(MASTER!R53="","null",(""""&amp;MASTER!R53&amp;""""))</f>
        <v>"Localiza_BE"</v>
      </c>
      <c r="F55" s="36" t="str">
        <f>+IF(MASTER!Y53="","null",(""""&amp;MASTER!Y53&amp;""""))</f>
        <v>"54d0a3f9-13df-4f96-ac7a-af10157f24bc"</v>
      </c>
      <c r="G55" s="36" t="str">
        <f>+IF(MASTER!X53="","null",(""""&amp;MASTER!X53&amp;""""))</f>
        <v>"31dc5c0e-5193-458f-94ba-285436d3f3de"</v>
      </c>
      <c r="H55" s="42" t="s">
        <v>303</v>
      </c>
      <c r="I55" s="36" t="str">
        <f>"dashboards.Add(new DashboardAux(nombre:"&amp;BDFiltros[[#This Row],[nombre]]&amp;", id: "&amp;C55&amp;", columna: "&amp;D55&amp;", tabla: "&amp;E55&amp;", reportID: "&amp;F55&amp;", groupID: "&amp;G55&amp;", comentario: "&amp;""""&amp;H55&amp;""""&amp;"));"</f>
        <v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v>
      </c>
    </row>
    <row r="56" spans="1:9" ht="30.6" x14ac:dyDescent="0.3">
      <c r="A56" s="40" t="str">
        <f>+"//"&amp;MASTER!Z54</f>
        <v>//Monitoreo_Fuego_Nacional_RD</v>
      </c>
      <c r="B56" s="40" t="str">
        <f>+""""&amp;MASTER!Z54&amp;""""</f>
        <v>"Monitoreo_Fuego_Nacional_RD"</v>
      </c>
      <c r="C56" s="41">
        <f>+MASTER!H54</f>
        <v>47</v>
      </c>
      <c r="D56" s="39" t="str">
        <f>+IF(MASTER!S54="","null",(""""&amp;MASTER!S54&amp;""""))</f>
        <v>null</v>
      </c>
      <c r="E56" s="39" t="str">
        <f>+IF(MASTER!R54="","null",(""""&amp;MASTER!R54&amp;""""))</f>
        <v>null</v>
      </c>
      <c r="F56" s="36" t="str">
        <f>+IF(MASTER!Y54="","null",(""""&amp;MASTER!Y54&amp;""""))</f>
        <v>"15b58ee5-7cf6-4a69-9512-74e552aa5aa3"</v>
      </c>
      <c r="G56" s="36" t="str">
        <f>+IF(MASTER!X54="","null",(""""&amp;MASTER!X54&amp;""""))</f>
        <v>"794ba481-34d9-41c2-b759-16d52360f8a3"</v>
      </c>
      <c r="H56" s="42" t="s">
        <v>296</v>
      </c>
      <c r="I56" s="36" t="str">
        <f>"dashboards.Add(new DashboardAux(nombre:"&amp;BDFiltros[[#This Row],[nombre]]&amp;", id: "&amp;C56&amp;", columna: "&amp;D56&amp;", tabla: "&amp;E56&amp;", reportID: "&amp;F56&amp;", groupID: "&amp;G56&amp;", comentario: "&amp;""""&amp;H56&amp;""""&amp;"));"</f>
        <v>dashboards.Add(new DashboardAux(nombre:"Monitoreo_Fuego_Nacional_RD", id: 47, columna: null, tabla: null, reportID: "15b58ee5-7cf6-4a69-9512-74e552aa5aa3", groupID: "794ba481-34d9-41c2-b759-16d52360f8a3", comentario: "Sin Filtros - HTML con GEE"));</v>
      </c>
    </row>
    <row r="57" spans="1:9" ht="40.799999999999997" x14ac:dyDescent="0.3">
      <c r="A57" s="40" t="str">
        <f>+"//"&amp;MASTER!Z55</f>
        <v>//Monitoreo_Fuego_Departamento_RD</v>
      </c>
      <c r="B57" s="40" t="str">
        <f>+""""&amp;MASTER!Z55&amp;""""</f>
        <v>"Monitoreo_Fuego_Departamento_RD"</v>
      </c>
      <c r="C57" s="41">
        <f>+MASTER!H55</f>
        <v>48</v>
      </c>
      <c r="D57" s="39" t="str">
        <f>+IF(MASTER!S55="","null",(""""&amp;MASTER!S55&amp;""""))</f>
        <v>"Id_Provi"</v>
      </c>
      <c r="E57" s="39" t="str">
        <f>+IF(MASTER!R55="","null",(""""&amp;MASTER!R55&amp;""""))</f>
        <v>"Localiza_Republica_Dominicana"</v>
      </c>
      <c r="F57" s="36" t="str">
        <f>+IF(MASTER!Y55="","null",(""""&amp;MASTER!Y55&amp;""""))</f>
        <v>"a439495c-5404-4222-a13b-3a555218d38d"</v>
      </c>
      <c r="G57" s="36" t="str">
        <f>+IF(MASTER!X55="","null",(""""&amp;MASTER!X55&amp;""""))</f>
        <v>"794ba481-34d9-41c2-b759-16d52360f8a3"</v>
      </c>
      <c r="H57" s="42" t="s">
        <v>304</v>
      </c>
      <c r="I57" s="36" t="str">
        <f>"dashboards.Add(new DashboardAux(nombre:"&amp;BDFiltros[[#This Row],[nombre]]&amp;", id: "&amp;C57&amp;", columna: "&amp;D57&amp;", tabla: "&amp;E57&amp;", reportID: "&amp;F57&amp;", groupID: "&amp;G57&amp;", comentario: "&amp;""""&amp;H57&amp;""""&amp;"));"</f>
        <v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v>
      </c>
    </row>
    <row r="58" spans="1:9" ht="30.6" x14ac:dyDescent="0.3">
      <c r="A58" s="40" t="str">
        <f>+"//"&amp;MASTER!Z56</f>
        <v>//Monitoreo_Clima_Nacional_RD</v>
      </c>
      <c r="B58" s="40" t="str">
        <f>+""""&amp;MASTER!Z56&amp;""""</f>
        <v>"Monitoreo_Clima_Nacional_RD"</v>
      </c>
      <c r="C58" s="41">
        <f>+MASTER!H56</f>
        <v>49</v>
      </c>
      <c r="D58" s="39" t="str">
        <f>+IF(MASTER!S56="","null",(""""&amp;MASTER!S56&amp;""""))</f>
        <v>null</v>
      </c>
      <c r="E58" s="39" t="str">
        <f>+IF(MASTER!R56="","null",(""""&amp;MASTER!R56&amp;""""))</f>
        <v>null</v>
      </c>
      <c r="F58" s="36" t="str">
        <f>+IF(MASTER!Y56="","null",(""""&amp;MASTER!Y56&amp;""""))</f>
        <v>"6043c5b8-a614-46cb-99cc-c24f9b7f255f"</v>
      </c>
      <c r="G58" s="36" t="str">
        <f>+IF(MASTER!X56="","null",(""""&amp;MASTER!X56&amp;""""))</f>
        <v>"794ba481-34d9-41c2-b759-16d52360f8a3"</v>
      </c>
      <c r="H58" s="42" t="s">
        <v>296</v>
      </c>
      <c r="I58" s="36" t="str">
        <f>"dashboards.Add(new DashboardAux(nombre:"&amp;BDFiltros[[#This Row],[nombre]]&amp;", id: "&amp;C58&amp;", columna: "&amp;D58&amp;", tabla: "&amp;E58&amp;", reportID: "&amp;F58&amp;", groupID: "&amp;G58&amp;", comentario: "&amp;""""&amp;H58&amp;""""&amp;"));"</f>
        <v>dashboards.Add(new DashboardAux(nombre:"Monitoreo_Clima_Nacional_RD", id: 49, columna: null, tabla: null, reportID: "6043c5b8-a614-46cb-99cc-c24f9b7f255f", groupID: "794ba481-34d9-41c2-b759-16d52360f8a3", comentario: "Sin Filtros - HTML con GEE"));</v>
      </c>
    </row>
    <row r="59" spans="1:9" ht="40.799999999999997" x14ac:dyDescent="0.3">
      <c r="A59" s="40" t="str">
        <f>+"//"&amp;MASTER!Z57</f>
        <v>//Monitoreo_Clima_Departamento_RD</v>
      </c>
      <c r="B59" s="40" t="str">
        <f>+""""&amp;MASTER!Z57&amp;""""</f>
        <v>"Monitoreo_Clima_Departamento_RD"</v>
      </c>
      <c r="C59" s="41">
        <f>+MASTER!H57</f>
        <v>50</v>
      </c>
      <c r="D59" s="39" t="str">
        <f>+IF(MASTER!S57="","null",(""""&amp;MASTER!S57&amp;""""))</f>
        <v>"Id_Provi"</v>
      </c>
      <c r="E59" s="39" t="str">
        <f>+IF(MASTER!R57="","null",(""""&amp;MASTER!R57&amp;""""))</f>
        <v>"Localiza_DO"</v>
      </c>
      <c r="F59" s="36" t="str">
        <f>+IF(MASTER!Y57="","null",(""""&amp;MASTER!Y57&amp;""""))</f>
        <v>"35d65817-ed3d-4033-8b07-4059122246ae"</v>
      </c>
      <c r="G59" s="36" t="str">
        <f>+IF(MASTER!X57="","null",(""""&amp;MASTER!X57&amp;""""))</f>
        <v>"794ba481-34d9-41c2-b759-16d52360f8a3"</v>
      </c>
      <c r="H59" s="42" t="s">
        <v>304</v>
      </c>
      <c r="I59" s="36" t="str">
        <f>"dashboards.Add(new DashboardAux(nombre:"&amp;BDFiltros[[#This Row],[nombre]]&amp;", id: "&amp;C59&amp;", columna: "&amp;D59&amp;", tabla: "&amp;E59&amp;", reportID: "&amp;F59&amp;", groupID: "&amp;G59&amp;", comentario: "&amp;""""&amp;H59&amp;""""&amp;"));"</f>
        <v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v>
      </c>
    </row>
    <row r="60" spans="1:9" ht="30.6" x14ac:dyDescent="0.3">
      <c r="A60" s="40" t="str">
        <f>+"//"&amp;MASTER!Z58</f>
        <v>//Monitoreo_Fuego_Nacional_CL</v>
      </c>
      <c r="B60" s="40" t="str">
        <f>+""""&amp;MASTER!Z58&amp;""""</f>
        <v>"Monitoreo_Fuego_Nacional_CL"</v>
      </c>
      <c r="C60" s="41">
        <f>+MASTER!H58</f>
        <v>51</v>
      </c>
      <c r="D60" s="39" t="str">
        <f>+IF(MASTER!S58="","null",(""""&amp;MASTER!S58&amp;""""))</f>
        <v>null</v>
      </c>
      <c r="E60" s="39" t="str">
        <f>+IF(MASTER!R58="","null",(""""&amp;MASTER!R58&amp;""""))</f>
        <v>null</v>
      </c>
      <c r="F60" s="36" t="str">
        <f>+IF(MASTER!Y58="","null",(""""&amp;MASTER!Y58&amp;""""))</f>
        <v>"73b6fd7e-9de2-4557-b151-8e1b49bfe03b"</v>
      </c>
      <c r="G60" s="36" t="str">
        <f>+IF(MASTER!X58="","null",(""""&amp;MASTER!X58&amp;""""))</f>
        <v>"4ebe6763-6f4d-4a48-8e0f-f8b3702efea9"</v>
      </c>
      <c r="H60" s="42" t="s">
        <v>296</v>
      </c>
      <c r="I60" s="36" t="str">
        <f>"dashboards.Add(new DashboardAux(nombre:"&amp;BDFiltros[[#This Row],[nombre]]&amp;", id: "&amp;C60&amp;", columna: "&amp;D60&amp;", tabla: "&amp;E60&amp;", reportID: "&amp;F60&amp;", groupID: "&amp;G60&amp;", comentario: "&amp;""""&amp;H60&amp;""""&amp;"));"</f>
        <v>dashboards.Add(new DashboardAux(nombre:"Monitoreo_Fuego_Nacional_CL", id: 51, columna: null, tabla: null, reportID: "73b6fd7e-9de2-4557-b151-8e1b49bfe03b", groupID: "4ebe6763-6f4d-4a48-8e0f-f8b3702efea9", comentario: "Sin Filtros - HTML con GEE"));</v>
      </c>
    </row>
    <row r="61" spans="1:9" ht="40.799999999999997" x14ac:dyDescent="0.3">
      <c r="A61" s="40" t="str">
        <f>+"//"&amp;MASTER!Z59</f>
        <v>//Monitoreo_Fuego_Departamento_CL</v>
      </c>
      <c r="B61" s="40" t="str">
        <f>+""""&amp;MASTER!Z59&amp;""""</f>
        <v>"Monitoreo_Fuego_Departamento_CL"</v>
      </c>
      <c r="C61" s="41">
        <f>+MASTER!H59</f>
        <v>52</v>
      </c>
      <c r="D61" s="39" t="str">
        <f>+IF(MASTER!S59="","null",(""""&amp;MASTER!S59&amp;""""))</f>
        <v>"Id_Region"</v>
      </c>
      <c r="E61" s="39" t="str">
        <f>+IF(MASTER!R59="","null",(""""&amp;MASTER!R59&amp;""""))</f>
        <v>"Localiza_Chile"</v>
      </c>
      <c r="F61" s="36" t="str">
        <f>+IF(MASTER!Y59="","null",(""""&amp;MASTER!Y59&amp;""""))</f>
        <v>"9151798a-b539-41bd-a628-8ddf6dc9f3c6"</v>
      </c>
      <c r="G61" s="36" t="str">
        <f>+IF(MASTER!X59="","null",(""""&amp;MASTER!X59&amp;""""))</f>
        <v>"4ebe6763-6f4d-4a48-8e0f-f8b3702efea9"</v>
      </c>
      <c r="H61" s="42" t="s">
        <v>361</v>
      </c>
      <c r="I61" s="36" t="str">
        <f>"dashboards.Add(new DashboardAux(nombre:"&amp;BDFiltros[[#This Row],[nombre]]&amp;", id: "&amp;C61&amp;", columna: "&amp;D61&amp;", tabla: "&amp;E61&amp;", reportID: "&amp;F61&amp;", groupID: "&amp;G61&amp;", comentario: "&amp;""""&amp;H61&amp;""""&amp;"));"</f>
        <v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v>
      </c>
    </row>
    <row r="62" spans="1:9" ht="30.6" x14ac:dyDescent="0.3">
      <c r="A62" s="40" t="str">
        <f>+"//"&amp;MASTER!Z60</f>
        <v>//Monitoreo_Clima_Nacional_CL</v>
      </c>
      <c r="B62" s="40" t="str">
        <f>+""""&amp;MASTER!Z60&amp;""""</f>
        <v>"Monitoreo_Clima_Nacional_CL"</v>
      </c>
      <c r="C62" s="41">
        <f>+MASTER!H60</f>
        <v>53</v>
      </c>
      <c r="D62" s="39" t="str">
        <f>+IF(MASTER!S60="","null",(""""&amp;MASTER!S60&amp;""""))</f>
        <v>null</v>
      </c>
      <c r="E62" s="39" t="str">
        <f>+IF(MASTER!R60="","null",(""""&amp;MASTER!R60&amp;""""))</f>
        <v>null</v>
      </c>
      <c r="F62" s="36" t="str">
        <f>+IF(MASTER!Y60="","null",(""""&amp;MASTER!Y60&amp;""""))</f>
        <v>"8a9dc6c6-a9b5-42de-ab0d-e77b9aeb9225"</v>
      </c>
      <c r="G62" s="36" t="str">
        <f>+IF(MASTER!X60="","null",(""""&amp;MASTER!X60&amp;""""))</f>
        <v>"4ebe6763-6f4d-4a48-8e0f-f8b3702efea9"</v>
      </c>
      <c r="H62" s="42" t="s">
        <v>296</v>
      </c>
      <c r="I62" s="36" t="str">
        <f>"dashboards.Add(new DashboardAux(nombre:"&amp;BDFiltros[[#This Row],[nombre]]&amp;", id: "&amp;C62&amp;", columna: "&amp;D62&amp;", tabla: "&amp;E62&amp;", reportID: "&amp;F62&amp;", groupID: "&amp;G62&amp;", comentario: "&amp;""""&amp;H62&amp;""""&amp;"));"</f>
        <v>dashboards.Add(new DashboardAux(nombre:"Monitoreo_Clima_Nacional_CL", id: 53, columna: null, tabla: null, reportID: "8a9dc6c6-a9b5-42de-ab0d-e77b9aeb9225", groupID: "4ebe6763-6f4d-4a48-8e0f-f8b3702efea9", comentario: "Sin Filtros - HTML con GEE"));</v>
      </c>
    </row>
    <row r="63" spans="1:9" ht="40.799999999999997" x14ac:dyDescent="0.3">
      <c r="A63" s="40" t="str">
        <f>+"//"&amp;MASTER!Z61</f>
        <v>//Monitoreo_Clima_Departamento_CL</v>
      </c>
      <c r="B63" s="40" t="str">
        <f>+""""&amp;MASTER!Z61&amp;""""</f>
        <v>"Monitoreo_Clima_Departamento_CL"</v>
      </c>
      <c r="C63" s="41">
        <f>+MASTER!H61</f>
        <v>54</v>
      </c>
      <c r="D63" s="39" t="str">
        <f>+IF(MASTER!S61="","null",(""""&amp;MASTER!S61&amp;""""))</f>
        <v>"Id_Region"</v>
      </c>
      <c r="E63" s="39" t="str">
        <f>+IF(MASTER!R61="","null",(""""&amp;MASTER!R61&amp;""""))</f>
        <v>"Localiza_CL"</v>
      </c>
      <c r="F63" s="36" t="str">
        <f>+IF(MASTER!Y61="","null",(""""&amp;MASTER!Y61&amp;""""))</f>
        <v>"10ca374f-d6d7-49c9-bf4b-56b162b78e1b"</v>
      </c>
      <c r="G63" s="36" t="str">
        <f>+IF(MASTER!X61="","null",(""""&amp;MASTER!X61&amp;""""))</f>
        <v>"4ebe6763-6f4d-4a48-8e0f-f8b3702efea9"</v>
      </c>
      <c r="H63" s="42" t="s">
        <v>361</v>
      </c>
      <c r="I63" s="36" t="str">
        <f>"dashboards.Add(new DashboardAux(nombre:"&amp;BDFiltros[[#This Row],[nombre]]&amp;", id: "&amp;C63&amp;", columna: "&amp;D63&amp;", tabla: "&amp;E63&amp;", reportID: "&amp;F63&amp;", groupID: "&amp;G63&amp;", comentario: "&amp;""""&amp;H63&amp;""""&amp;"));"</f>
        <v>dashboards.Add(new DashboardAux(nombre:"Monitoreo_Clima_Departamento_CL", id: 54, columna: "Id_Region", tabla: "Localiza_CL", reportID: "10ca374f-d6d7-49c9-bf4b-56b162b78e1b", groupID: "4ebe6763-6f4d-4a48-8e0f-f8b3702efea9", comentario: "Filtro Región CL - HTML con GEE"));</v>
      </c>
    </row>
    <row r="64" spans="1:9" ht="30.6" x14ac:dyDescent="0.3">
      <c r="A64" s="40" t="str">
        <f>+"//"&amp;MASTER!Z62</f>
        <v>//Monitoreo_Fuego_Nacional_NI</v>
      </c>
      <c r="B64" s="40" t="str">
        <f>+""""&amp;MASTER!Z62&amp;""""</f>
        <v>"Monitoreo_Fuego_Nacional_NI"</v>
      </c>
      <c r="C64" s="41">
        <f>+MASTER!H62</f>
        <v>55</v>
      </c>
      <c r="D64" s="39" t="str">
        <f>+IF(MASTER!S62="","null",(""""&amp;MASTER!S62&amp;""""))</f>
        <v>null</v>
      </c>
      <c r="E64" s="39" t="str">
        <f>+IF(MASTER!R62="","null",(""""&amp;MASTER!R62&amp;""""))</f>
        <v>null</v>
      </c>
      <c r="F64" s="36" t="str">
        <f>+IF(MASTER!Y62="","null",(""""&amp;MASTER!Y62&amp;""""))</f>
        <v>"8cf4e877-f959-4713-9095-b1100735ebac"</v>
      </c>
      <c r="G64" s="36" t="str">
        <f>+IF(MASTER!X62="","null",(""""&amp;MASTER!X62&amp;""""))</f>
        <v>"9c7d801d-7f08-4cfa-af6f-3a09f64af591"</v>
      </c>
      <c r="H64" s="42" t="s">
        <v>296</v>
      </c>
      <c r="I64" s="36" t="str">
        <f>"dashboards.Add(new DashboardAux(nombre:"&amp;BDFiltros[[#This Row],[nombre]]&amp;", id: "&amp;C64&amp;", columna: "&amp;D64&amp;", tabla: "&amp;E64&amp;", reportID: "&amp;F64&amp;", groupID: "&amp;G64&amp;", comentario: "&amp;""""&amp;H64&amp;""""&amp;"));"</f>
        <v>dashboards.Add(new DashboardAux(nombre:"Monitoreo_Fuego_Nacional_NI", id: 55, columna: null, tabla: null, reportID: "8cf4e877-f959-4713-9095-b1100735ebac", groupID: "9c7d801d-7f08-4cfa-af6f-3a09f64af591", comentario: "Sin Filtros - HTML con GEE"));</v>
      </c>
    </row>
    <row r="65" spans="1:9" ht="40.799999999999997" x14ac:dyDescent="0.3">
      <c r="A65" s="40" t="str">
        <f>+"//"&amp;MASTER!Z63</f>
        <v>//Monitoreo_Fuego_Departamento_NI</v>
      </c>
      <c r="B65" s="40" t="str">
        <f>+""""&amp;MASTER!Z63&amp;""""</f>
        <v>"Monitoreo_Fuego_Departamento_NI"</v>
      </c>
      <c r="C65" s="41">
        <f>+MASTER!H63</f>
        <v>56</v>
      </c>
      <c r="D65" s="39" t="str">
        <f>+IF(MASTER!S63="","null",(""""&amp;MASTER!S63&amp;""""))</f>
        <v>"Id_Depart"</v>
      </c>
      <c r="E65" s="39" t="str">
        <f>+IF(MASTER!R63="","null",(""""&amp;MASTER!R63&amp;""""))</f>
        <v>"Localiza_Nicaragua"</v>
      </c>
      <c r="F65" s="36" t="str">
        <f>+IF(MASTER!Y63="","null",(""""&amp;MASTER!Y63&amp;""""))</f>
        <v>"80e9524e-1124-46e2-9c59-4279cd9ba947"</v>
      </c>
      <c r="G65" s="36" t="str">
        <f>+IF(MASTER!X63="","null",(""""&amp;MASTER!X63&amp;""""))</f>
        <v>"9c7d801d-7f08-4cfa-af6f-3a09f64af591"</v>
      </c>
      <c r="H65" s="42" t="s">
        <v>305</v>
      </c>
      <c r="I65" s="36" t="str">
        <f>"dashboards.Add(new DashboardAux(nombre:"&amp;BDFiltros[[#This Row],[nombre]]&amp;", id: "&amp;C65&amp;", columna: "&amp;D65&amp;", tabla: "&amp;E65&amp;", reportID: "&amp;F65&amp;", groupID: "&amp;G65&amp;", comentario: "&amp;""""&amp;H65&amp;""""&amp;"));"</f>
        <v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v>
      </c>
    </row>
    <row r="66" spans="1:9" ht="30.6" x14ac:dyDescent="0.3">
      <c r="A66" s="40" t="str">
        <f>+"//"&amp;MASTER!Z64</f>
        <v>//Monitoreo_Clima_Nacional_NI</v>
      </c>
      <c r="B66" s="40" t="str">
        <f>+""""&amp;MASTER!Z64&amp;""""</f>
        <v>"Monitoreo_Clima_Nacional_NI"</v>
      </c>
      <c r="C66" s="41">
        <f>+MASTER!H64</f>
        <v>57</v>
      </c>
      <c r="D66" s="39" t="str">
        <f>+IF(MASTER!S64="","null",(""""&amp;MASTER!S64&amp;""""))</f>
        <v>null</v>
      </c>
      <c r="E66" s="39" t="str">
        <f>+IF(MASTER!R64="","null",(""""&amp;MASTER!R64&amp;""""))</f>
        <v>null</v>
      </c>
      <c r="F66" s="36" t="str">
        <f>+IF(MASTER!Y64="","null",(""""&amp;MASTER!Y64&amp;""""))</f>
        <v>"3f28922e-5296-4ed3-88fe-b2fc54ca50b6"</v>
      </c>
      <c r="G66" s="36" t="str">
        <f>+IF(MASTER!X64="","null",(""""&amp;MASTER!X64&amp;""""))</f>
        <v>"9c7d801d-7f08-4cfa-af6f-3a09f64af591"</v>
      </c>
      <c r="H66" s="42" t="s">
        <v>296</v>
      </c>
      <c r="I66" s="36" t="str">
        <f>"dashboards.Add(new DashboardAux(nombre:"&amp;BDFiltros[[#This Row],[nombre]]&amp;", id: "&amp;C66&amp;", columna: "&amp;D66&amp;", tabla: "&amp;E66&amp;", reportID: "&amp;F66&amp;", groupID: "&amp;G66&amp;", comentario: "&amp;""""&amp;H66&amp;""""&amp;"));"</f>
        <v>dashboards.Add(new DashboardAux(nombre:"Monitoreo_Clima_Nacional_NI", id: 57, columna: null, tabla: null, reportID: "3f28922e-5296-4ed3-88fe-b2fc54ca50b6", groupID: "9c7d801d-7f08-4cfa-af6f-3a09f64af591", comentario: "Sin Filtros - HTML con GEE"));</v>
      </c>
    </row>
    <row r="67" spans="1:9" ht="40.799999999999997" x14ac:dyDescent="0.3">
      <c r="A67" s="40" t="str">
        <f>+"//"&amp;MASTER!Z65</f>
        <v>//Monitoreo_Clima_Departamento_NI</v>
      </c>
      <c r="B67" s="40" t="str">
        <f>+""""&amp;MASTER!Z65&amp;""""</f>
        <v>"Monitoreo_Clima_Departamento_NI"</v>
      </c>
      <c r="C67" s="41">
        <f>+MASTER!H65</f>
        <v>58</v>
      </c>
      <c r="D67" s="39" t="str">
        <f>+IF(MASTER!S65="","null",(""""&amp;MASTER!S65&amp;""""))</f>
        <v>"Id_Depart"</v>
      </c>
      <c r="E67" s="39" t="str">
        <f>+IF(MASTER!R65="","null",(""""&amp;MASTER!R65&amp;""""))</f>
        <v>"Localiza_NI"</v>
      </c>
      <c r="F67" s="36" t="str">
        <f>+IF(MASTER!Y65="","null",(""""&amp;MASTER!Y65&amp;""""))</f>
        <v>"68772cf9-5f4c-4aa5-aef0-db4975ba8dfa"</v>
      </c>
      <c r="G67" s="36" t="str">
        <f>+IF(MASTER!X65="","null",(""""&amp;MASTER!X65&amp;""""))</f>
        <v>"9c7d801d-7f08-4cfa-af6f-3a09f64af591"</v>
      </c>
      <c r="H67" s="42" t="s">
        <v>305</v>
      </c>
      <c r="I67" s="36" t="str">
        <f>"dashboards.Add(new DashboardAux(nombre:"&amp;BDFiltros[[#This Row],[nombre]]&amp;", id: "&amp;C67&amp;", columna: "&amp;D67&amp;", tabla: "&amp;E67&amp;", reportID: "&amp;F67&amp;", groupID: "&amp;G67&amp;", comentario: "&amp;""""&amp;H67&amp;""""&amp;"));"</f>
        <v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v>
      </c>
    </row>
    <row r="68" spans="1:9" ht="30.6" x14ac:dyDescent="0.3">
      <c r="A68" s="40" t="str">
        <f>+"//"&amp;MASTER!Z66</f>
        <v>//Agrostat_Nacional_CL</v>
      </c>
      <c r="B68" s="40" t="str">
        <f>+""""&amp;MASTER!Z66&amp;""""</f>
        <v>"Agrostat_Nacional_CL"</v>
      </c>
      <c r="C68" s="41">
        <f>+MASTER!H66</f>
        <v>59</v>
      </c>
      <c r="D68" s="39" t="str">
        <f>+IF(MASTER!S66="","null",(""""&amp;MASTER!S66&amp;""""))</f>
        <v>null</v>
      </c>
      <c r="E68" s="39" t="str">
        <f>+IF(MASTER!R66="","null",(""""&amp;MASTER!R66&amp;""""))</f>
        <v>null</v>
      </c>
      <c r="F68" s="36" t="str">
        <f>+IF(MASTER!Y66="","null",(""""&amp;MASTER!Y66&amp;""""))</f>
        <v>"692ad8ae-52f4-418d-8eb0-557d3cf37321"</v>
      </c>
      <c r="G68" s="36" t="str">
        <f>+IF(MASTER!X66="","null",(""""&amp;MASTER!X66&amp;""""))</f>
        <v>"4ebe6763-6f4d-4a48-8e0f-f8b3702efea9"</v>
      </c>
      <c r="H68" s="42" t="s">
        <v>290</v>
      </c>
      <c r="I68" s="36" t="str">
        <f>"dashboards.Add(new DashboardAux(nombre:"&amp;BDFiltros[[#This Row],[nombre]]&amp;", id: "&amp;C68&amp;", columna: "&amp;D68&amp;", tabla: "&amp;E68&amp;", reportID: "&amp;F68&amp;", groupID: "&amp;G68&amp;", comentario: "&amp;""""&amp;H68&amp;""""&amp;"));"</f>
        <v>dashboards.Add(new DashboardAux(nombre:"Agrostat_Nacional_CL", id: 59, columna: null, tabla: null, reportID: "692ad8ae-52f4-418d-8eb0-557d3cf37321", groupID: "4ebe6763-6f4d-4a48-8e0f-f8b3702efea9", comentario: "Sin Filtros"));</v>
      </c>
    </row>
    <row r="69" spans="1:9" ht="30.6" x14ac:dyDescent="0.3">
      <c r="A69" s="40" t="str">
        <f>+"//"&amp;MASTER!Z67</f>
        <v>//Femicidios_Nacional_HN</v>
      </c>
      <c r="B69" s="40" t="str">
        <f>+""""&amp;MASTER!Z67&amp;""""</f>
        <v>"Femicidios_Nacional_HN"</v>
      </c>
      <c r="C69" s="41">
        <f>+MASTER!H67</f>
        <v>60</v>
      </c>
      <c r="D69" s="39" t="str">
        <f>+IF(MASTER!S67="","null",(""""&amp;MASTER!S67&amp;""""))</f>
        <v>null</v>
      </c>
      <c r="E69" s="39" t="str">
        <f>+IF(MASTER!R67="","null",(""""&amp;MASTER!R67&amp;""""))</f>
        <v>null</v>
      </c>
      <c r="F69" s="36" t="str">
        <f>+IF(MASTER!Y67="","null",(""""&amp;MASTER!Y67&amp;""""))</f>
        <v>"f2ca2450-e4c8-4ce5-956a-d265a1caf41f"</v>
      </c>
      <c r="G69" s="36" t="str">
        <f>+IF(MASTER!X67="","null",(""""&amp;MASTER!X67&amp;""""))</f>
        <v>"4eee1998-74cb-4ddb-885b-3db5a4db255d"</v>
      </c>
      <c r="H69" s="42" t="s">
        <v>290</v>
      </c>
      <c r="I69" s="36" t="str">
        <f>"dashboards.Add(new DashboardAux(nombre:"&amp;BDFiltros[[#This Row],[nombre]]&amp;", id: "&amp;C69&amp;", columna: "&amp;D69&amp;", tabla: "&amp;E69&amp;", reportID: "&amp;F69&amp;", groupID: "&amp;G69&amp;", comentario: "&amp;""""&amp;H69&amp;""""&amp;"));"</f>
        <v>dashboards.Add(new DashboardAux(nombre:"Femicidios_Nacional_HN", id: 60, columna: null, tabla: null, reportID: "f2ca2450-e4c8-4ce5-956a-d265a1caf41f", groupID: "4eee1998-74cb-4ddb-885b-3db5a4db255d", comentario: "Sin Filtros"));</v>
      </c>
    </row>
    <row r="70" spans="1:9" ht="30.6" x14ac:dyDescent="0.3">
      <c r="A70" s="40" t="str">
        <f>+"//"&amp;MASTER!Z68</f>
        <v>//Femicidios_Nacional_GT</v>
      </c>
      <c r="B70" s="40" t="str">
        <f>+""""&amp;MASTER!Z68&amp;""""</f>
        <v>"Femicidios_Nacional_GT"</v>
      </c>
      <c r="C70" s="41">
        <f>+MASTER!H68</f>
        <v>61</v>
      </c>
      <c r="D70" s="39" t="str">
        <f>+IF(MASTER!S68="","null",(""""&amp;MASTER!S68&amp;""""))</f>
        <v>null</v>
      </c>
      <c r="E70" s="39" t="str">
        <f>+IF(MASTER!R68="","null",(""""&amp;MASTER!R68&amp;""""))</f>
        <v>null</v>
      </c>
      <c r="F70" s="36" t="str">
        <f>+IF(MASTER!Y68="","null",(""""&amp;MASTER!Y68&amp;""""))</f>
        <v>"d819a8e4-1dc0-4006-9a6a-d599b339ba3d"</v>
      </c>
      <c r="G70" s="36" t="str">
        <f>+IF(MASTER!X68="","null",(""""&amp;MASTER!X68&amp;""""))</f>
        <v>"2722dcb0-717b-4afe-8a0b-660175a2b8b5"</v>
      </c>
      <c r="H70" s="42" t="s">
        <v>290</v>
      </c>
      <c r="I70" s="36" t="str">
        <f>"dashboards.Add(new DashboardAux(nombre:"&amp;BDFiltros[[#This Row],[nombre]]&amp;", id: "&amp;C70&amp;", columna: "&amp;D70&amp;", tabla: "&amp;E70&amp;", reportID: "&amp;F70&amp;", groupID: "&amp;G70&amp;", comentario: "&amp;""""&amp;H70&amp;""""&amp;"));"</f>
        <v>dashboards.Add(new DashboardAux(nombre:"Femicidios_Nacional_GT", id: 61, columna: null, tabla: null, reportID: "d819a8e4-1dc0-4006-9a6a-d599b339ba3d", groupID: "2722dcb0-717b-4afe-8a0b-660175a2b8b5", comentario: "Sin Filtros"));</v>
      </c>
    </row>
    <row r="71" spans="1:9" ht="30.6" x14ac:dyDescent="0.3">
      <c r="A71" s="40" t="str">
        <f>+"//"&amp;MASTER!Z69</f>
        <v>//Femicidios_Nacional_SV</v>
      </c>
      <c r="B71" s="40" t="str">
        <f>+""""&amp;MASTER!Z69&amp;""""</f>
        <v>"Femicidios_Nacional_SV"</v>
      </c>
      <c r="C71" s="41">
        <f>+MASTER!H69</f>
        <v>62</v>
      </c>
      <c r="D71" s="39" t="str">
        <f>+IF(MASTER!S69="","null",(""""&amp;MASTER!S69&amp;""""))</f>
        <v>null</v>
      </c>
      <c r="E71" s="39" t="str">
        <f>+IF(MASTER!R69="","null",(""""&amp;MASTER!R69&amp;""""))</f>
        <v>null</v>
      </c>
      <c r="F71" s="36" t="str">
        <f>+IF(MASTER!Y69="","null",(""""&amp;MASTER!Y69&amp;""""))</f>
        <v>"c5a55169-4c81-49ef-bc78-728129324cc2"</v>
      </c>
      <c r="G71" s="36" t="str">
        <f>+IF(MASTER!X69="","null",(""""&amp;MASTER!X69&amp;""""))</f>
        <v>"23edd3e0-e067-4e9a-8396-ec4f8ef8bd84"</v>
      </c>
      <c r="H71" s="42" t="s">
        <v>290</v>
      </c>
      <c r="I71" s="36" t="str">
        <f>"dashboards.Add(new DashboardAux(nombre:"&amp;BDFiltros[[#This Row],[nombre]]&amp;", id: "&amp;C71&amp;", columna: "&amp;D71&amp;", tabla: "&amp;E71&amp;", reportID: "&amp;F71&amp;", groupID: "&amp;G71&amp;", comentario: "&amp;""""&amp;H71&amp;""""&amp;"));"</f>
        <v>dashboards.Add(new DashboardAux(nombre:"Femicidios_Nacional_SV", id: 62, columna: null, tabla: null, reportID: "c5a55169-4c81-49ef-bc78-728129324cc2", groupID: "23edd3e0-e067-4e9a-8396-ec4f8ef8bd84", comentario: "Sin Filtros"));</v>
      </c>
    </row>
    <row r="72" spans="1:9" ht="30.6" x14ac:dyDescent="0.3">
      <c r="A72" s="40" t="str">
        <f>+"//"&amp;MASTER!Z70</f>
        <v>//Femicidios_Nacional_PN</v>
      </c>
      <c r="B72" s="40" t="str">
        <f>+""""&amp;MASTER!Z70&amp;""""</f>
        <v>"Femicidios_Nacional_PN"</v>
      </c>
      <c r="C72" s="41">
        <f>+MASTER!H70</f>
        <v>63</v>
      </c>
      <c r="D72" s="39" t="str">
        <f>+IF(MASTER!S70="","null",(""""&amp;MASTER!S70&amp;""""))</f>
        <v>null</v>
      </c>
      <c r="E72" s="39" t="str">
        <f>+IF(MASTER!R70="","null",(""""&amp;MASTER!R70&amp;""""))</f>
        <v>null</v>
      </c>
      <c r="F72" s="36" t="str">
        <f>+IF(MASTER!Y70="","null",(""""&amp;MASTER!Y70&amp;""""))</f>
        <v>"e97ff4b4-684f-4a5d-9e56-bb325feaff6f"</v>
      </c>
      <c r="G72" s="36" t="str">
        <f>+IF(MASTER!X70="","null",(""""&amp;MASTER!X70&amp;""""))</f>
        <v>"541a5c0a-0f36-4e8e-bb5c-e6a4199e5858"</v>
      </c>
      <c r="H72" s="42" t="s">
        <v>290</v>
      </c>
      <c r="I72" s="36" t="str">
        <f>"dashboards.Add(new DashboardAux(nombre:"&amp;BDFiltros[[#This Row],[nombre]]&amp;", id: "&amp;C72&amp;", columna: "&amp;D72&amp;", tabla: "&amp;E72&amp;", reportID: "&amp;F72&amp;", groupID: "&amp;G72&amp;", comentario: "&amp;""""&amp;H72&amp;""""&amp;"));"</f>
        <v>dashboards.Add(new DashboardAux(nombre:"Femicidios_Nacional_PN", id: 63, columna: null, tabla: null, reportID: "e97ff4b4-684f-4a5d-9e56-bb325feaff6f", groupID: "541a5c0a-0f36-4e8e-bb5c-e6a4199e5858", comentario: "Sin Filtros"));</v>
      </c>
    </row>
    <row r="73" spans="1:9" ht="40.799999999999997" x14ac:dyDescent="0.3">
      <c r="A73" s="40" t="str">
        <f>+"//"&amp;MASTER!Z71</f>
        <v>//Geomática_Agricola_Regional_CL</v>
      </c>
      <c r="B73" s="40" t="str">
        <f>+""""&amp;MASTER!Z71&amp;""""</f>
        <v>"Geomática_Agricola_Regional_CL"</v>
      </c>
      <c r="C73" s="41">
        <f>+MASTER!H71</f>
        <v>64</v>
      </c>
      <c r="D73" s="39" t="str">
        <f>+IF(MASTER!S71="","null",(""""&amp;MASTER!S71&amp;""""))</f>
        <v>null</v>
      </c>
      <c r="E73" s="39" t="str">
        <f>+IF(MASTER!R71="","null",(""""&amp;MASTER!R71&amp;""""))</f>
        <v>null</v>
      </c>
      <c r="F73" s="36" t="str">
        <f>+IF(MASTER!Y71="","null",(""""&amp;MASTER!Y71&amp;""""))</f>
        <v>"f0ad5d98-8be7-4598-bef4-b7d93f641f1c"</v>
      </c>
      <c r="G73" s="36" t="str">
        <f>+IF(MASTER!X71="","null",(""""&amp;MASTER!X71&amp;""""))</f>
        <v>"4ebe6763-6f4d-4a48-8e0f-f8b3702efea9"</v>
      </c>
      <c r="H73" s="42" t="s">
        <v>384</v>
      </c>
      <c r="I73" s="36" t="str">
        <f>"dashboards.Add(new DashboardAux(nombre:"&amp;BDFiltros[[#This Row],[nombre]]&amp;", id: "&amp;C73&amp;", columna: "&amp;D73&amp;", tabla: "&amp;E73&amp;", reportID: "&amp;F73&amp;", groupID: "&amp;G73&amp;", comentario: "&amp;""""&amp;H73&amp;""""&amp;"));"</f>
        <v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v>
      </c>
    </row>
    <row r="74" spans="1:9" ht="30.6" x14ac:dyDescent="0.3">
      <c r="A74" s="40" t="str">
        <f>+"//"&amp;MASTER!Z72</f>
        <v>//Registro_Empresas_Regional_CL</v>
      </c>
      <c r="B74" s="40" t="str">
        <f>+""""&amp;MASTER!Z72&amp;""""</f>
        <v>"Registro_Empresas_Regional_CL"</v>
      </c>
      <c r="C74" s="41">
        <f>+MASTER!H72</f>
        <v>65</v>
      </c>
      <c r="D74" s="39" t="str">
        <f>+IF(MASTER!S72="","null",(""""&amp;MASTER!S72&amp;""""))</f>
        <v>"Codreg"</v>
      </c>
      <c r="E74" s="39" t="str">
        <f>+IF(MASTER!R72="","null",(""""&amp;MASTER!R72&amp;""""))</f>
        <v>"Localiza"</v>
      </c>
      <c r="F74" s="36" t="str">
        <f>+IF(MASTER!Y72="","null",(""""&amp;MASTER!Y72&amp;""""))</f>
        <v>"0406b2a4-205d-48d1-806e-e67adc81587f"</v>
      </c>
      <c r="G74" s="36" t="str">
        <f>+IF(MASTER!X72="","null",(""""&amp;MASTER!X72&amp;""""))</f>
        <v>"4ebe6763-6f4d-4a48-8e0f-f8b3702efea9"</v>
      </c>
      <c r="H74" s="42" t="s">
        <v>292</v>
      </c>
      <c r="I74" s="36" t="str">
        <f>"dashboards.Add(new DashboardAux(nombre:"&amp;BDFiltros[[#This Row],[nombre]]&amp;", id: "&amp;C74&amp;", columna: "&amp;D74&amp;", tabla: "&amp;E74&amp;", reportID: "&amp;F74&amp;", groupID: "&amp;G74&amp;", comentario: "&amp;""""&amp;H74&amp;""""&amp;"));"</f>
        <v>dashboards.Add(new DashboardAux(nombre:"Registro_Empresas_Regional_CL", id: 65, columna: "Codreg", tabla: "Localiza", reportID: "0406b2a4-205d-48d1-806e-e67adc81587f", groupID: "4ebe6763-6f4d-4a48-8e0f-f8b3702efea9", comentario: "Filtro Región CL"));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5E16-DCDD-4296-9D5B-7244282F4C4E}">
  <sheetPr>
    <tabColor rgb="FF75FFB3"/>
  </sheetPr>
  <dimension ref="B10:Z895"/>
  <sheetViews>
    <sheetView showGridLines="0" topLeftCell="B1" workbookViewId="0">
      <pane ySplit="10" topLeftCell="A11" activePane="bottomLeft" state="frozen"/>
      <selection pane="bottomLeft" activeCell="B10" sqref="B10"/>
    </sheetView>
  </sheetViews>
  <sheetFormatPr baseColWidth="10" defaultRowHeight="14.4" x14ac:dyDescent="0.3"/>
  <cols>
    <col min="1" max="1" width="3.77734375" customWidth="1"/>
    <col min="2" max="2" width="5.77734375" customWidth="1"/>
    <col min="3" max="3" width="13.5546875" bestFit="1" customWidth="1"/>
    <col min="5" max="5" width="19.21875" customWidth="1"/>
    <col min="6" max="6" width="10.109375" customWidth="1"/>
    <col min="7" max="7" width="11.88671875" bestFit="1" customWidth="1"/>
    <col min="8" max="10" width="6.44140625" customWidth="1"/>
    <col min="11" max="11" width="10.33203125" customWidth="1"/>
    <col min="12" max="12" width="11.109375" bestFit="1" customWidth="1"/>
    <col min="13" max="13" width="11" customWidth="1"/>
    <col min="14" max="14" width="9" customWidth="1"/>
    <col min="15" max="15" width="6.109375" customWidth="1"/>
    <col min="16" max="16" width="6" bestFit="1" customWidth="1"/>
    <col min="17" max="17" width="23" customWidth="1"/>
    <col min="18" max="18" width="35.21875" customWidth="1"/>
    <col min="19" max="19" width="25.109375" customWidth="1"/>
    <col min="20" max="20" width="7.33203125" bestFit="1" customWidth="1"/>
    <col min="21" max="21" width="8" bestFit="1" customWidth="1"/>
    <col min="22" max="22" width="18" customWidth="1"/>
    <col min="23" max="23" width="22.33203125" customWidth="1"/>
    <col min="24" max="24" width="32.77734375" customWidth="1"/>
    <col min="25" max="25" width="35.5546875" customWidth="1"/>
    <col min="26" max="26" width="37.21875" customWidth="1"/>
  </cols>
  <sheetData>
    <row r="10" spans="2:26" ht="24" x14ac:dyDescent="0.3">
      <c r="B10" s="68" t="s">
        <v>659</v>
      </c>
      <c r="C10" s="69" t="s">
        <v>12</v>
      </c>
      <c r="D10" s="69" t="s">
        <v>13</v>
      </c>
      <c r="E10" s="69" t="s">
        <v>15</v>
      </c>
      <c r="F10" s="69" t="s">
        <v>16</v>
      </c>
      <c r="G10" s="69" t="s">
        <v>1</v>
      </c>
      <c r="H10" s="27" t="s">
        <v>1701</v>
      </c>
      <c r="I10" s="27" t="s">
        <v>108</v>
      </c>
      <c r="J10" s="28" t="s">
        <v>148</v>
      </c>
      <c r="K10" s="34" t="s">
        <v>99</v>
      </c>
      <c r="L10" s="70" t="s">
        <v>98</v>
      </c>
      <c r="M10" s="70" t="s">
        <v>0</v>
      </c>
      <c r="N10" s="71" t="s">
        <v>656</v>
      </c>
      <c r="O10" s="63" t="s">
        <v>217</v>
      </c>
      <c r="P10" s="63" t="s">
        <v>232</v>
      </c>
      <c r="Q10" s="62" t="s">
        <v>658</v>
      </c>
      <c r="R10" s="64" t="s">
        <v>657</v>
      </c>
      <c r="S10" s="62" t="s">
        <v>100</v>
      </c>
      <c r="T10" s="64" t="s">
        <v>1118</v>
      </c>
      <c r="U10" s="64" t="s">
        <v>1119</v>
      </c>
      <c r="V10" s="64" t="s">
        <v>1121</v>
      </c>
      <c r="W10" s="64" t="s">
        <v>1219</v>
      </c>
      <c r="X10" s="90" t="s">
        <v>1278</v>
      </c>
      <c r="Y10" s="64" t="s">
        <v>1122</v>
      </c>
      <c r="Z10" s="64" t="s">
        <v>1117</v>
      </c>
    </row>
    <row r="11" spans="2:26" ht="120" x14ac:dyDescent="0.3">
      <c r="B11" s="74">
        <f>+IF(O11&lt;&gt;O10,1,B10+1)</f>
        <v>1</v>
      </c>
      <c r="C11" s="58" t="str">
        <f>+VLOOKUP($O11,MASTER!$A$8:$N$762,2,0)</f>
        <v>DATATERRITORIO</v>
      </c>
      <c r="D11" s="73" t="str">
        <f>+VLOOKUP($O11,MASTER!$A$8:$N$762,3,0)</f>
        <v>0011-01-00012</v>
      </c>
      <c r="E11" s="52" t="str">
        <f>+VLOOKUP($O11,MASTER!$A$8:$N$762,5,0)</f>
        <v>Instrumentos de Planificación Territorial (IPT) - Chile</v>
      </c>
      <c r="F11" s="73" t="str">
        <f>+VLOOKUP($O11,MASTER!$A$8:$N$762,6,0)</f>
        <v>Liberado</v>
      </c>
      <c r="G11" s="73" t="str">
        <f>+VLOOKUP($O11,MASTER!$A$8:$N$762,7,0)</f>
        <v>Chile</v>
      </c>
      <c r="H11" s="73" t="str">
        <f>+VLOOKUP($O11,MASTER!$A$8:$N$762,9,0)</f>
        <v>SI</v>
      </c>
      <c r="I11" s="73" t="str">
        <f>+VLOOKUP($O11,MASTER!$A$8:$N$762,10,0)</f>
        <v>NO</v>
      </c>
      <c r="J11" s="73" t="str">
        <f>+VLOOKUP($O11,MASTER!$A$8:$N$762,11,0)</f>
        <v>SI</v>
      </c>
      <c r="K11" s="72">
        <f>+VLOOKUP($O11,MASTER!$A$8:$N$762,12,0)</f>
        <v>1</v>
      </c>
      <c r="L11" s="73" t="str">
        <f>+VLOOKUP($O11,MASTER!$A$8:$N$762,13,0)</f>
        <v>NO</v>
      </c>
      <c r="M11" s="73" t="str">
        <f>+VLOOKUP($O11,MASTER!$A$8:$N$762,14,0)</f>
        <v>Nacional</v>
      </c>
      <c r="N11" s="72">
        <v>1</v>
      </c>
      <c r="O11" s="67">
        <v>1</v>
      </c>
      <c r="P11" s="66">
        <v>0</v>
      </c>
      <c r="Q11" s="75" t="s">
        <v>89</v>
      </c>
      <c r="R11" s="3" t="str">
        <f t="shared" ref="R11:R19" si="0">+"https://dashboardfiltrado.azurewebsites.net/AutoDash/Index/"&amp;O11&amp;"/"&amp;P11</f>
        <v>https://dashboardfiltrado.azurewebsites.net/AutoDash/Index/1/0</v>
      </c>
      <c r="S11" s="58" t="str">
        <f>+""""&amp;IFERROR(VLOOKUP($O11,MASTER!$A$8:$Z$762,20,0),"")&amp;""""</f>
        <v>"No Aplica"</v>
      </c>
      <c r="T11" s="73" t="str">
        <f>+IFERROR(VLOOKUP($O11,MASTER!$A$8:$Z$762,21,0),"")</f>
        <v>No Aplica</v>
      </c>
      <c r="U11" s="67">
        <f>+BD_Links[[#This Row],[id2]]</f>
        <v>0</v>
      </c>
      <c r="V11" s="58" t="str">
        <f>+""""&amp;IFERROR(VLOOKUP($O11,MASTER!$A$8:$Z$762,22,0),"")&amp;""""</f>
        <v>"No Aplica"</v>
      </c>
      <c r="W11" s="3"/>
      <c r="X11" s="3" t="str">
        <f>+IFERROR(VLOOKUP(BD_Links[[#This Row],[id GEE]],Portadas10[],2,0),"")</f>
        <v/>
      </c>
      <c r="Y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" spans="2:26" ht="30.6" x14ac:dyDescent="0.3">
      <c r="B12" s="74">
        <f>+IF(O12&lt;&gt;O11,1,B11+1)</f>
        <v>1</v>
      </c>
      <c r="C12" s="58" t="str">
        <f>+VLOOKUP($O12,MASTER!$A$8:$N$762,2,0)</f>
        <v>DATAEDUCACIÓN</v>
      </c>
      <c r="D12" s="73" t="str">
        <f>+VLOOKUP($O12,MASTER!$A$8:$N$762,3,0)</f>
        <v>0010-01-00014</v>
      </c>
      <c r="E12" s="52" t="str">
        <f>+VLOOKUP($O12,MASTER!$A$8:$N$762,5,0)</f>
        <v>Ranking Comunal de Establecimientos Educacionales - Chile</v>
      </c>
      <c r="F12" s="73" t="str">
        <f>+VLOOKUP($O12,MASTER!$A$8:$N$762,6,0)</f>
        <v>PRO</v>
      </c>
      <c r="G12" s="73" t="str">
        <f>+VLOOKUP($O12,MASTER!$A$8:$N$762,7,0)</f>
        <v>Chile</v>
      </c>
      <c r="H12" s="73" t="str">
        <f>+VLOOKUP($O12,MASTER!$A$8:$N$762,9,0)</f>
        <v>SI</v>
      </c>
      <c r="I12" s="73" t="str">
        <f>+VLOOKUP($O12,MASTER!$A$8:$N$762,10,0)</f>
        <v>NO</v>
      </c>
      <c r="J12" s="73" t="str">
        <f>+VLOOKUP($O12,MASTER!$A$8:$N$762,11,0)</f>
        <v>SI</v>
      </c>
      <c r="K12" s="72">
        <f>+VLOOKUP($O12,MASTER!$A$8:$N$762,12,0)</f>
        <v>1</v>
      </c>
      <c r="L12" s="73" t="str">
        <f>+VLOOKUP($O12,MASTER!$A$8:$N$762,13,0)</f>
        <v>NO</v>
      </c>
      <c r="M12" s="73" t="str">
        <f>+VLOOKUP($O12,MASTER!$A$8:$N$762,14,0)</f>
        <v>Nacional</v>
      </c>
      <c r="N12" s="72">
        <v>1</v>
      </c>
      <c r="O12" s="67">
        <v>2</v>
      </c>
      <c r="P12" s="66">
        <v>0</v>
      </c>
      <c r="Q12" s="75" t="s">
        <v>89</v>
      </c>
      <c r="R12" s="3" t="str">
        <f t="shared" si="0"/>
        <v>https://dashboardfiltrado.azurewebsites.net/AutoDash/Index/2/0</v>
      </c>
      <c r="S12" s="58" t="str">
        <f>+""""&amp;IFERROR(VLOOKUP($O12,MASTER!$A$8:$Z$762,20,0),"")&amp;""""</f>
        <v>"No Aplica"</v>
      </c>
      <c r="T12" s="73" t="str">
        <f>+IFERROR(VLOOKUP($O12,MASTER!$A$8:$Z$762,21,0),"")</f>
        <v>No Aplica</v>
      </c>
      <c r="U12" s="67">
        <f>+BD_Links[[#This Row],[id2]]</f>
        <v>0</v>
      </c>
      <c r="V12" s="58" t="str">
        <f>+""""&amp;IFERROR(VLOOKUP($O12,MASTER!$A$8:$Z$762,22,0),"")&amp;""""</f>
        <v>"No Aplica"</v>
      </c>
      <c r="W12" s="3"/>
      <c r="X12" s="3" t="str">
        <f>+IFERROR(VLOOKUP(BD_Links[[#This Row],[id GEE]],Portadas10[],2,0),"")</f>
        <v/>
      </c>
      <c r="Y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" spans="2:26" ht="30.6" x14ac:dyDescent="0.3">
      <c r="B13" s="74">
        <f>+IF(O13&lt;&gt;O12,1,B12+1)</f>
        <v>1</v>
      </c>
      <c r="C13" s="58" t="str">
        <f>+VLOOKUP($O13,MASTER!$A$8:$N$762,2,0)</f>
        <v>DATAEDUCACIÓN</v>
      </c>
      <c r="D13" s="73" t="str">
        <f>+VLOOKUP($O13,MASTER!$A$8:$N$762,3,0)</f>
        <v>0010-01-00014</v>
      </c>
      <c r="E13" s="52" t="str">
        <f>+VLOOKUP($O13,MASTER!$A$8:$N$762,5,0)</f>
        <v>Ranking Comunal de Establecimientos Educacionales - Chile</v>
      </c>
      <c r="F13" s="73" t="str">
        <f>+VLOOKUP($O13,MASTER!$A$8:$N$762,6,0)</f>
        <v>PRO</v>
      </c>
      <c r="G13" s="73" t="str">
        <f>+VLOOKUP($O13,MASTER!$A$8:$N$762,7,0)</f>
        <v>Chile</v>
      </c>
      <c r="H13" s="73" t="str">
        <f>+VLOOKUP($O13,MASTER!$A$8:$N$762,9,0)</f>
        <v>SI</v>
      </c>
      <c r="I13" s="73" t="str">
        <f>+VLOOKUP($O13,MASTER!$A$8:$N$762,10,0)</f>
        <v>NO</v>
      </c>
      <c r="J13" s="73" t="str">
        <f>+VLOOKUP($O13,MASTER!$A$8:$N$762,11,0)</f>
        <v>SI</v>
      </c>
      <c r="K13" s="72">
        <f>+VLOOKUP($O13,MASTER!$A$8:$N$762,12,0)</f>
        <v>2</v>
      </c>
      <c r="L13" s="73" t="str">
        <f>+VLOOKUP($O13,MASTER!$A$8:$N$762,13,0)</f>
        <v>SI</v>
      </c>
      <c r="M13" s="73" t="str">
        <f>+VLOOKUP($O13,MASTER!$A$8:$N$762,14,0)</f>
        <v>Región</v>
      </c>
      <c r="N13" s="72">
        <v>16</v>
      </c>
      <c r="O13" s="67">
        <v>3</v>
      </c>
      <c r="P13" s="65">
        <v>2</v>
      </c>
      <c r="Q13" s="3" t="s">
        <v>636</v>
      </c>
      <c r="R13" s="3" t="str">
        <f t="shared" si="0"/>
        <v>https://dashboardfiltrado.azurewebsites.net/AutoDash/Index/3/2</v>
      </c>
      <c r="S13" s="58" t="str">
        <f>+""""&amp;IFERROR(VLOOKUP($O13,MASTER!$A$8:$Z$762,20,0),"")&amp;""""</f>
        <v>"No Aplica"</v>
      </c>
      <c r="T13" s="73" t="str">
        <f>+IFERROR(VLOOKUP($O13,MASTER!$A$8:$Z$762,21,0),"")</f>
        <v>No Aplica</v>
      </c>
      <c r="U13" s="67">
        <f>+BD_Links[[#This Row],[id2]]</f>
        <v>2</v>
      </c>
      <c r="V13" s="58" t="str">
        <f>+""""&amp;IFERROR(VLOOKUP($O13,MASTER!$A$8:$Z$762,22,0),"")&amp;""""</f>
        <v>"No Aplica"</v>
      </c>
      <c r="W13" s="3"/>
      <c r="X13" s="3" t="str">
        <f>+IFERROR(VLOOKUP(BD_Links[[#This Row],[id GEE]],Portadas10[],2,0),"")</f>
        <v/>
      </c>
      <c r="Y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" spans="2:26" ht="30.6" x14ac:dyDescent="0.3">
      <c r="B14" s="74">
        <f t="shared" ref="B14:B29" si="1">+IF(O14&lt;&gt;O13,1,B13+1)</f>
        <v>2</v>
      </c>
      <c r="C14" s="58" t="str">
        <f>+VLOOKUP($O14,MASTER!$A$8:$N$762,2,0)</f>
        <v>DATAEDUCACIÓN</v>
      </c>
      <c r="D14" s="73" t="str">
        <f>+VLOOKUP($O14,MASTER!$A$8:$N$762,3,0)</f>
        <v>0010-01-00014</v>
      </c>
      <c r="E14" s="52" t="str">
        <f>+VLOOKUP($O14,MASTER!$A$8:$N$762,5,0)</f>
        <v>Ranking Comunal de Establecimientos Educacionales - Chile</v>
      </c>
      <c r="F14" s="73" t="str">
        <f>+VLOOKUP($O14,MASTER!$A$8:$N$762,6,0)</f>
        <v>PRO</v>
      </c>
      <c r="G14" s="73" t="str">
        <f>+VLOOKUP($O14,MASTER!$A$8:$N$762,7,0)</f>
        <v>Chile</v>
      </c>
      <c r="H14" s="73" t="str">
        <f>+VLOOKUP($O14,MASTER!$A$8:$N$762,9,0)</f>
        <v>SI</v>
      </c>
      <c r="I14" s="73" t="str">
        <f>+VLOOKUP($O14,MASTER!$A$8:$N$762,10,0)</f>
        <v>NO</v>
      </c>
      <c r="J14" s="73" t="str">
        <f>+VLOOKUP($O14,MASTER!$A$8:$N$762,11,0)</f>
        <v>SI</v>
      </c>
      <c r="K14" s="72">
        <f>+VLOOKUP($O14,MASTER!$A$8:$N$762,12,0)</f>
        <v>2</v>
      </c>
      <c r="L14" s="73" t="str">
        <f>+VLOOKUP($O14,MASTER!$A$8:$N$762,13,0)</f>
        <v>SI</v>
      </c>
      <c r="M14" s="73" t="str">
        <f>+VLOOKUP($O14,MASTER!$A$8:$N$762,14,0)</f>
        <v>Región</v>
      </c>
      <c r="N14" s="72">
        <f>+N13</f>
        <v>16</v>
      </c>
      <c r="O14" s="67">
        <f>+O13</f>
        <v>3</v>
      </c>
      <c r="P14" s="65">
        <v>15</v>
      </c>
      <c r="Q14" s="3" t="s">
        <v>649</v>
      </c>
      <c r="R14" s="3" t="str">
        <f t="shared" si="0"/>
        <v>https://dashboardfiltrado.azurewebsites.net/AutoDash/Index/3/15</v>
      </c>
      <c r="S14" s="58" t="str">
        <f>+""""&amp;IFERROR(VLOOKUP($O14,MASTER!$A$8:$Z$762,20,0),"")&amp;""""</f>
        <v>"No Aplica"</v>
      </c>
      <c r="T14" s="73" t="str">
        <f>+IFERROR(VLOOKUP($O14,MASTER!$A$8:$Z$762,21,0),"")</f>
        <v>No Aplica</v>
      </c>
      <c r="U14" s="67">
        <f>+BD_Links[[#This Row],[id2]]</f>
        <v>15</v>
      </c>
      <c r="V14" s="58" t="str">
        <f>+""""&amp;IFERROR(VLOOKUP($O14,MASTER!$A$8:$Z$762,22,0),"")&amp;""""</f>
        <v>"No Aplica"</v>
      </c>
      <c r="W14" s="3"/>
      <c r="X14" s="3" t="str">
        <f>+IFERROR(VLOOKUP(BD_Links[[#This Row],[id GEE]],Portadas10[],2,0),"")</f>
        <v/>
      </c>
      <c r="Y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" spans="2:26" ht="30.6" x14ac:dyDescent="0.3">
      <c r="B15" s="74">
        <f t="shared" si="1"/>
        <v>3</v>
      </c>
      <c r="C15" s="58" t="str">
        <f>+VLOOKUP($O15,MASTER!$A$8:$N$762,2,0)</f>
        <v>DATAEDUCACIÓN</v>
      </c>
      <c r="D15" s="73" t="str">
        <f>+VLOOKUP($O15,MASTER!$A$8:$N$762,3,0)</f>
        <v>0010-01-00014</v>
      </c>
      <c r="E15" s="52" t="str">
        <f>+VLOOKUP($O15,MASTER!$A$8:$N$762,5,0)</f>
        <v>Ranking Comunal de Establecimientos Educacionales - Chile</v>
      </c>
      <c r="F15" s="73" t="str">
        <f>+VLOOKUP($O15,MASTER!$A$8:$N$762,6,0)</f>
        <v>PRO</v>
      </c>
      <c r="G15" s="73" t="str">
        <f>+VLOOKUP($O15,MASTER!$A$8:$N$762,7,0)</f>
        <v>Chile</v>
      </c>
      <c r="H15" s="73" t="str">
        <f>+VLOOKUP($O15,MASTER!$A$8:$N$762,9,0)</f>
        <v>SI</v>
      </c>
      <c r="I15" s="73" t="str">
        <f>+VLOOKUP($O15,MASTER!$A$8:$N$762,10,0)</f>
        <v>NO</v>
      </c>
      <c r="J15" s="73" t="str">
        <f>+VLOOKUP($O15,MASTER!$A$8:$N$762,11,0)</f>
        <v>SI</v>
      </c>
      <c r="K15" s="72">
        <f>+VLOOKUP($O15,MASTER!$A$8:$N$762,12,0)</f>
        <v>2</v>
      </c>
      <c r="L15" s="73" t="str">
        <f>+VLOOKUP($O15,MASTER!$A$8:$N$762,13,0)</f>
        <v>SI</v>
      </c>
      <c r="M15" s="73" t="str">
        <f>+VLOOKUP($O15,MASTER!$A$8:$N$762,14,0)</f>
        <v>Región</v>
      </c>
      <c r="N15" s="72">
        <f t="shared" ref="N15:N78" si="2">+N14</f>
        <v>16</v>
      </c>
      <c r="O15" s="67">
        <f t="shared" ref="O15:O78" si="3">+O14</f>
        <v>3</v>
      </c>
      <c r="P15" s="65">
        <v>3</v>
      </c>
      <c r="Q15" s="3" t="s">
        <v>637</v>
      </c>
      <c r="R15" s="3" t="str">
        <f t="shared" si="0"/>
        <v>https://dashboardfiltrado.azurewebsites.net/AutoDash/Index/3/3</v>
      </c>
      <c r="S15" s="58" t="str">
        <f>+""""&amp;IFERROR(VLOOKUP($O15,MASTER!$A$8:$Z$762,20,0),"")&amp;""""</f>
        <v>"No Aplica"</v>
      </c>
      <c r="T15" s="73" t="str">
        <f>+IFERROR(VLOOKUP($O15,MASTER!$A$8:$Z$762,21,0),"")</f>
        <v>No Aplica</v>
      </c>
      <c r="U15" s="67">
        <f>+BD_Links[[#This Row],[id2]]</f>
        <v>3</v>
      </c>
      <c r="V15" s="58" t="str">
        <f>+""""&amp;IFERROR(VLOOKUP($O15,MASTER!$A$8:$Z$762,22,0),"")&amp;""""</f>
        <v>"No Aplica"</v>
      </c>
      <c r="W15" s="3"/>
      <c r="X15" s="3" t="str">
        <f>+IFERROR(VLOOKUP(BD_Links[[#This Row],[id GEE]],Portadas10[],2,0),"")</f>
        <v/>
      </c>
      <c r="Y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" spans="2:26" ht="30.6" x14ac:dyDescent="0.3">
      <c r="B16" s="74">
        <f t="shared" si="1"/>
        <v>4</v>
      </c>
      <c r="C16" s="58" t="str">
        <f>+VLOOKUP($O16,MASTER!$A$8:$N$762,2,0)</f>
        <v>DATAEDUCACIÓN</v>
      </c>
      <c r="D16" s="73" t="str">
        <f>+VLOOKUP($O16,MASTER!$A$8:$N$762,3,0)</f>
        <v>0010-01-00014</v>
      </c>
      <c r="E16" s="52" t="str">
        <f>+VLOOKUP($O16,MASTER!$A$8:$N$762,5,0)</f>
        <v>Ranking Comunal de Establecimientos Educacionales - Chile</v>
      </c>
      <c r="F16" s="73" t="str">
        <f>+VLOOKUP($O16,MASTER!$A$8:$N$762,6,0)</f>
        <v>PRO</v>
      </c>
      <c r="G16" s="73" t="str">
        <f>+VLOOKUP($O16,MASTER!$A$8:$N$762,7,0)</f>
        <v>Chile</v>
      </c>
      <c r="H16" s="73" t="str">
        <f>+VLOOKUP($O16,MASTER!$A$8:$N$762,9,0)</f>
        <v>SI</v>
      </c>
      <c r="I16" s="73" t="str">
        <f>+VLOOKUP($O16,MASTER!$A$8:$N$762,10,0)</f>
        <v>NO</v>
      </c>
      <c r="J16" s="73" t="str">
        <f>+VLOOKUP($O16,MASTER!$A$8:$N$762,11,0)</f>
        <v>SI</v>
      </c>
      <c r="K16" s="72">
        <f>+VLOOKUP($O16,MASTER!$A$8:$N$762,12,0)</f>
        <v>2</v>
      </c>
      <c r="L16" s="73" t="str">
        <f>+VLOOKUP($O16,MASTER!$A$8:$N$762,13,0)</f>
        <v>SI</v>
      </c>
      <c r="M16" s="73" t="str">
        <f>+VLOOKUP($O16,MASTER!$A$8:$N$762,14,0)</f>
        <v>Región</v>
      </c>
      <c r="N16" s="72">
        <f t="shared" si="2"/>
        <v>16</v>
      </c>
      <c r="O16" s="67">
        <f t="shared" si="3"/>
        <v>3</v>
      </c>
      <c r="P16" s="65">
        <v>11</v>
      </c>
      <c r="Q16" s="3" t="s">
        <v>645</v>
      </c>
      <c r="R16" s="3" t="str">
        <f t="shared" si="0"/>
        <v>https://dashboardfiltrado.azurewebsites.net/AutoDash/Index/3/11</v>
      </c>
      <c r="S16" s="58" t="str">
        <f>+""""&amp;IFERROR(VLOOKUP($O16,MASTER!$A$8:$Z$762,20,0),"")&amp;""""</f>
        <v>"No Aplica"</v>
      </c>
      <c r="T16" s="73" t="str">
        <f>+IFERROR(VLOOKUP($O16,MASTER!$A$8:$Z$762,21,0),"")</f>
        <v>No Aplica</v>
      </c>
      <c r="U16" s="67">
        <f>+BD_Links[[#This Row],[id2]]</f>
        <v>11</v>
      </c>
      <c r="V16" s="58" t="str">
        <f>+""""&amp;IFERROR(VLOOKUP($O16,MASTER!$A$8:$Z$762,22,0),"")&amp;""""</f>
        <v>"No Aplica"</v>
      </c>
      <c r="W16" s="3"/>
      <c r="X16" s="3" t="str">
        <f>+IFERROR(VLOOKUP(BD_Links[[#This Row],[id GEE]],Portadas10[],2,0),"")</f>
        <v/>
      </c>
      <c r="Y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" spans="2:26" ht="30.6" x14ac:dyDescent="0.3">
      <c r="B17" s="74">
        <f t="shared" si="1"/>
        <v>5</v>
      </c>
      <c r="C17" s="58" t="str">
        <f>+VLOOKUP($O17,MASTER!$A$8:$N$762,2,0)</f>
        <v>DATAEDUCACIÓN</v>
      </c>
      <c r="D17" s="73" t="str">
        <f>+VLOOKUP($O17,MASTER!$A$8:$N$762,3,0)</f>
        <v>0010-01-00014</v>
      </c>
      <c r="E17" s="52" t="str">
        <f>+VLOOKUP($O17,MASTER!$A$8:$N$762,5,0)</f>
        <v>Ranking Comunal de Establecimientos Educacionales - Chile</v>
      </c>
      <c r="F17" s="73" t="str">
        <f>+VLOOKUP($O17,MASTER!$A$8:$N$762,6,0)</f>
        <v>PRO</v>
      </c>
      <c r="G17" s="73" t="str">
        <f>+VLOOKUP($O17,MASTER!$A$8:$N$762,7,0)</f>
        <v>Chile</v>
      </c>
      <c r="H17" s="73" t="str">
        <f>+VLOOKUP($O17,MASTER!$A$8:$N$762,9,0)</f>
        <v>SI</v>
      </c>
      <c r="I17" s="73" t="str">
        <f>+VLOOKUP($O17,MASTER!$A$8:$N$762,10,0)</f>
        <v>NO</v>
      </c>
      <c r="J17" s="73" t="str">
        <f>+VLOOKUP($O17,MASTER!$A$8:$N$762,11,0)</f>
        <v>SI</v>
      </c>
      <c r="K17" s="72">
        <f>+VLOOKUP($O17,MASTER!$A$8:$N$762,12,0)</f>
        <v>2</v>
      </c>
      <c r="L17" s="73" t="str">
        <f>+VLOOKUP($O17,MASTER!$A$8:$N$762,13,0)</f>
        <v>SI</v>
      </c>
      <c r="M17" s="73" t="str">
        <f>+VLOOKUP($O17,MASTER!$A$8:$N$762,14,0)</f>
        <v>Región</v>
      </c>
      <c r="N17" s="72">
        <f t="shared" si="2"/>
        <v>16</v>
      </c>
      <c r="O17" s="67">
        <f t="shared" si="3"/>
        <v>3</v>
      </c>
      <c r="P17" s="65">
        <v>4</v>
      </c>
      <c r="Q17" s="3" t="s">
        <v>638</v>
      </c>
      <c r="R17" s="3" t="str">
        <f t="shared" si="0"/>
        <v>https://dashboardfiltrado.azurewebsites.net/AutoDash/Index/3/4</v>
      </c>
      <c r="S17" s="58" t="str">
        <f>+""""&amp;IFERROR(VLOOKUP($O17,MASTER!$A$8:$Z$762,20,0),"")&amp;""""</f>
        <v>"No Aplica"</v>
      </c>
      <c r="T17" s="73" t="str">
        <f>+IFERROR(VLOOKUP($O17,MASTER!$A$8:$Z$762,21,0),"")</f>
        <v>No Aplica</v>
      </c>
      <c r="U17" s="67">
        <f>+BD_Links[[#This Row],[id2]]</f>
        <v>4</v>
      </c>
      <c r="V17" s="58" t="str">
        <f>+""""&amp;IFERROR(VLOOKUP($O17,MASTER!$A$8:$Z$762,22,0),"")&amp;""""</f>
        <v>"No Aplica"</v>
      </c>
      <c r="W17" s="3"/>
      <c r="X17" s="3" t="str">
        <f>+IFERROR(VLOOKUP(BD_Links[[#This Row],[id GEE]],Portadas10[],2,0),"")</f>
        <v/>
      </c>
      <c r="Y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" spans="2:26" ht="30.6" x14ac:dyDescent="0.3">
      <c r="B18" s="74">
        <f t="shared" si="1"/>
        <v>6</v>
      </c>
      <c r="C18" s="58" t="str">
        <f>+VLOOKUP($O18,MASTER!$A$8:$N$762,2,0)</f>
        <v>DATAEDUCACIÓN</v>
      </c>
      <c r="D18" s="73" t="str">
        <f>+VLOOKUP($O18,MASTER!$A$8:$N$762,3,0)</f>
        <v>0010-01-00014</v>
      </c>
      <c r="E18" s="52" t="str">
        <f>+VLOOKUP($O18,MASTER!$A$8:$N$762,5,0)</f>
        <v>Ranking Comunal de Establecimientos Educacionales - Chile</v>
      </c>
      <c r="F18" s="73" t="str">
        <f>+VLOOKUP($O18,MASTER!$A$8:$N$762,6,0)</f>
        <v>PRO</v>
      </c>
      <c r="G18" s="73" t="str">
        <f>+VLOOKUP($O18,MASTER!$A$8:$N$762,7,0)</f>
        <v>Chile</v>
      </c>
      <c r="H18" s="73" t="str">
        <f>+VLOOKUP($O18,MASTER!$A$8:$N$762,9,0)</f>
        <v>SI</v>
      </c>
      <c r="I18" s="73" t="str">
        <f>+VLOOKUP($O18,MASTER!$A$8:$N$762,10,0)</f>
        <v>NO</v>
      </c>
      <c r="J18" s="73" t="str">
        <f>+VLOOKUP($O18,MASTER!$A$8:$N$762,11,0)</f>
        <v>SI</v>
      </c>
      <c r="K18" s="72">
        <f>+VLOOKUP($O18,MASTER!$A$8:$N$762,12,0)</f>
        <v>2</v>
      </c>
      <c r="L18" s="73" t="str">
        <f>+VLOOKUP($O18,MASTER!$A$8:$N$762,13,0)</f>
        <v>SI</v>
      </c>
      <c r="M18" s="73" t="str">
        <f>+VLOOKUP($O18,MASTER!$A$8:$N$762,14,0)</f>
        <v>Región</v>
      </c>
      <c r="N18" s="72">
        <f t="shared" si="2"/>
        <v>16</v>
      </c>
      <c r="O18" s="67">
        <f t="shared" si="3"/>
        <v>3</v>
      </c>
      <c r="P18" s="65">
        <v>9</v>
      </c>
      <c r="Q18" s="3" t="s">
        <v>643</v>
      </c>
      <c r="R18" s="3" t="str">
        <f t="shared" si="0"/>
        <v>https://dashboardfiltrado.azurewebsites.net/AutoDash/Index/3/9</v>
      </c>
      <c r="S18" s="58" t="str">
        <f>+""""&amp;IFERROR(VLOOKUP($O18,MASTER!$A$8:$Z$762,20,0),"")&amp;""""</f>
        <v>"No Aplica"</v>
      </c>
      <c r="T18" s="73" t="str">
        <f>+IFERROR(VLOOKUP($O18,MASTER!$A$8:$Z$762,21,0),"")</f>
        <v>No Aplica</v>
      </c>
      <c r="U18" s="67">
        <f>+BD_Links[[#This Row],[id2]]</f>
        <v>9</v>
      </c>
      <c r="V18" s="58" t="str">
        <f>+""""&amp;IFERROR(VLOOKUP($O18,MASTER!$A$8:$Z$762,22,0),"")&amp;""""</f>
        <v>"No Aplica"</v>
      </c>
      <c r="W18" s="3"/>
      <c r="X18" s="3" t="str">
        <f>+IFERROR(VLOOKUP(BD_Links[[#This Row],[id GEE]],Portadas10[],2,0),"")</f>
        <v/>
      </c>
      <c r="Y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" spans="2:26" ht="30.6" x14ac:dyDescent="0.3">
      <c r="B19" s="74">
        <f t="shared" si="1"/>
        <v>7</v>
      </c>
      <c r="C19" s="58" t="str">
        <f>+VLOOKUP($O19,MASTER!$A$8:$N$762,2,0)</f>
        <v>DATAEDUCACIÓN</v>
      </c>
      <c r="D19" s="73" t="str">
        <f>+VLOOKUP($O19,MASTER!$A$8:$N$762,3,0)</f>
        <v>0010-01-00014</v>
      </c>
      <c r="E19" s="52" t="str">
        <f>+VLOOKUP($O19,MASTER!$A$8:$N$762,5,0)</f>
        <v>Ranking Comunal de Establecimientos Educacionales - Chile</v>
      </c>
      <c r="F19" s="73" t="str">
        <f>+VLOOKUP($O19,MASTER!$A$8:$N$762,6,0)</f>
        <v>PRO</v>
      </c>
      <c r="G19" s="73" t="str">
        <f>+VLOOKUP($O19,MASTER!$A$8:$N$762,7,0)</f>
        <v>Chile</v>
      </c>
      <c r="H19" s="73" t="str">
        <f>+VLOOKUP($O19,MASTER!$A$8:$N$762,9,0)</f>
        <v>SI</v>
      </c>
      <c r="I19" s="73" t="str">
        <f>+VLOOKUP($O19,MASTER!$A$8:$N$762,10,0)</f>
        <v>NO</v>
      </c>
      <c r="J19" s="73" t="str">
        <f>+VLOOKUP($O19,MASTER!$A$8:$N$762,11,0)</f>
        <v>SI</v>
      </c>
      <c r="K19" s="72">
        <f>+VLOOKUP($O19,MASTER!$A$8:$N$762,12,0)</f>
        <v>2</v>
      </c>
      <c r="L19" s="73" t="str">
        <f>+VLOOKUP($O19,MASTER!$A$8:$N$762,13,0)</f>
        <v>SI</v>
      </c>
      <c r="M19" s="73" t="str">
        <f>+VLOOKUP($O19,MASTER!$A$8:$N$762,14,0)</f>
        <v>Región</v>
      </c>
      <c r="N19" s="72">
        <f t="shared" si="2"/>
        <v>16</v>
      </c>
      <c r="O19" s="67">
        <f t="shared" si="3"/>
        <v>3</v>
      </c>
      <c r="P19" s="65">
        <v>10</v>
      </c>
      <c r="Q19" s="3" t="s">
        <v>644</v>
      </c>
      <c r="R19" s="3" t="str">
        <f t="shared" si="0"/>
        <v>https://dashboardfiltrado.azurewebsites.net/AutoDash/Index/3/10</v>
      </c>
      <c r="S19" s="58" t="str">
        <f>+""""&amp;IFERROR(VLOOKUP($O19,MASTER!$A$8:$Z$762,20,0),"")&amp;""""</f>
        <v>"No Aplica"</v>
      </c>
      <c r="T19" s="73" t="str">
        <f>+IFERROR(VLOOKUP($O19,MASTER!$A$8:$Z$762,21,0),"")</f>
        <v>No Aplica</v>
      </c>
      <c r="U19" s="67">
        <f>+BD_Links[[#This Row],[id2]]</f>
        <v>10</v>
      </c>
      <c r="V19" s="58" t="str">
        <f>+""""&amp;IFERROR(VLOOKUP($O19,MASTER!$A$8:$Z$762,22,0),"")&amp;""""</f>
        <v>"No Aplica"</v>
      </c>
      <c r="W19" s="3"/>
      <c r="X19" s="3" t="str">
        <f>+IFERROR(VLOOKUP(BD_Links[[#This Row],[id GEE]],Portadas10[],2,0),"")</f>
        <v/>
      </c>
      <c r="Y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" spans="2:26" ht="30.6" x14ac:dyDescent="0.3">
      <c r="B20" s="74">
        <f t="shared" si="1"/>
        <v>8</v>
      </c>
      <c r="C20" s="58" t="str">
        <f>+VLOOKUP($O20,MASTER!$A$8:$N$762,2,0)</f>
        <v>DATAEDUCACIÓN</v>
      </c>
      <c r="D20" s="73" t="str">
        <f>+VLOOKUP($O20,MASTER!$A$8:$N$762,3,0)</f>
        <v>0010-01-00014</v>
      </c>
      <c r="E20" s="52" t="str">
        <f>+VLOOKUP($O20,MASTER!$A$8:$N$762,5,0)</f>
        <v>Ranking Comunal de Establecimientos Educacionales - Chile</v>
      </c>
      <c r="F20" s="73" t="str">
        <f>+VLOOKUP($O20,MASTER!$A$8:$N$762,6,0)</f>
        <v>PRO</v>
      </c>
      <c r="G20" s="73" t="str">
        <f>+VLOOKUP($O20,MASTER!$A$8:$N$762,7,0)</f>
        <v>Chile</v>
      </c>
      <c r="H20" s="73" t="str">
        <f>+VLOOKUP($O20,MASTER!$A$8:$N$762,9,0)</f>
        <v>SI</v>
      </c>
      <c r="I20" s="73" t="str">
        <f>+VLOOKUP($O20,MASTER!$A$8:$N$762,10,0)</f>
        <v>NO</v>
      </c>
      <c r="J20" s="73" t="str">
        <f>+VLOOKUP($O20,MASTER!$A$8:$N$762,11,0)</f>
        <v>SI</v>
      </c>
      <c r="K20" s="72">
        <f>+VLOOKUP($O20,MASTER!$A$8:$N$762,12,0)</f>
        <v>2</v>
      </c>
      <c r="L20" s="73" t="str">
        <f>+VLOOKUP($O20,MASTER!$A$8:$N$762,13,0)</f>
        <v>SI</v>
      </c>
      <c r="M20" s="73" t="str">
        <f>+VLOOKUP($O20,MASTER!$A$8:$N$762,14,0)</f>
        <v>Región</v>
      </c>
      <c r="N20" s="72">
        <f t="shared" si="2"/>
        <v>16</v>
      </c>
      <c r="O20" s="67">
        <f t="shared" si="3"/>
        <v>3</v>
      </c>
      <c r="P20" s="65">
        <v>14</v>
      </c>
      <c r="Q20" s="3" t="s">
        <v>648</v>
      </c>
      <c r="R20" s="3" t="str">
        <f t="shared" ref="R20:R77" si="4">+"https://dashboardfiltrado.azurewebsites.net/AutoDash/Index/"&amp;O20&amp;"/"&amp;P20</f>
        <v>https://dashboardfiltrado.azurewebsites.net/AutoDash/Index/3/14</v>
      </c>
      <c r="S20" s="58" t="str">
        <f>+""""&amp;IFERROR(VLOOKUP($O20,MASTER!$A$8:$Z$762,20,0),"")&amp;""""</f>
        <v>"No Aplica"</v>
      </c>
      <c r="T20" s="73" t="str">
        <f>+IFERROR(VLOOKUP($O20,MASTER!$A$8:$Z$762,21,0),"")</f>
        <v>No Aplica</v>
      </c>
      <c r="U20" s="67">
        <f>+BD_Links[[#This Row],[id2]]</f>
        <v>14</v>
      </c>
      <c r="V20" s="58" t="str">
        <f>+""""&amp;IFERROR(VLOOKUP($O20,MASTER!$A$8:$Z$762,22,0),"")&amp;""""</f>
        <v>"No Aplica"</v>
      </c>
      <c r="W20" s="3"/>
      <c r="X20" s="3" t="str">
        <f>+IFERROR(VLOOKUP(BD_Links[[#This Row],[id GEE]],Portadas10[],2,0),"")</f>
        <v/>
      </c>
      <c r="Y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" spans="2:26" ht="30.6" x14ac:dyDescent="0.3">
      <c r="B21" s="74">
        <f t="shared" si="1"/>
        <v>9</v>
      </c>
      <c r="C21" s="58" t="str">
        <f>+VLOOKUP($O21,MASTER!$A$8:$N$762,2,0)</f>
        <v>DATAEDUCACIÓN</v>
      </c>
      <c r="D21" s="73" t="str">
        <f>+VLOOKUP($O21,MASTER!$A$8:$N$762,3,0)</f>
        <v>0010-01-00014</v>
      </c>
      <c r="E21" s="52" t="str">
        <f>+VLOOKUP($O21,MASTER!$A$8:$N$762,5,0)</f>
        <v>Ranking Comunal de Establecimientos Educacionales - Chile</v>
      </c>
      <c r="F21" s="73" t="str">
        <f>+VLOOKUP($O21,MASTER!$A$8:$N$762,6,0)</f>
        <v>PRO</v>
      </c>
      <c r="G21" s="73" t="str">
        <f>+VLOOKUP($O21,MASTER!$A$8:$N$762,7,0)</f>
        <v>Chile</v>
      </c>
      <c r="H21" s="73" t="str">
        <f>+VLOOKUP($O21,MASTER!$A$8:$N$762,9,0)</f>
        <v>SI</v>
      </c>
      <c r="I21" s="73" t="str">
        <f>+VLOOKUP($O21,MASTER!$A$8:$N$762,10,0)</f>
        <v>NO</v>
      </c>
      <c r="J21" s="73" t="str">
        <f>+VLOOKUP($O21,MASTER!$A$8:$N$762,11,0)</f>
        <v>SI</v>
      </c>
      <c r="K21" s="72">
        <f>+VLOOKUP($O21,MASTER!$A$8:$N$762,12,0)</f>
        <v>2</v>
      </c>
      <c r="L21" s="73" t="str">
        <f>+VLOOKUP($O21,MASTER!$A$8:$N$762,13,0)</f>
        <v>SI</v>
      </c>
      <c r="M21" s="73" t="str">
        <f>+VLOOKUP($O21,MASTER!$A$8:$N$762,14,0)</f>
        <v>Región</v>
      </c>
      <c r="N21" s="72">
        <f t="shared" si="2"/>
        <v>16</v>
      </c>
      <c r="O21" s="67">
        <f t="shared" si="3"/>
        <v>3</v>
      </c>
      <c r="P21" s="65">
        <v>12</v>
      </c>
      <c r="Q21" s="3" t="s">
        <v>646</v>
      </c>
      <c r="R21" s="3" t="str">
        <f t="shared" si="4"/>
        <v>https://dashboardfiltrado.azurewebsites.net/AutoDash/Index/3/12</v>
      </c>
      <c r="S21" s="58" t="str">
        <f>+""""&amp;IFERROR(VLOOKUP($O21,MASTER!$A$8:$Z$762,20,0),"")&amp;""""</f>
        <v>"No Aplica"</v>
      </c>
      <c r="T21" s="73" t="str">
        <f>+IFERROR(VLOOKUP($O21,MASTER!$A$8:$Z$762,21,0),"")</f>
        <v>No Aplica</v>
      </c>
      <c r="U21" s="67">
        <f>+BD_Links[[#This Row],[id2]]</f>
        <v>12</v>
      </c>
      <c r="V21" s="58" t="str">
        <f>+""""&amp;IFERROR(VLOOKUP($O21,MASTER!$A$8:$Z$762,22,0),"")&amp;""""</f>
        <v>"No Aplica"</v>
      </c>
      <c r="W21" s="3"/>
      <c r="X21" s="3" t="str">
        <f>+IFERROR(VLOOKUP(BD_Links[[#This Row],[id GEE]],Portadas10[],2,0),"")</f>
        <v/>
      </c>
      <c r="Y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" spans="2:26" ht="30.6" x14ac:dyDescent="0.3">
      <c r="B22" s="74">
        <f t="shared" si="1"/>
        <v>10</v>
      </c>
      <c r="C22" s="58" t="str">
        <f>+VLOOKUP($O22,MASTER!$A$8:$N$762,2,0)</f>
        <v>DATAEDUCACIÓN</v>
      </c>
      <c r="D22" s="73" t="str">
        <f>+VLOOKUP($O22,MASTER!$A$8:$N$762,3,0)</f>
        <v>0010-01-00014</v>
      </c>
      <c r="E22" s="52" t="str">
        <f>+VLOOKUP($O22,MASTER!$A$8:$N$762,5,0)</f>
        <v>Ranking Comunal de Establecimientos Educacionales - Chile</v>
      </c>
      <c r="F22" s="73" t="str">
        <f>+VLOOKUP($O22,MASTER!$A$8:$N$762,6,0)</f>
        <v>PRO</v>
      </c>
      <c r="G22" s="73" t="str">
        <f>+VLOOKUP($O22,MASTER!$A$8:$N$762,7,0)</f>
        <v>Chile</v>
      </c>
      <c r="H22" s="73" t="str">
        <f>+VLOOKUP($O22,MASTER!$A$8:$N$762,9,0)</f>
        <v>SI</v>
      </c>
      <c r="I22" s="73" t="str">
        <f>+VLOOKUP($O22,MASTER!$A$8:$N$762,10,0)</f>
        <v>NO</v>
      </c>
      <c r="J22" s="73" t="str">
        <f>+VLOOKUP($O22,MASTER!$A$8:$N$762,11,0)</f>
        <v>SI</v>
      </c>
      <c r="K22" s="72">
        <f>+VLOOKUP($O22,MASTER!$A$8:$N$762,12,0)</f>
        <v>2</v>
      </c>
      <c r="L22" s="73" t="str">
        <f>+VLOOKUP($O22,MASTER!$A$8:$N$762,13,0)</f>
        <v>SI</v>
      </c>
      <c r="M22" s="73" t="str">
        <f>+VLOOKUP($O22,MASTER!$A$8:$N$762,14,0)</f>
        <v>Región</v>
      </c>
      <c r="N22" s="72">
        <f t="shared" si="2"/>
        <v>16</v>
      </c>
      <c r="O22" s="67">
        <f t="shared" si="3"/>
        <v>3</v>
      </c>
      <c r="P22" s="65">
        <v>6</v>
      </c>
      <c r="Q22" s="3" t="s">
        <v>640</v>
      </c>
      <c r="R22" s="3" t="str">
        <f t="shared" si="4"/>
        <v>https://dashboardfiltrado.azurewebsites.net/AutoDash/Index/3/6</v>
      </c>
      <c r="S22" s="58" t="str">
        <f>+""""&amp;IFERROR(VLOOKUP($O22,MASTER!$A$8:$Z$762,20,0),"")&amp;""""</f>
        <v>"No Aplica"</v>
      </c>
      <c r="T22" s="73" t="str">
        <f>+IFERROR(VLOOKUP($O22,MASTER!$A$8:$Z$762,21,0),"")</f>
        <v>No Aplica</v>
      </c>
      <c r="U22" s="67">
        <f>+BD_Links[[#This Row],[id2]]</f>
        <v>6</v>
      </c>
      <c r="V22" s="58" t="str">
        <f>+""""&amp;IFERROR(VLOOKUP($O22,MASTER!$A$8:$Z$762,22,0),"")&amp;""""</f>
        <v>"No Aplica"</v>
      </c>
      <c r="W22" s="3"/>
      <c r="X22" s="3" t="str">
        <f>+IFERROR(VLOOKUP(BD_Links[[#This Row],[id GEE]],Portadas10[],2,0),"")</f>
        <v/>
      </c>
      <c r="Y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" spans="2:26" ht="30.6" x14ac:dyDescent="0.3">
      <c r="B23" s="74">
        <f t="shared" si="1"/>
        <v>11</v>
      </c>
      <c r="C23" s="58" t="str">
        <f>+VLOOKUP($O23,MASTER!$A$8:$N$762,2,0)</f>
        <v>DATAEDUCACIÓN</v>
      </c>
      <c r="D23" s="73" t="str">
        <f>+VLOOKUP($O23,MASTER!$A$8:$N$762,3,0)</f>
        <v>0010-01-00014</v>
      </c>
      <c r="E23" s="52" t="str">
        <f>+VLOOKUP($O23,MASTER!$A$8:$N$762,5,0)</f>
        <v>Ranking Comunal de Establecimientos Educacionales - Chile</v>
      </c>
      <c r="F23" s="73" t="str">
        <f>+VLOOKUP($O23,MASTER!$A$8:$N$762,6,0)</f>
        <v>PRO</v>
      </c>
      <c r="G23" s="73" t="str">
        <f>+VLOOKUP($O23,MASTER!$A$8:$N$762,7,0)</f>
        <v>Chile</v>
      </c>
      <c r="H23" s="73" t="str">
        <f>+VLOOKUP($O23,MASTER!$A$8:$N$762,9,0)</f>
        <v>SI</v>
      </c>
      <c r="I23" s="73" t="str">
        <f>+VLOOKUP($O23,MASTER!$A$8:$N$762,10,0)</f>
        <v>NO</v>
      </c>
      <c r="J23" s="73" t="str">
        <f>+VLOOKUP($O23,MASTER!$A$8:$N$762,11,0)</f>
        <v>SI</v>
      </c>
      <c r="K23" s="72">
        <f>+VLOOKUP($O23,MASTER!$A$8:$N$762,12,0)</f>
        <v>2</v>
      </c>
      <c r="L23" s="73" t="str">
        <f>+VLOOKUP($O23,MASTER!$A$8:$N$762,13,0)</f>
        <v>SI</v>
      </c>
      <c r="M23" s="73" t="str">
        <f>+VLOOKUP($O23,MASTER!$A$8:$N$762,14,0)</f>
        <v>Región</v>
      </c>
      <c r="N23" s="72">
        <f t="shared" si="2"/>
        <v>16</v>
      </c>
      <c r="O23" s="67">
        <f t="shared" si="3"/>
        <v>3</v>
      </c>
      <c r="P23" s="65">
        <v>1</v>
      </c>
      <c r="Q23" s="3" t="s">
        <v>635</v>
      </c>
      <c r="R23" s="3" t="str">
        <f t="shared" si="4"/>
        <v>https://dashboardfiltrado.azurewebsites.net/AutoDash/Index/3/1</v>
      </c>
      <c r="S23" s="58" t="str">
        <f>+""""&amp;IFERROR(VLOOKUP($O23,MASTER!$A$8:$Z$762,20,0),"")&amp;""""</f>
        <v>"No Aplica"</v>
      </c>
      <c r="T23" s="73" t="str">
        <f>+IFERROR(VLOOKUP($O23,MASTER!$A$8:$Z$762,21,0),"")</f>
        <v>No Aplica</v>
      </c>
      <c r="U23" s="67">
        <f>+BD_Links[[#This Row],[id2]]</f>
        <v>1</v>
      </c>
      <c r="V23" s="58" t="str">
        <f>+""""&amp;IFERROR(VLOOKUP($O23,MASTER!$A$8:$Z$762,22,0),"")&amp;""""</f>
        <v>"No Aplica"</v>
      </c>
      <c r="W23" s="3"/>
      <c r="X23" s="3" t="str">
        <f>+IFERROR(VLOOKUP(BD_Links[[#This Row],[id GEE]],Portadas10[],2,0),"")</f>
        <v/>
      </c>
      <c r="Y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" spans="2:26" ht="30.6" x14ac:dyDescent="0.3">
      <c r="B24" s="74">
        <f t="shared" si="1"/>
        <v>12</v>
      </c>
      <c r="C24" s="58" t="str">
        <f>+VLOOKUP($O24,MASTER!$A$8:$N$762,2,0)</f>
        <v>DATAEDUCACIÓN</v>
      </c>
      <c r="D24" s="73" t="str">
        <f>+VLOOKUP($O24,MASTER!$A$8:$N$762,3,0)</f>
        <v>0010-01-00014</v>
      </c>
      <c r="E24" s="52" t="str">
        <f>+VLOOKUP($O24,MASTER!$A$8:$N$762,5,0)</f>
        <v>Ranking Comunal de Establecimientos Educacionales - Chile</v>
      </c>
      <c r="F24" s="73" t="str">
        <f>+VLOOKUP($O24,MASTER!$A$8:$N$762,6,0)</f>
        <v>PRO</v>
      </c>
      <c r="G24" s="73" t="str">
        <f>+VLOOKUP($O24,MASTER!$A$8:$N$762,7,0)</f>
        <v>Chile</v>
      </c>
      <c r="H24" s="73" t="str">
        <f>+VLOOKUP($O24,MASTER!$A$8:$N$762,9,0)</f>
        <v>SI</v>
      </c>
      <c r="I24" s="73" t="str">
        <f>+VLOOKUP($O24,MASTER!$A$8:$N$762,10,0)</f>
        <v>NO</v>
      </c>
      <c r="J24" s="73" t="str">
        <f>+VLOOKUP($O24,MASTER!$A$8:$N$762,11,0)</f>
        <v>SI</v>
      </c>
      <c r="K24" s="72">
        <f>+VLOOKUP($O24,MASTER!$A$8:$N$762,12,0)</f>
        <v>2</v>
      </c>
      <c r="L24" s="73" t="str">
        <f>+VLOOKUP($O24,MASTER!$A$8:$N$762,13,0)</f>
        <v>SI</v>
      </c>
      <c r="M24" s="73" t="str">
        <f>+VLOOKUP($O24,MASTER!$A$8:$N$762,14,0)</f>
        <v>Región</v>
      </c>
      <c r="N24" s="72">
        <f t="shared" si="2"/>
        <v>16</v>
      </c>
      <c r="O24" s="67">
        <f t="shared" si="3"/>
        <v>3</v>
      </c>
      <c r="P24" s="65">
        <v>5</v>
      </c>
      <c r="Q24" s="3" t="s">
        <v>639</v>
      </c>
      <c r="R24" s="3" t="str">
        <f t="shared" si="4"/>
        <v>https://dashboardfiltrado.azurewebsites.net/AutoDash/Index/3/5</v>
      </c>
      <c r="S24" s="58" t="str">
        <f>+""""&amp;IFERROR(VLOOKUP($O24,MASTER!$A$8:$Z$762,20,0),"")&amp;""""</f>
        <v>"No Aplica"</v>
      </c>
      <c r="T24" s="73" t="str">
        <f>+IFERROR(VLOOKUP($O24,MASTER!$A$8:$Z$762,21,0),"")</f>
        <v>No Aplica</v>
      </c>
      <c r="U24" s="67">
        <f>+BD_Links[[#This Row],[id2]]</f>
        <v>5</v>
      </c>
      <c r="V24" s="58" t="str">
        <f>+""""&amp;IFERROR(VLOOKUP($O24,MASTER!$A$8:$Z$762,22,0),"")&amp;""""</f>
        <v>"No Aplica"</v>
      </c>
      <c r="W24" s="3"/>
      <c r="X24" s="3" t="str">
        <f>+IFERROR(VLOOKUP(BD_Links[[#This Row],[id GEE]],Portadas10[],2,0),"")</f>
        <v/>
      </c>
      <c r="Y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" spans="2:26" ht="30.6" x14ac:dyDescent="0.3">
      <c r="B25" s="74">
        <f>+IF(O25&lt;&gt;O24,1,B24+1)</f>
        <v>13</v>
      </c>
      <c r="C25" s="58" t="str">
        <f>+VLOOKUP($O25,MASTER!$A$8:$N$762,2,0)</f>
        <v>DATAEDUCACIÓN</v>
      </c>
      <c r="D25" s="73" t="str">
        <f>+VLOOKUP($O25,MASTER!$A$8:$N$762,3,0)</f>
        <v>0010-01-00014</v>
      </c>
      <c r="E25" s="52" t="str">
        <f>+VLOOKUP($O25,MASTER!$A$8:$N$762,5,0)</f>
        <v>Ranking Comunal de Establecimientos Educacionales - Chile</v>
      </c>
      <c r="F25" s="73" t="str">
        <f>+VLOOKUP($O25,MASTER!$A$8:$N$762,6,0)</f>
        <v>PRO</v>
      </c>
      <c r="G25" s="73" t="str">
        <f>+VLOOKUP($O25,MASTER!$A$8:$N$762,7,0)</f>
        <v>Chile</v>
      </c>
      <c r="H25" s="73" t="str">
        <f>+VLOOKUP($O25,MASTER!$A$8:$N$762,9,0)</f>
        <v>SI</v>
      </c>
      <c r="I25" s="73" t="str">
        <f>+VLOOKUP($O25,MASTER!$A$8:$N$762,10,0)</f>
        <v>NO</v>
      </c>
      <c r="J25" s="73" t="str">
        <f>+VLOOKUP($O25,MASTER!$A$8:$N$762,11,0)</f>
        <v>SI</v>
      </c>
      <c r="K25" s="72">
        <f>+VLOOKUP($O25,MASTER!$A$8:$N$762,12,0)</f>
        <v>2</v>
      </c>
      <c r="L25" s="73" t="str">
        <f>+VLOOKUP($O25,MASTER!$A$8:$N$762,13,0)</f>
        <v>SI</v>
      </c>
      <c r="M25" s="73" t="str">
        <f>+VLOOKUP($O25,MASTER!$A$8:$N$762,14,0)</f>
        <v>Región</v>
      </c>
      <c r="N25" s="72">
        <f t="shared" si="2"/>
        <v>16</v>
      </c>
      <c r="O25" s="67">
        <f t="shared" si="3"/>
        <v>3</v>
      </c>
      <c r="P25" s="65">
        <v>8</v>
      </c>
      <c r="Q25" s="3" t="s">
        <v>642</v>
      </c>
      <c r="R25" s="3" t="str">
        <f t="shared" si="4"/>
        <v>https://dashboardfiltrado.azurewebsites.net/AutoDash/Index/3/8</v>
      </c>
      <c r="S25" s="58" t="str">
        <f>+""""&amp;IFERROR(VLOOKUP($O25,MASTER!$A$8:$Z$762,20,0),"")&amp;""""</f>
        <v>"No Aplica"</v>
      </c>
      <c r="T25" s="73" t="str">
        <f>+IFERROR(VLOOKUP($O25,MASTER!$A$8:$Z$762,21,0),"")</f>
        <v>No Aplica</v>
      </c>
      <c r="U25" s="67">
        <f>+BD_Links[[#This Row],[id2]]</f>
        <v>8</v>
      </c>
      <c r="V25" s="58" t="str">
        <f>+""""&amp;IFERROR(VLOOKUP($O25,MASTER!$A$8:$Z$762,22,0),"")&amp;""""</f>
        <v>"No Aplica"</v>
      </c>
      <c r="W25" s="3"/>
      <c r="X25" s="3" t="str">
        <f>+IFERROR(VLOOKUP(BD_Links[[#This Row],[id GEE]],Portadas10[],2,0),"")</f>
        <v/>
      </c>
      <c r="Y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" spans="2:26" ht="30.6" x14ac:dyDescent="0.3">
      <c r="B26" s="74">
        <f t="shared" si="1"/>
        <v>14</v>
      </c>
      <c r="C26" s="58" t="str">
        <f>+VLOOKUP($O26,MASTER!$A$8:$N$762,2,0)</f>
        <v>DATAEDUCACIÓN</v>
      </c>
      <c r="D26" s="73" t="str">
        <f>+VLOOKUP($O26,MASTER!$A$8:$N$762,3,0)</f>
        <v>0010-01-00014</v>
      </c>
      <c r="E26" s="52" t="str">
        <f>+VLOOKUP($O26,MASTER!$A$8:$N$762,5,0)</f>
        <v>Ranking Comunal de Establecimientos Educacionales - Chile</v>
      </c>
      <c r="F26" s="73" t="str">
        <f>+VLOOKUP($O26,MASTER!$A$8:$N$762,6,0)</f>
        <v>PRO</v>
      </c>
      <c r="G26" s="73" t="str">
        <f>+VLOOKUP($O26,MASTER!$A$8:$N$762,7,0)</f>
        <v>Chile</v>
      </c>
      <c r="H26" s="73" t="str">
        <f>+VLOOKUP($O26,MASTER!$A$8:$N$762,9,0)</f>
        <v>SI</v>
      </c>
      <c r="I26" s="73" t="str">
        <f>+VLOOKUP($O26,MASTER!$A$8:$N$762,10,0)</f>
        <v>NO</v>
      </c>
      <c r="J26" s="73" t="str">
        <f>+VLOOKUP($O26,MASTER!$A$8:$N$762,11,0)</f>
        <v>SI</v>
      </c>
      <c r="K26" s="72">
        <f>+VLOOKUP($O26,MASTER!$A$8:$N$762,12,0)</f>
        <v>2</v>
      </c>
      <c r="L26" s="73" t="str">
        <f>+VLOOKUP($O26,MASTER!$A$8:$N$762,13,0)</f>
        <v>SI</v>
      </c>
      <c r="M26" s="73" t="str">
        <f>+VLOOKUP($O26,MASTER!$A$8:$N$762,14,0)</f>
        <v>Región</v>
      </c>
      <c r="N26" s="72">
        <f t="shared" si="2"/>
        <v>16</v>
      </c>
      <c r="O26" s="67">
        <f t="shared" si="3"/>
        <v>3</v>
      </c>
      <c r="P26" s="65">
        <v>7</v>
      </c>
      <c r="Q26" s="3" t="s">
        <v>641</v>
      </c>
      <c r="R26" s="3" t="str">
        <f t="shared" si="4"/>
        <v>https://dashboardfiltrado.azurewebsites.net/AutoDash/Index/3/7</v>
      </c>
      <c r="S26" s="58" t="str">
        <f>+""""&amp;IFERROR(VLOOKUP($O26,MASTER!$A$8:$Z$762,20,0),"")&amp;""""</f>
        <v>"No Aplica"</v>
      </c>
      <c r="T26" s="73" t="str">
        <f>+IFERROR(VLOOKUP($O26,MASTER!$A$8:$Z$762,21,0),"")</f>
        <v>No Aplica</v>
      </c>
      <c r="U26" s="67">
        <f>+BD_Links[[#This Row],[id2]]</f>
        <v>7</v>
      </c>
      <c r="V26" s="58" t="str">
        <f>+""""&amp;IFERROR(VLOOKUP($O26,MASTER!$A$8:$Z$762,22,0),"")&amp;""""</f>
        <v>"No Aplica"</v>
      </c>
      <c r="W26" s="3"/>
      <c r="X26" s="3" t="str">
        <f>+IFERROR(VLOOKUP(BD_Links[[#This Row],[id GEE]],Portadas10[],2,0),"")</f>
        <v/>
      </c>
      <c r="Y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" spans="2:26" ht="30.6" x14ac:dyDescent="0.3">
      <c r="B27" s="74">
        <f t="shared" si="1"/>
        <v>15</v>
      </c>
      <c r="C27" s="58" t="str">
        <f>+VLOOKUP($O27,MASTER!$A$8:$N$762,2,0)</f>
        <v>DATAEDUCACIÓN</v>
      </c>
      <c r="D27" s="73" t="str">
        <f>+VLOOKUP($O27,MASTER!$A$8:$N$762,3,0)</f>
        <v>0010-01-00014</v>
      </c>
      <c r="E27" s="52" t="str">
        <f>+VLOOKUP($O27,MASTER!$A$8:$N$762,5,0)</f>
        <v>Ranking Comunal de Establecimientos Educacionales - Chile</v>
      </c>
      <c r="F27" s="73" t="str">
        <f>+VLOOKUP($O27,MASTER!$A$8:$N$762,6,0)</f>
        <v>PRO</v>
      </c>
      <c r="G27" s="73" t="str">
        <f>+VLOOKUP($O27,MASTER!$A$8:$N$762,7,0)</f>
        <v>Chile</v>
      </c>
      <c r="H27" s="73" t="str">
        <f>+VLOOKUP($O27,MASTER!$A$8:$N$762,9,0)</f>
        <v>SI</v>
      </c>
      <c r="I27" s="73" t="str">
        <f>+VLOOKUP($O27,MASTER!$A$8:$N$762,10,0)</f>
        <v>NO</v>
      </c>
      <c r="J27" s="73" t="str">
        <f>+VLOOKUP($O27,MASTER!$A$8:$N$762,11,0)</f>
        <v>SI</v>
      </c>
      <c r="K27" s="72">
        <f>+VLOOKUP($O27,MASTER!$A$8:$N$762,12,0)</f>
        <v>2</v>
      </c>
      <c r="L27" s="73" t="str">
        <f>+VLOOKUP($O27,MASTER!$A$8:$N$762,13,0)</f>
        <v>SI</v>
      </c>
      <c r="M27" s="73" t="str">
        <f>+VLOOKUP($O27,MASTER!$A$8:$N$762,14,0)</f>
        <v>Región</v>
      </c>
      <c r="N27" s="72">
        <f t="shared" si="2"/>
        <v>16</v>
      </c>
      <c r="O27" s="67">
        <f t="shared" si="3"/>
        <v>3</v>
      </c>
      <c r="P27" s="65">
        <v>16</v>
      </c>
      <c r="Q27" s="3" t="s">
        <v>650</v>
      </c>
      <c r="R27" s="3" t="str">
        <f t="shared" si="4"/>
        <v>https://dashboardfiltrado.azurewebsites.net/AutoDash/Index/3/16</v>
      </c>
      <c r="S27" s="58" t="str">
        <f>+""""&amp;IFERROR(VLOOKUP($O27,MASTER!$A$8:$Z$762,20,0),"")&amp;""""</f>
        <v>"No Aplica"</v>
      </c>
      <c r="T27" s="73" t="str">
        <f>+IFERROR(VLOOKUP($O27,MASTER!$A$8:$Z$762,21,0),"")</f>
        <v>No Aplica</v>
      </c>
      <c r="U27" s="67">
        <f>+BD_Links[[#This Row],[id2]]</f>
        <v>16</v>
      </c>
      <c r="V27" s="58" t="str">
        <f>+""""&amp;IFERROR(VLOOKUP($O27,MASTER!$A$8:$Z$762,22,0),"")&amp;""""</f>
        <v>"No Aplica"</v>
      </c>
      <c r="W27" s="3"/>
      <c r="X27" s="3" t="str">
        <f>+IFERROR(VLOOKUP(BD_Links[[#This Row],[id GEE]],Portadas10[],2,0),"")</f>
        <v/>
      </c>
      <c r="Y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" spans="2:26" ht="30.6" x14ac:dyDescent="0.3">
      <c r="B28" s="74">
        <f t="shared" si="1"/>
        <v>16</v>
      </c>
      <c r="C28" s="58" t="str">
        <f>+VLOOKUP($O28,MASTER!$A$8:$N$762,2,0)</f>
        <v>DATAEDUCACIÓN</v>
      </c>
      <c r="D28" s="73" t="str">
        <f>+VLOOKUP($O28,MASTER!$A$8:$N$762,3,0)</f>
        <v>0010-01-00014</v>
      </c>
      <c r="E28" s="52" t="str">
        <f>+VLOOKUP($O28,MASTER!$A$8:$N$762,5,0)</f>
        <v>Ranking Comunal de Establecimientos Educacionales - Chile</v>
      </c>
      <c r="F28" s="73" t="str">
        <f>+VLOOKUP($O28,MASTER!$A$8:$N$762,6,0)</f>
        <v>PRO</v>
      </c>
      <c r="G28" s="73" t="str">
        <f>+VLOOKUP($O28,MASTER!$A$8:$N$762,7,0)</f>
        <v>Chile</v>
      </c>
      <c r="H28" s="73" t="str">
        <f>+VLOOKUP($O28,MASTER!$A$8:$N$762,9,0)</f>
        <v>SI</v>
      </c>
      <c r="I28" s="73" t="str">
        <f>+VLOOKUP($O28,MASTER!$A$8:$N$762,10,0)</f>
        <v>NO</v>
      </c>
      <c r="J28" s="73" t="str">
        <f>+VLOOKUP($O28,MASTER!$A$8:$N$762,11,0)</f>
        <v>SI</v>
      </c>
      <c r="K28" s="72">
        <f>+VLOOKUP($O28,MASTER!$A$8:$N$762,12,0)</f>
        <v>2</v>
      </c>
      <c r="L28" s="73" t="str">
        <f>+VLOOKUP($O28,MASTER!$A$8:$N$762,13,0)</f>
        <v>SI</v>
      </c>
      <c r="M28" s="73" t="str">
        <f>+VLOOKUP($O28,MASTER!$A$8:$N$762,14,0)</f>
        <v>Región</v>
      </c>
      <c r="N28" s="72">
        <f t="shared" si="2"/>
        <v>16</v>
      </c>
      <c r="O28" s="67">
        <f t="shared" si="3"/>
        <v>3</v>
      </c>
      <c r="P28" s="65">
        <v>13</v>
      </c>
      <c r="Q28" s="3" t="s">
        <v>647</v>
      </c>
      <c r="R28" s="3" t="str">
        <f t="shared" si="4"/>
        <v>https://dashboardfiltrado.azurewebsites.net/AutoDash/Index/3/13</v>
      </c>
      <c r="S28" s="58" t="str">
        <f>+""""&amp;IFERROR(VLOOKUP($O28,MASTER!$A$8:$Z$762,20,0),"")&amp;""""</f>
        <v>"No Aplica"</v>
      </c>
      <c r="T28" s="73" t="str">
        <f>+IFERROR(VLOOKUP($O28,MASTER!$A$8:$Z$762,21,0),"")</f>
        <v>No Aplica</v>
      </c>
      <c r="U28" s="67">
        <f>+BD_Links[[#This Row],[id2]]</f>
        <v>13</v>
      </c>
      <c r="V28" s="58" t="str">
        <f>+""""&amp;IFERROR(VLOOKUP($O28,MASTER!$A$8:$Z$762,22,0),"")&amp;""""</f>
        <v>"No Aplica"</v>
      </c>
      <c r="W28" s="3"/>
      <c r="X28" s="3" t="str">
        <f>+IFERROR(VLOOKUP(BD_Links[[#This Row],[id GEE]],Portadas10[],2,0),"")</f>
        <v/>
      </c>
      <c r="Y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" spans="2:26" ht="30.6" x14ac:dyDescent="0.3">
      <c r="B29" s="74">
        <f t="shared" si="1"/>
        <v>1</v>
      </c>
      <c r="C29" s="58" t="str">
        <f>+VLOOKUP($O29,MASTER!$A$8:$N$762,2,0)</f>
        <v>DATAEDUCACIÓN</v>
      </c>
      <c r="D29" s="73" t="str">
        <f>+VLOOKUP($O29,MASTER!$A$8:$N$762,3,0)</f>
        <v>0010-01-00014</v>
      </c>
      <c r="E29" s="52" t="str">
        <f>+VLOOKUP($O29,MASTER!$A$8:$N$762,5,0)</f>
        <v>Ranking Comunal de Establecimientos Educacionales - Chile</v>
      </c>
      <c r="F29" s="73" t="str">
        <f>+VLOOKUP($O29,MASTER!$A$8:$N$762,6,0)</f>
        <v>PRO</v>
      </c>
      <c r="G29" s="73" t="str">
        <f>+VLOOKUP($O29,MASTER!$A$8:$N$762,7,0)</f>
        <v>Chile</v>
      </c>
      <c r="H29" s="73" t="str">
        <f>+VLOOKUP($O29,MASTER!$A$8:$N$762,9,0)</f>
        <v>SI</v>
      </c>
      <c r="I29" s="73" t="str">
        <f>+VLOOKUP($O29,MASTER!$A$8:$N$762,10,0)</f>
        <v>NO</v>
      </c>
      <c r="J29" s="73" t="str">
        <f>+VLOOKUP($O29,MASTER!$A$8:$N$762,11,0)</f>
        <v>SI</v>
      </c>
      <c r="K29" s="72">
        <f>+VLOOKUP($O29,MASTER!$A$8:$N$762,12,0)</f>
        <v>3</v>
      </c>
      <c r="L29" s="73" t="str">
        <f>+VLOOKUP($O29,MASTER!$A$8:$N$762,13,0)</f>
        <v>SI</v>
      </c>
      <c r="M29" s="73" t="str">
        <f>+VLOOKUP($O29,MASTER!$A$8:$N$762,14,0)</f>
        <v>Comuna</v>
      </c>
      <c r="N29" s="72">
        <v>346</v>
      </c>
      <c r="O29" s="67">
        <v>4</v>
      </c>
      <c r="P29" s="78">
        <v>5602</v>
      </c>
      <c r="Q29" s="3" t="s">
        <v>723</v>
      </c>
      <c r="R29" s="3" t="str">
        <f t="shared" si="4"/>
        <v>https://dashboardfiltrado.azurewebsites.net/AutoDash/Index/4/5602</v>
      </c>
      <c r="S29" s="58" t="str">
        <f>+""""&amp;IFERROR(VLOOKUP($O29,MASTER!$A$8:$Z$762,20,0),"")&amp;""""</f>
        <v>"No Aplica"</v>
      </c>
      <c r="T29" s="73" t="str">
        <f>+IFERROR(VLOOKUP($O29,MASTER!$A$8:$Z$762,21,0),"")</f>
        <v>No Aplica</v>
      </c>
      <c r="U29" s="67">
        <f>+BD_Links[[#This Row],[id2]]</f>
        <v>5602</v>
      </c>
      <c r="V29" s="58" t="str">
        <f>+""""&amp;IFERROR(VLOOKUP($O29,MASTER!$A$8:$Z$762,22,0),"")&amp;""""</f>
        <v>"No Aplica"</v>
      </c>
      <c r="W29" s="3"/>
      <c r="X29" s="3" t="str">
        <f>+IFERROR(VLOOKUP(BD_Links[[#This Row],[id GEE]],Portadas10[],2,0),"")</f>
        <v/>
      </c>
      <c r="Y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" spans="2:26" ht="30.6" x14ac:dyDescent="0.3">
      <c r="B30" s="74">
        <f t="shared" ref="B30:B93" si="5">+IF(O30&lt;&gt;O29,1,B29+1)</f>
        <v>2</v>
      </c>
      <c r="C30" s="58" t="str">
        <f>+VLOOKUP($O30,MASTER!$A$8:$N$762,2,0)</f>
        <v>DATAEDUCACIÓN</v>
      </c>
      <c r="D30" s="73" t="str">
        <f>+VLOOKUP($O30,MASTER!$A$8:$N$762,3,0)</f>
        <v>0010-01-00014</v>
      </c>
      <c r="E30" s="52" t="str">
        <f>+VLOOKUP($O30,MASTER!$A$8:$N$762,5,0)</f>
        <v>Ranking Comunal de Establecimientos Educacionales - Chile</v>
      </c>
      <c r="F30" s="73" t="str">
        <f>+VLOOKUP($O30,MASTER!$A$8:$N$762,6,0)</f>
        <v>PRO</v>
      </c>
      <c r="G30" s="73" t="str">
        <f>+VLOOKUP($O30,MASTER!$A$8:$N$762,7,0)</f>
        <v>Chile</v>
      </c>
      <c r="H30" s="73" t="str">
        <f>+VLOOKUP($O30,MASTER!$A$8:$N$762,9,0)</f>
        <v>SI</v>
      </c>
      <c r="I30" s="73" t="str">
        <f>+VLOOKUP($O30,MASTER!$A$8:$N$762,10,0)</f>
        <v>NO</v>
      </c>
      <c r="J30" s="73" t="str">
        <f>+VLOOKUP($O30,MASTER!$A$8:$N$762,11,0)</f>
        <v>SI</v>
      </c>
      <c r="K30" s="72">
        <f>+VLOOKUP($O30,MASTER!$A$8:$N$762,12,0)</f>
        <v>3</v>
      </c>
      <c r="L30" s="73" t="str">
        <f>+VLOOKUP($O30,MASTER!$A$8:$N$762,13,0)</f>
        <v>SI</v>
      </c>
      <c r="M30" s="73" t="str">
        <f>+VLOOKUP($O30,MASTER!$A$8:$N$762,14,0)</f>
        <v>Comuna</v>
      </c>
      <c r="N30" s="72">
        <f t="shared" si="2"/>
        <v>346</v>
      </c>
      <c r="O30" s="67">
        <f t="shared" si="3"/>
        <v>4</v>
      </c>
      <c r="P30" s="78">
        <v>5402</v>
      </c>
      <c r="Q30" s="3" t="s">
        <v>713</v>
      </c>
      <c r="R30" s="3" t="str">
        <f t="shared" si="4"/>
        <v>https://dashboardfiltrado.azurewebsites.net/AutoDash/Index/4/5402</v>
      </c>
      <c r="S30" s="58" t="str">
        <f>+""""&amp;IFERROR(VLOOKUP($O30,MASTER!$A$8:$Z$762,20,0),"")&amp;""""</f>
        <v>"No Aplica"</v>
      </c>
      <c r="T30" s="73" t="str">
        <f>+IFERROR(VLOOKUP($O30,MASTER!$A$8:$Z$762,21,0),"")</f>
        <v>No Aplica</v>
      </c>
      <c r="U30" s="67">
        <f>+BD_Links[[#This Row],[id2]]</f>
        <v>5402</v>
      </c>
      <c r="V30" s="58" t="str">
        <f>+""""&amp;IFERROR(VLOOKUP($O30,MASTER!$A$8:$Z$762,22,0),"")&amp;""""</f>
        <v>"No Aplica"</v>
      </c>
      <c r="W30" s="3"/>
      <c r="X30" s="3" t="str">
        <f>+IFERROR(VLOOKUP(BD_Links[[#This Row],[id GEE]],Portadas10[],2,0),"")</f>
        <v/>
      </c>
      <c r="Y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" spans="2:26" ht="30.6" x14ac:dyDescent="0.3">
      <c r="B31" s="74">
        <f t="shared" si="5"/>
        <v>3</v>
      </c>
      <c r="C31" s="58" t="str">
        <f>+VLOOKUP($O31,MASTER!$A$8:$N$762,2,0)</f>
        <v>DATAEDUCACIÓN</v>
      </c>
      <c r="D31" s="73" t="str">
        <f>+VLOOKUP($O31,MASTER!$A$8:$N$762,3,0)</f>
        <v>0010-01-00014</v>
      </c>
      <c r="E31" s="52" t="str">
        <f>+VLOOKUP($O31,MASTER!$A$8:$N$762,5,0)</f>
        <v>Ranking Comunal de Establecimientos Educacionales - Chile</v>
      </c>
      <c r="F31" s="73" t="str">
        <f>+VLOOKUP($O31,MASTER!$A$8:$N$762,6,0)</f>
        <v>PRO</v>
      </c>
      <c r="G31" s="73" t="str">
        <f>+VLOOKUP($O31,MASTER!$A$8:$N$762,7,0)</f>
        <v>Chile</v>
      </c>
      <c r="H31" s="73" t="str">
        <f>+VLOOKUP($O31,MASTER!$A$8:$N$762,9,0)</f>
        <v>SI</v>
      </c>
      <c r="I31" s="73" t="str">
        <f>+VLOOKUP($O31,MASTER!$A$8:$N$762,10,0)</f>
        <v>NO</v>
      </c>
      <c r="J31" s="73" t="str">
        <f>+VLOOKUP($O31,MASTER!$A$8:$N$762,11,0)</f>
        <v>SI</v>
      </c>
      <c r="K31" s="72">
        <f>+VLOOKUP($O31,MASTER!$A$8:$N$762,12,0)</f>
        <v>3</v>
      </c>
      <c r="L31" s="73" t="str">
        <f>+VLOOKUP($O31,MASTER!$A$8:$N$762,13,0)</f>
        <v>SI</v>
      </c>
      <c r="M31" s="73" t="str">
        <f>+VLOOKUP($O31,MASTER!$A$8:$N$762,14,0)</f>
        <v>Comuna</v>
      </c>
      <c r="N31" s="72">
        <f t="shared" si="2"/>
        <v>346</v>
      </c>
      <c r="O31" s="67">
        <f t="shared" si="3"/>
        <v>4</v>
      </c>
      <c r="P31" s="78">
        <v>5502</v>
      </c>
      <c r="Q31" s="3" t="s">
        <v>718</v>
      </c>
      <c r="R31" s="3" t="str">
        <f t="shared" si="4"/>
        <v>https://dashboardfiltrado.azurewebsites.net/AutoDash/Index/4/5502</v>
      </c>
      <c r="S31" s="58" t="str">
        <f>+""""&amp;IFERROR(VLOOKUP($O31,MASTER!$A$8:$Z$762,20,0),"")&amp;""""</f>
        <v>"No Aplica"</v>
      </c>
      <c r="T31" s="73" t="str">
        <f>+IFERROR(VLOOKUP($O31,MASTER!$A$8:$Z$762,21,0),"")</f>
        <v>No Aplica</v>
      </c>
      <c r="U31" s="67">
        <f>+BD_Links[[#This Row],[id2]]</f>
        <v>5502</v>
      </c>
      <c r="V31" s="58" t="str">
        <f>+""""&amp;IFERROR(VLOOKUP($O31,MASTER!$A$8:$Z$762,22,0),"")&amp;""""</f>
        <v>"No Aplica"</v>
      </c>
      <c r="W31" s="3"/>
      <c r="X31" s="3" t="str">
        <f>+IFERROR(VLOOKUP(BD_Links[[#This Row],[id GEE]],Portadas10[],2,0),"")</f>
        <v/>
      </c>
      <c r="Y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" spans="2:26" ht="30.6" x14ac:dyDescent="0.3">
      <c r="B32" s="74">
        <f t="shared" si="5"/>
        <v>4</v>
      </c>
      <c r="C32" s="58" t="str">
        <f>+VLOOKUP($O32,MASTER!$A$8:$N$762,2,0)</f>
        <v>DATAEDUCACIÓN</v>
      </c>
      <c r="D32" s="73" t="str">
        <f>+VLOOKUP($O32,MASTER!$A$8:$N$762,3,0)</f>
        <v>0010-01-00014</v>
      </c>
      <c r="E32" s="52" t="str">
        <f>+VLOOKUP($O32,MASTER!$A$8:$N$762,5,0)</f>
        <v>Ranking Comunal de Establecimientos Educacionales - Chile</v>
      </c>
      <c r="F32" s="73" t="str">
        <f>+VLOOKUP($O32,MASTER!$A$8:$N$762,6,0)</f>
        <v>PRO</v>
      </c>
      <c r="G32" s="73" t="str">
        <f>+VLOOKUP($O32,MASTER!$A$8:$N$762,7,0)</f>
        <v>Chile</v>
      </c>
      <c r="H32" s="73" t="str">
        <f>+VLOOKUP($O32,MASTER!$A$8:$N$762,9,0)</f>
        <v>SI</v>
      </c>
      <c r="I32" s="73" t="str">
        <f>+VLOOKUP($O32,MASTER!$A$8:$N$762,10,0)</f>
        <v>NO</v>
      </c>
      <c r="J32" s="73" t="str">
        <f>+VLOOKUP($O32,MASTER!$A$8:$N$762,11,0)</f>
        <v>SI</v>
      </c>
      <c r="K32" s="72">
        <f>+VLOOKUP($O32,MASTER!$A$8:$N$762,12,0)</f>
        <v>3</v>
      </c>
      <c r="L32" s="73" t="str">
        <f>+VLOOKUP($O32,MASTER!$A$8:$N$762,13,0)</f>
        <v>SI</v>
      </c>
      <c r="M32" s="73" t="str">
        <f>+VLOOKUP($O32,MASTER!$A$8:$N$762,14,0)</f>
        <v>Comuna</v>
      </c>
      <c r="N32" s="72">
        <f t="shared" si="2"/>
        <v>346</v>
      </c>
      <c r="O32" s="67">
        <f t="shared" si="3"/>
        <v>4</v>
      </c>
      <c r="P32" s="78">
        <v>5302</v>
      </c>
      <c r="Q32" s="3" t="s">
        <v>709</v>
      </c>
      <c r="R32" s="3" t="str">
        <f t="shared" si="4"/>
        <v>https://dashboardfiltrado.azurewebsites.net/AutoDash/Index/4/5302</v>
      </c>
      <c r="S32" s="58" t="str">
        <f>+""""&amp;IFERROR(VLOOKUP($O32,MASTER!$A$8:$Z$762,20,0),"")&amp;""""</f>
        <v>"No Aplica"</v>
      </c>
      <c r="T32" s="73" t="str">
        <f>+IFERROR(VLOOKUP($O32,MASTER!$A$8:$Z$762,21,0),"")</f>
        <v>No Aplica</v>
      </c>
      <c r="U32" s="67">
        <f>+BD_Links[[#This Row],[id2]]</f>
        <v>5302</v>
      </c>
      <c r="V32" s="58" t="str">
        <f>+""""&amp;IFERROR(VLOOKUP($O32,MASTER!$A$8:$Z$762,22,0),"")&amp;""""</f>
        <v>"No Aplica"</v>
      </c>
      <c r="W32" s="3"/>
      <c r="X32" s="3" t="str">
        <f>+IFERROR(VLOOKUP(BD_Links[[#This Row],[id GEE]],Portadas10[],2,0),"")</f>
        <v/>
      </c>
      <c r="Y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" spans="2:26" ht="30.6" x14ac:dyDescent="0.3">
      <c r="B33" s="74">
        <f t="shared" si="5"/>
        <v>5</v>
      </c>
      <c r="C33" s="58" t="str">
        <f>+VLOOKUP($O33,MASTER!$A$8:$N$762,2,0)</f>
        <v>DATAEDUCACIÓN</v>
      </c>
      <c r="D33" s="73" t="str">
        <f>+VLOOKUP($O33,MASTER!$A$8:$N$762,3,0)</f>
        <v>0010-01-00014</v>
      </c>
      <c r="E33" s="52" t="str">
        <f>+VLOOKUP($O33,MASTER!$A$8:$N$762,5,0)</f>
        <v>Ranking Comunal de Establecimientos Educacionales - Chile</v>
      </c>
      <c r="F33" s="73" t="str">
        <f>+VLOOKUP($O33,MASTER!$A$8:$N$762,6,0)</f>
        <v>PRO</v>
      </c>
      <c r="G33" s="73" t="str">
        <f>+VLOOKUP($O33,MASTER!$A$8:$N$762,7,0)</f>
        <v>Chile</v>
      </c>
      <c r="H33" s="73" t="str">
        <f>+VLOOKUP($O33,MASTER!$A$8:$N$762,9,0)</f>
        <v>SI</v>
      </c>
      <c r="I33" s="73" t="str">
        <f>+VLOOKUP($O33,MASTER!$A$8:$N$762,10,0)</f>
        <v>NO</v>
      </c>
      <c r="J33" s="73" t="str">
        <f>+VLOOKUP($O33,MASTER!$A$8:$N$762,11,0)</f>
        <v>SI</v>
      </c>
      <c r="K33" s="72">
        <f>+VLOOKUP($O33,MASTER!$A$8:$N$762,12,0)</f>
        <v>3</v>
      </c>
      <c r="L33" s="73" t="str">
        <f>+VLOOKUP($O33,MASTER!$A$8:$N$762,13,0)</f>
        <v>SI</v>
      </c>
      <c r="M33" s="73" t="str">
        <f>+VLOOKUP($O33,MASTER!$A$8:$N$762,14,0)</f>
        <v>Comuna</v>
      </c>
      <c r="N33" s="72">
        <f t="shared" si="2"/>
        <v>346</v>
      </c>
      <c r="O33" s="67">
        <f t="shared" si="3"/>
        <v>4</v>
      </c>
      <c r="P33" s="78">
        <v>5603</v>
      </c>
      <c r="Q33" s="3" t="s">
        <v>724</v>
      </c>
      <c r="R33" s="3" t="str">
        <f t="shared" si="4"/>
        <v>https://dashboardfiltrado.azurewebsites.net/AutoDash/Index/4/5603</v>
      </c>
      <c r="S33" s="58" t="str">
        <f>+""""&amp;IFERROR(VLOOKUP($O33,MASTER!$A$8:$Z$762,20,0),"")&amp;""""</f>
        <v>"No Aplica"</v>
      </c>
      <c r="T33" s="73" t="str">
        <f>+IFERROR(VLOOKUP($O33,MASTER!$A$8:$Z$762,21,0),"")</f>
        <v>No Aplica</v>
      </c>
      <c r="U33" s="67">
        <f>+BD_Links[[#This Row],[id2]]</f>
        <v>5603</v>
      </c>
      <c r="V33" s="58" t="str">
        <f>+""""&amp;IFERROR(VLOOKUP($O33,MASTER!$A$8:$Z$762,22,0),"")&amp;""""</f>
        <v>"No Aplica"</v>
      </c>
      <c r="W33" s="3"/>
      <c r="X33" s="3" t="str">
        <f>+IFERROR(VLOOKUP(BD_Links[[#This Row],[id GEE]],Portadas10[],2,0),"")</f>
        <v/>
      </c>
      <c r="Y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" spans="2:26" ht="30.6" x14ac:dyDescent="0.3">
      <c r="B34" s="74">
        <f t="shared" si="5"/>
        <v>6</v>
      </c>
      <c r="C34" s="58" t="str">
        <f>+VLOOKUP($O34,MASTER!$A$8:$N$762,2,0)</f>
        <v>DATAEDUCACIÓN</v>
      </c>
      <c r="D34" s="73" t="str">
        <f>+VLOOKUP($O34,MASTER!$A$8:$N$762,3,0)</f>
        <v>0010-01-00014</v>
      </c>
      <c r="E34" s="52" t="str">
        <f>+VLOOKUP($O34,MASTER!$A$8:$N$762,5,0)</f>
        <v>Ranking Comunal de Establecimientos Educacionales - Chile</v>
      </c>
      <c r="F34" s="73" t="str">
        <f>+VLOOKUP($O34,MASTER!$A$8:$N$762,6,0)</f>
        <v>PRO</v>
      </c>
      <c r="G34" s="73" t="str">
        <f>+VLOOKUP($O34,MASTER!$A$8:$N$762,7,0)</f>
        <v>Chile</v>
      </c>
      <c r="H34" s="73" t="str">
        <f>+VLOOKUP($O34,MASTER!$A$8:$N$762,9,0)</f>
        <v>SI</v>
      </c>
      <c r="I34" s="73" t="str">
        <f>+VLOOKUP($O34,MASTER!$A$8:$N$762,10,0)</f>
        <v>NO</v>
      </c>
      <c r="J34" s="73" t="str">
        <f>+VLOOKUP($O34,MASTER!$A$8:$N$762,11,0)</f>
        <v>SI</v>
      </c>
      <c r="K34" s="72">
        <f>+VLOOKUP($O34,MASTER!$A$8:$N$762,12,0)</f>
        <v>3</v>
      </c>
      <c r="L34" s="73" t="str">
        <f>+VLOOKUP($O34,MASTER!$A$8:$N$762,13,0)</f>
        <v>SI</v>
      </c>
      <c r="M34" s="73" t="str">
        <f>+VLOOKUP($O34,MASTER!$A$8:$N$762,14,0)</f>
        <v>Comuna</v>
      </c>
      <c r="N34" s="72">
        <f t="shared" si="2"/>
        <v>346</v>
      </c>
      <c r="O34" s="67">
        <f t="shared" si="3"/>
        <v>4</v>
      </c>
      <c r="P34" s="78">
        <v>5102</v>
      </c>
      <c r="Q34" s="3" t="s">
        <v>701</v>
      </c>
      <c r="R34" s="3" t="str">
        <f t="shared" si="4"/>
        <v>https://dashboardfiltrado.azurewebsites.net/AutoDash/Index/4/5102</v>
      </c>
      <c r="S34" s="58" t="str">
        <f>+""""&amp;IFERROR(VLOOKUP($O34,MASTER!$A$8:$Z$762,20,0),"")&amp;""""</f>
        <v>"No Aplica"</v>
      </c>
      <c r="T34" s="73" t="str">
        <f>+IFERROR(VLOOKUP($O34,MASTER!$A$8:$Z$762,21,0),"")</f>
        <v>No Aplica</v>
      </c>
      <c r="U34" s="67">
        <f>+BD_Links[[#This Row],[id2]]</f>
        <v>5102</v>
      </c>
      <c r="V34" s="58" t="str">
        <f>+""""&amp;IFERROR(VLOOKUP($O34,MASTER!$A$8:$Z$762,22,0),"")&amp;""""</f>
        <v>"No Aplica"</v>
      </c>
      <c r="W34" s="3"/>
      <c r="X34" s="3" t="str">
        <f>+IFERROR(VLOOKUP(BD_Links[[#This Row],[id GEE]],Portadas10[],2,0),"")</f>
        <v/>
      </c>
      <c r="Y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" spans="2:26" ht="30.6" x14ac:dyDescent="0.3">
      <c r="B35" s="74">
        <f t="shared" si="5"/>
        <v>7</v>
      </c>
      <c r="C35" s="58" t="str">
        <f>+VLOOKUP($O35,MASTER!$A$8:$N$762,2,0)</f>
        <v>DATAEDUCACIÓN</v>
      </c>
      <c r="D35" s="73" t="str">
        <f>+VLOOKUP($O35,MASTER!$A$8:$N$762,3,0)</f>
        <v>0010-01-00014</v>
      </c>
      <c r="E35" s="52" t="str">
        <f>+VLOOKUP($O35,MASTER!$A$8:$N$762,5,0)</f>
        <v>Ranking Comunal de Establecimientos Educacionales - Chile</v>
      </c>
      <c r="F35" s="73" t="str">
        <f>+VLOOKUP($O35,MASTER!$A$8:$N$762,6,0)</f>
        <v>PRO</v>
      </c>
      <c r="G35" s="73" t="str">
        <f>+VLOOKUP($O35,MASTER!$A$8:$N$762,7,0)</f>
        <v>Chile</v>
      </c>
      <c r="H35" s="73" t="str">
        <f>+VLOOKUP($O35,MASTER!$A$8:$N$762,9,0)</f>
        <v>SI</v>
      </c>
      <c r="I35" s="73" t="str">
        <f>+VLOOKUP($O35,MASTER!$A$8:$N$762,10,0)</f>
        <v>NO</v>
      </c>
      <c r="J35" s="73" t="str">
        <f>+VLOOKUP($O35,MASTER!$A$8:$N$762,11,0)</f>
        <v>SI</v>
      </c>
      <c r="K35" s="72">
        <f>+VLOOKUP($O35,MASTER!$A$8:$N$762,12,0)</f>
        <v>3</v>
      </c>
      <c r="L35" s="73" t="str">
        <f>+VLOOKUP($O35,MASTER!$A$8:$N$762,13,0)</f>
        <v>SI</v>
      </c>
      <c r="M35" s="73" t="str">
        <f>+VLOOKUP($O35,MASTER!$A$8:$N$762,14,0)</f>
        <v>Comuna</v>
      </c>
      <c r="N35" s="72">
        <f t="shared" si="2"/>
        <v>346</v>
      </c>
      <c r="O35" s="67">
        <f t="shared" si="3"/>
        <v>4</v>
      </c>
      <c r="P35" s="78">
        <v>5702</v>
      </c>
      <c r="Q35" s="3" t="s">
        <v>729</v>
      </c>
      <c r="R35" s="3" t="str">
        <f t="shared" si="4"/>
        <v>https://dashboardfiltrado.azurewebsites.net/AutoDash/Index/4/5702</v>
      </c>
      <c r="S35" s="58" t="str">
        <f>+""""&amp;IFERROR(VLOOKUP($O35,MASTER!$A$8:$Z$762,20,0),"")&amp;""""</f>
        <v>"No Aplica"</v>
      </c>
      <c r="T35" s="73" t="str">
        <f>+IFERROR(VLOOKUP($O35,MASTER!$A$8:$Z$762,21,0),"")</f>
        <v>No Aplica</v>
      </c>
      <c r="U35" s="67">
        <f>+BD_Links[[#This Row],[id2]]</f>
        <v>5702</v>
      </c>
      <c r="V35" s="58" t="str">
        <f>+""""&amp;IFERROR(VLOOKUP($O35,MASTER!$A$8:$Z$762,22,0),"")&amp;""""</f>
        <v>"No Aplica"</v>
      </c>
      <c r="W35" s="3"/>
      <c r="X35" s="3" t="str">
        <f>+IFERROR(VLOOKUP(BD_Links[[#This Row],[id GEE]],Portadas10[],2,0),"")</f>
        <v/>
      </c>
      <c r="Y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" spans="2:26" ht="30.6" x14ac:dyDescent="0.3">
      <c r="B36" s="74">
        <f t="shared" si="5"/>
        <v>8</v>
      </c>
      <c r="C36" s="58" t="str">
        <f>+VLOOKUP($O36,MASTER!$A$8:$N$762,2,0)</f>
        <v>DATAEDUCACIÓN</v>
      </c>
      <c r="D36" s="73" t="str">
        <f>+VLOOKUP($O36,MASTER!$A$8:$N$762,3,0)</f>
        <v>0010-01-00014</v>
      </c>
      <c r="E36" s="52" t="str">
        <f>+VLOOKUP($O36,MASTER!$A$8:$N$762,5,0)</f>
        <v>Ranking Comunal de Establecimientos Educacionales - Chile</v>
      </c>
      <c r="F36" s="73" t="str">
        <f>+VLOOKUP($O36,MASTER!$A$8:$N$762,6,0)</f>
        <v>PRO</v>
      </c>
      <c r="G36" s="73" t="str">
        <f>+VLOOKUP($O36,MASTER!$A$8:$N$762,7,0)</f>
        <v>Chile</v>
      </c>
      <c r="H36" s="73" t="str">
        <f>+VLOOKUP($O36,MASTER!$A$8:$N$762,9,0)</f>
        <v>SI</v>
      </c>
      <c r="I36" s="73" t="str">
        <f>+VLOOKUP($O36,MASTER!$A$8:$N$762,10,0)</f>
        <v>NO</v>
      </c>
      <c r="J36" s="73" t="str">
        <f>+VLOOKUP($O36,MASTER!$A$8:$N$762,11,0)</f>
        <v>SI</v>
      </c>
      <c r="K36" s="72">
        <f>+VLOOKUP($O36,MASTER!$A$8:$N$762,12,0)</f>
        <v>3</v>
      </c>
      <c r="L36" s="73" t="str">
        <f>+VLOOKUP($O36,MASTER!$A$8:$N$762,13,0)</f>
        <v>SI</v>
      </c>
      <c r="M36" s="73" t="str">
        <f>+VLOOKUP($O36,MASTER!$A$8:$N$762,14,0)</f>
        <v>Comuna</v>
      </c>
      <c r="N36" s="72">
        <f t="shared" si="2"/>
        <v>346</v>
      </c>
      <c r="O36" s="67">
        <f t="shared" si="3"/>
        <v>4</v>
      </c>
      <c r="P36" s="78">
        <v>6302</v>
      </c>
      <c r="Q36" s="3" t="s">
        <v>762</v>
      </c>
      <c r="R36" s="3" t="str">
        <f t="shared" si="4"/>
        <v>https://dashboardfiltrado.azurewebsites.net/AutoDash/Index/4/6302</v>
      </c>
      <c r="S36" s="58" t="str">
        <f>+""""&amp;IFERROR(VLOOKUP($O36,MASTER!$A$8:$Z$762,20,0),"")&amp;""""</f>
        <v>"No Aplica"</v>
      </c>
      <c r="T36" s="73" t="str">
        <f>+IFERROR(VLOOKUP($O36,MASTER!$A$8:$Z$762,21,0),"")</f>
        <v>No Aplica</v>
      </c>
      <c r="U36" s="67">
        <f>+BD_Links[[#This Row],[id2]]</f>
        <v>6302</v>
      </c>
      <c r="V36" s="58" t="str">
        <f>+""""&amp;IFERROR(VLOOKUP($O36,MASTER!$A$8:$Z$762,22,0),"")&amp;""""</f>
        <v>"No Aplica"</v>
      </c>
      <c r="W36" s="3"/>
      <c r="X36" s="3" t="str">
        <f>+IFERROR(VLOOKUP(BD_Links[[#This Row],[id GEE]],Portadas10[],2,0),"")</f>
        <v/>
      </c>
      <c r="Y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" spans="2:26" ht="30.6" x14ac:dyDescent="0.3">
      <c r="B37" s="74">
        <f t="shared" si="5"/>
        <v>9</v>
      </c>
      <c r="C37" s="58" t="str">
        <f>+VLOOKUP($O37,MASTER!$A$8:$N$762,2,0)</f>
        <v>DATAEDUCACIÓN</v>
      </c>
      <c r="D37" s="73" t="str">
        <f>+VLOOKUP($O37,MASTER!$A$8:$N$762,3,0)</f>
        <v>0010-01-00014</v>
      </c>
      <c r="E37" s="52" t="str">
        <f>+VLOOKUP($O37,MASTER!$A$8:$N$762,5,0)</f>
        <v>Ranking Comunal de Establecimientos Educacionales - Chile</v>
      </c>
      <c r="F37" s="73" t="str">
        <f>+VLOOKUP($O37,MASTER!$A$8:$N$762,6,0)</f>
        <v>PRO</v>
      </c>
      <c r="G37" s="73" t="str">
        <f>+VLOOKUP($O37,MASTER!$A$8:$N$762,7,0)</f>
        <v>Chile</v>
      </c>
      <c r="H37" s="73" t="str">
        <f>+VLOOKUP($O37,MASTER!$A$8:$N$762,9,0)</f>
        <v>SI</v>
      </c>
      <c r="I37" s="73" t="str">
        <f>+VLOOKUP($O37,MASTER!$A$8:$N$762,10,0)</f>
        <v>NO</v>
      </c>
      <c r="J37" s="73" t="str">
        <f>+VLOOKUP($O37,MASTER!$A$8:$N$762,11,0)</f>
        <v>SI</v>
      </c>
      <c r="K37" s="72">
        <f>+VLOOKUP($O37,MASTER!$A$8:$N$762,12,0)</f>
        <v>3</v>
      </c>
      <c r="L37" s="73" t="str">
        <f>+VLOOKUP($O37,MASTER!$A$8:$N$762,13,0)</f>
        <v>SI</v>
      </c>
      <c r="M37" s="73" t="str">
        <f>+VLOOKUP($O37,MASTER!$A$8:$N$762,14,0)</f>
        <v>Comuna</v>
      </c>
      <c r="N37" s="72">
        <f t="shared" si="2"/>
        <v>346</v>
      </c>
      <c r="O37" s="67">
        <f t="shared" si="3"/>
        <v>4</v>
      </c>
      <c r="P37" s="78">
        <v>6303</v>
      </c>
      <c r="Q37" s="3" t="s">
        <v>763</v>
      </c>
      <c r="R37" s="3" t="str">
        <f t="shared" si="4"/>
        <v>https://dashboardfiltrado.azurewebsites.net/AutoDash/Index/4/6303</v>
      </c>
      <c r="S37" s="58" t="str">
        <f>+""""&amp;IFERROR(VLOOKUP($O37,MASTER!$A$8:$Z$762,20,0),"")&amp;""""</f>
        <v>"No Aplica"</v>
      </c>
      <c r="T37" s="73" t="str">
        <f>+IFERROR(VLOOKUP($O37,MASTER!$A$8:$Z$762,21,0),"")</f>
        <v>No Aplica</v>
      </c>
      <c r="U37" s="67">
        <f>+BD_Links[[#This Row],[id2]]</f>
        <v>6303</v>
      </c>
      <c r="V37" s="58" t="str">
        <f>+""""&amp;IFERROR(VLOOKUP($O37,MASTER!$A$8:$Z$762,22,0),"")&amp;""""</f>
        <v>"No Aplica"</v>
      </c>
      <c r="W37" s="3"/>
      <c r="X37" s="3" t="str">
        <f>+IFERROR(VLOOKUP(BD_Links[[#This Row],[id GEE]],Portadas10[],2,0),"")</f>
        <v/>
      </c>
      <c r="Y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" spans="2:26" ht="30.6" x14ac:dyDescent="0.3">
      <c r="B38" s="74">
        <f t="shared" si="5"/>
        <v>10</v>
      </c>
      <c r="C38" s="58" t="str">
        <f>+VLOOKUP($O38,MASTER!$A$8:$N$762,2,0)</f>
        <v>DATAEDUCACIÓN</v>
      </c>
      <c r="D38" s="73" t="str">
        <f>+VLOOKUP($O38,MASTER!$A$8:$N$762,3,0)</f>
        <v>0010-01-00014</v>
      </c>
      <c r="E38" s="52" t="str">
        <f>+VLOOKUP($O38,MASTER!$A$8:$N$762,5,0)</f>
        <v>Ranking Comunal de Establecimientos Educacionales - Chile</v>
      </c>
      <c r="F38" s="73" t="str">
        <f>+VLOOKUP($O38,MASTER!$A$8:$N$762,6,0)</f>
        <v>PRO</v>
      </c>
      <c r="G38" s="73" t="str">
        <f>+VLOOKUP($O38,MASTER!$A$8:$N$762,7,0)</f>
        <v>Chile</v>
      </c>
      <c r="H38" s="73" t="str">
        <f>+VLOOKUP($O38,MASTER!$A$8:$N$762,9,0)</f>
        <v>SI</v>
      </c>
      <c r="I38" s="73" t="str">
        <f>+VLOOKUP($O38,MASTER!$A$8:$N$762,10,0)</f>
        <v>NO</v>
      </c>
      <c r="J38" s="73" t="str">
        <f>+VLOOKUP($O38,MASTER!$A$8:$N$762,11,0)</f>
        <v>SI</v>
      </c>
      <c r="K38" s="72">
        <f>+VLOOKUP($O38,MASTER!$A$8:$N$762,12,0)</f>
        <v>3</v>
      </c>
      <c r="L38" s="73" t="str">
        <f>+VLOOKUP($O38,MASTER!$A$8:$N$762,13,0)</f>
        <v>SI</v>
      </c>
      <c r="M38" s="73" t="str">
        <f>+VLOOKUP($O38,MASTER!$A$8:$N$762,14,0)</f>
        <v>Comuna</v>
      </c>
      <c r="N38" s="72">
        <f t="shared" si="2"/>
        <v>346</v>
      </c>
      <c r="O38" s="67">
        <f t="shared" si="3"/>
        <v>4</v>
      </c>
      <c r="P38" s="78">
        <v>6102</v>
      </c>
      <c r="Q38" s="3" t="s">
        <v>739</v>
      </c>
      <c r="R38" s="3" t="str">
        <f t="shared" si="4"/>
        <v>https://dashboardfiltrado.azurewebsites.net/AutoDash/Index/4/6102</v>
      </c>
      <c r="S38" s="58" t="str">
        <f>+""""&amp;IFERROR(VLOOKUP($O38,MASTER!$A$8:$Z$762,20,0),"")&amp;""""</f>
        <v>"No Aplica"</v>
      </c>
      <c r="T38" s="73" t="str">
        <f>+IFERROR(VLOOKUP($O38,MASTER!$A$8:$Z$762,21,0),"")</f>
        <v>No Aplica</v>
      </c>
      <c r="U38" s="67">
        <f>+BD_Links[[#This Row],[id2]]</f>
        <v>6102</v>
      </c>
      <c r="V38" s="58" t="str">
        <f>+""""&amp;IFERROR(VLOOKUP($O38,MASTER!$A$8:$Z$762,22,0),"")&amp;""""</f>
        <v>"No Aplica"</v>
      </c>
      <c r="W38" s="3"/>
      <c r="X38" s="3" t="str">
        <f>+IFERROR(VLOOKUP(BD_Links[[#This Row],[id GEE]],Portadas10[],2,0),"")</f>
        <v/>
      </c>
      <c r="Y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" spans="2:26" ht="30.6" x14ac:dyDescent="0.3">
      <c r="B39" s="74">
        <f t="shared" si="5"/>
        <v>11</v>
      </c>
      <c r="C39" s="58" t="str">
        <f>+VLOOKUP($O39,MASTER!$A$8:$N$762,2,0)</f>
        <v>DATAEDUCACIÓN</v>
      </c>
      <c r="D39" s="73" t="str">
        <f>+VLOOKUP($O39,MASTER!$A$8:$N$762,3,0)</f>
        <v>0010-01-00014</v>
      </c>
      <c r="E39" s="52" t="str">
        <f>+VLOOKUP($O39,MASTER!$A$8:$N$762,5,0)</f>
        <v>Ranking Comunal de Establecimientos Educacionales - Chile</v>
      </c>
      <c r="F39" s="73" t="str">
        <f>+VLOOKUP($O39,MASTER!$A$8:$N$762,6,0)</f>
        <v>PRO</v>
      </c>
      <c r="G39" s="73" t="str">
        <f>+VLOOKUP($O39,MASTER!$A$8:$N$762,7,0)</f>
        <v>Chile</v>
      </c>
      <c r="H39" s="73" t="str">
        <f>+VLOOKUP($O39,MASTER!$A$8:$N$762,9,0)</f>
        <v>SI</v>
      </c>
      <c r="I39" s="73" t="str">
        <f>+VLOOKUP($O39,MASTER!$A$8:$N$762,10,0)</f>
        <v>NO</v>
      </c>
      <c r="J39" s="73" t="str">
        <f>+VLOOKUP($O39,MASTER!$A$8:$N$762,11,0)</f>
        <v>SI</v>
      </c>
      <c r="K39" s="72">
        <f>+VLOOKUP($O39,MASTER!$A$8:$N$762,12,0)</f>
        <v>3</v>
      </c>
      <c r="L39" s="73" t="str">
        <f>+VLOOKUP($O39,MASTER!$A$8:$N$762,13,0)</f>
        <v>SI</v>
      </c>
      <c r="M39" s="73" t="str">
        <f>+VLOOKUP($O39,MASTER!$A$8:$N$762,14,0)</f>
        <v>Comuna</v>
      </c>
      <c r="N39" s="72">
        <f t="shared" si="2"/>
        <v>346</v>
      </c>
      <c r="O39" s="67">
        <f t="shared" si="3"/>
        <v>4</v>
      </c>
      <c r="P39" s="78">
        <v>6103</v>
      </c>
      <c r="Q39" s="3" t="s">
        <v>740</v>
      </c>
      <c r="R39" s="3" t="str">
        <f t="shared" si="4"/>
        <v>https://dashboardfiltrado.azurewebsites.net/AutoDash/Index/4/6103</v>
      </c>
      <c r="S39" s="58" t="str">
        <f>+""""&amp;IFERROR(VLOOKUP($O39,MASTER!$A$8:$Z$762,20,0),"")&amp;""""</f>
        <v>"No Aplica"</v>
      </c>
      <c r="T39" s="73" t="str">
        <f>+IFERROR(VLOOKUP($O39,MASTER!$A$8:$Z$762,21,0),"")</f>
        <v>No Aplica</v>
      </c>
      <c r="U39" s="67">
        <f>+BD_Links[[#This Row],[id2]]</f>
        <v>6103</v>
      </c>
      <c r="V39" s="58" t="str">
        <f>+""""&amp;IFERROR(VLOOKUP($O39,MASTER!$A$8:$Z$762,22,0),"")&amp;""""</f>
        <v>"No Aplica"</v>
      </c>
      <c r="W39" s="3"/>
      <c r="X39" s="3" t="str">
        <f>+IFERROR(VLOOKUP(BD_Links[[#This Row],[id GEE]],Portadas10[],2,0),"")</f>
        <v/>
      </c>
      <c r="Y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" spans="2:26" ht="30.6" x14ac:dyDescent="0.3">
      <c r="B40" s="74">
        <f t="shared" si="5"/>
        <v>12</v>
      </c>
      <c r="C40" s="58" t="str">
        <f>+VLOOKUP($O40,MASTER!$A$8:$N$762,2,0)</f>
        <v>DATAEDUCACIÓN</v>
      </c>
      <c r="D40" s="73" t="str">
        <f>+VLOOKUP($O40,MASTER!$A$8:$N$762,3,0)</f>
        <v>0010-01-00014</v>
      </c>
      <c r="E40" s="52" t="str">
        <f>+VLOOKUP($O40,MASTER!$A$8:$N$762,5,0)</f>
        <v>Ranking Comunal de Establecimientos Educacionales - Chile</v>
      </c>
      <c r="F40" s="73" t="str">
        <f>+VLOOKUP($O40,MASTER!$A$8:$N$762,6,0)</f>
        <v>PRO</v>
      </c>
      <c r="G40" s="73" t="str">
        <f>+VLOOKUP($O40,MASTER!$A$8:$N$762,7,0)</f>
        <v>Chile</v>
      </c>
      <c r="H40" s="73" t="str">
        <f>+VLOOKUP($O40,MASTER!$A$8:$N$762,9,0)</f>
        <v>SI</v>
      </c>
      <c r="I40" s="73" t="str">
        <f>+VLOOKUP($O40,MASTER!$A$8:$N$762,10,0)</f>
        <v>NO</v>
      </c>
      <c r="J40" s="73" t="str">
        <f>+VLOOKUP($O40,MASTER!$A$8:$N$762,11,0)</f>
        <v>SI</v>
      </c>
      <c r="K40" s="72">
        <f>+VLOOKUP($O40,MASTER!$A$8:$N$762,12,0)</f>
        <v>3</v>
      </c>
      <c r="L40" s="73" t="str">
        <f>+VLOOKUP($O40,MASTER!$A$8:$N$762,13,0)</f>
        <v>SI</v>
      </c>
      <c r="M40" s="73" t="str">
        <f>+VLOOKUP($O40,MASTER!$A$8:$N$762,14,0)</f>
        <v>Comuna</v>
      </c>
      <c r="N40" s="72">
        <f t="shared" si="2"/>
        <v>346</v>
      </c>
      <c r="O40" s="67">
        <f t="shared" si="3"/>
        <v>4</v>
      </c>
      <c r="P40" s="78">
        <v>6104</v>
      </c>
      <c r="Q40" s="3" t="s">
        <v>741</v>
      </c>
      <c r="R40" s="3" t="str">
        <f t="shared" si="4"/>
        <v>https://dashboardfiltrado.azurewebsites.net/AutoDash/Index/4/6104</v>
      </c>
      <c r="S40" s="58" t="str">
        <f>+""""&amp;IFERROR(VLOOKUP($O40,MASTER!$A$8:$Z$762,20,0),"")&amp;""""</f>
        <v>"No Aplica"</v>
      </c>
      <c r="T40" s="73" t="str">
        <f>+IFERROR(VLOOKUP($O40,MASTER!$A$8:$Z$762,21,0),"")</f>
        <v>No Aplica</v>
      </c>
      <c r="U40" s="67">
        <f>+BD_Links[[#This Row],[id2]]</f>
        <v>6104</v>
      </c>
      <c r="V40" s="58" t="str">
        <f>+""""&amp;IFERROR(VLOOKUP($O40,MASTER!$A$8:$Z$762,22,0),"")&amp;""""</f>
        <v>"No Aplica"</v>
      </c>
      <c r="W40" s="3"/>
      <c r="X40" s="3" t="str">
        <f>+IFERROR(VLOOKUP(BD_Links[[#This Row],[id GEE]],Portadas10[],2,0),"")</f>
        <v/>
      </c>
      <c r="Y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" spans="2:26" ht="30.6" x14ac:dyDescent="0.3">
      <c r="B41" s="74">
        <f t="shared" si="5"/>
        <v>13</v>
      </c>
      <c r="C41" s="58" t="str">
        <f>+VLOOKUP($O41,MASTER!$A$8:$N$762,2,0)</f>
        <v>DATAEDUCACIÓN</v>
      </c>
      <c r="D41" s="73" t="str">
        <f>+VLOOKUP($O41,MASTER!$A$8:$N$762,3,0)</f>
        <v>0010-01-00014</v>
      </c>
      <c r="E41" s="52" t="str">
        <f>+VLOOKUP($O41,MASTER!$A$8:$N$762,5,0)</f>
        <v>Ranking Comunal de Establecimientos Educacionales - Chile</v>
      </c>
      <c r="F41" s="73" t="str">
        <f>+VLOOKUP($O41,MASTER!$A$8:$N$762,6,0)</f>
        <v>PRO</v>
      </c>
      <c r="G41" s="73" t="str">
        <f>+VLOOKUP($O41,MASTER!$A$8:$N$762,7,0)</f>
        <v>Chile</v>
      </c>
      <c r="H41" s="73" t="str">
        <f>+VLOOKUP($O41,MASTER!$A$8:$N$762,9,0)</f>
        <v>SI</v>
      </c>
      <c r="I41" s="73" t="str">
        <f>+VLOOKUP($O41,MASTER!$A$8:$N$762,10,0)</f>
        <v>NO</v>
      </c>
      <c r="J41" s="73" t="str">
        <f>+VLOOKUP($O41,MASTER!$A$8:$N$762,11,0)</f>
        <v>SI</v>
      </c>
      <c r="K41" s="72">
        <f>+VLOOKUP($O41,MASTER!$A$8:$N$762,12,0)</f>
        <v>3</v>
      </c>
      <c r="L41" s="73" t="str">
        <f>+VLOOKUP($O41,MASTER!$A$8:$N$762,13,0)</f>
        <v>SI</v>
      </c>
      <c r="M41" s="73" t="str">
        <f>+VLOOKUP($O41,MASTER!$A$8:$N$762,14,0)</f>
        <v>Comuna</v>
      </c>
      <c r="N41" s="72">
        <f t="shared" si="2"/>
        <v>346</v>
      </c>
      <c r="O41" s="67">
        <f t="shared" si="3"/>
        <v>4</v>
      </c>
      <c r="P41" s="78">
        <v>5103</v>
      </c>
      <c r="Q41" s="3" t="s">
        <v>702</v>
      </c>
      <c r="R41" s="3" t="str">
        <f t="shared" si="4"/>
        <v>https://dashboardfiltrado.azurewebsites.net/AutoDash/Index/4/5103</v>
      </c>
      <c r="S41" s="58" t="str">
        <f>+""""&amp;IFERROR(VLOOKUP($O41,MASTER!$A$8:$Z$762,20,0),"")&amp;""""</f>
        <v>"No Aplica"</v>
      </c>
      <c r="T41" s="73" t="str">
        <f>+IFERROR(VLOOKUP($O41,MASTER!$A$8:$Z$762,21,0),"")</f>
        <v>No Aplica</v>
      </c>
      <c r="U41" s="67">
        <f>+BD_Links[[#This Row],[id2]]</f>
        <v>5103</v>
      </c>
      <c r="V41" s="58" t="str">
        <f>+""""&amp;IFERROR(VLOOKUP($O41,MASTER!$A$8:$Z$762,22,0),"")&amp;""""</f>
        <v>"No Aplica"</v>
      </c>
      <c r="W41" s="3"/>
      <c r="X41" s="3" t="str">
        <f>+IFERROR(VLOOKUP(BD_Links[[#This Row],[id GEE]],Portadas10[],2,0),"")</f>
        <v/>
      </c>
      <c r="Y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" spans="2:26" ht="30.6" x14ac:dyDescent="0.3">
      <c r="B42" s="74">
        <f t="shared" si="5"/>
        <v>14</v>
      </c>
      <c r="C42" s="58" t="str">
        <f>+VLOOKUP($O42,MASTER!$A$8:$N$762,2,0)</f>
        <v>DATAEDUCACIÓN</v>
      </c>
      <c r="D42" s="73" t="str">
        <f>+VLOOKUP($O42,MASTER!$A$8:$N$762,3,0)</f>
        <v>0010-01-00014</v>
      </c>
      <c r="E42" s="52" t="str">
        <f>+VLOOKUP($O42,MASTER!$A$8:$N$762,5,0)</f>
        <v>Ranking Comunal de Establecimientos Educacionales - Chile</v>
      </c>
      <c r="F42" s="73" t="str">
        <f>+VLOOKUP($O42,MASTER!$A$8:$N$762,6,0)</f>
        <v>PRO</v>
      </c>
      <c r="G42" s="73" t="str">
        <f>+VLOOKUP($O42,MASTER!$A$8:$N$762,7,0)</f>
        <v>Chile</v>
      </c>
      <c r="H42" s="73" t="str">
        <f>+VLOOKUP($O42,MASTER!$A$8:$N$762,9,0)</f>
        <v>SI</v>
      </c>
      <c r="I42" s="73" t="str">
        <f>+VLOOKUP($O42,MASTER!$A$8:$N$762,10,0)</f>
        <v>NO</v>
      </c>
      <c r="J42" s="73" t="str">
        <f>+VLOOKUP($O42,MASTER!$A$8:$N$762,11,0)</f>
        <v>SI</v>
      </c>
      <c r="K42" s="72">
        <f>+VLOOKUP($O42,MASTER!$A$8:$N$762,12,0)</f>
        <v>3</v>
      </c>
      <c r="L42" s="73" t="str">
        <f>+VLOOKUP($O42,MASTER!$A$8:$N$762,13,0)</f>
        <v>SI</v>
      </c>
      <c r="M42" s="73" t="str">
        <f>+VLOOKUP($O42,MASTER!$A$8:$N$762,14,0)</f>
        <v>Comuna</v>
      </c>
      <c r="N42" s="72">
        <f t="shared" si="2"/>
        <v>346</v>
      </c>
      <c r="O42" s="67">
        <f t="shared" si="3"/>
        <v>4</v>
      </c>
      <c r="P42" s="78">
        <v>6105</v>
      </c>
      <c r="Q42" s="3" t="s">
        <v>742</v>
      </c>
      <c r="R42" s="3" t="str">
        <f t="shared" si="4"/>
        <v>https://dashboardfiltrado.azurewebsites.net/AutoDash/Index/4/6105</v>
      </c>
      <c r="S42" s="58" t="str">
        <f>+""""&amp;IFERROR(VLOOKUP($O42,MASTER!$A$8:$Z$762,20,0),"")&amp;""""</f>
        <v>"No Aplica"</v>
      </c>
      <c r="T42" s="73" t="str">
        <f>+IFERROR(VLOOKUP($O42,MASTER!$A$8:$Z$762,21,0),"")</f>
        <v>No Aplica</v>
      </c>
      <c r="U42" s="67">
        <f>+BD_Links[[#This Row],[id2]]</f>
        <v>6105</v>
      </c>
      <c r="V42" s="58" t="str">
        <f>+""""&amp;IFERROR(VLOOKUP($O42,MASTER!$A$8:$Z$762,22,0),"")&amp;""""</f>
        <v>"No Aplica"</v>
      </c>
      <c r="W42" s="3"/>
      <c r="X42" s="3" t="str">
        <f>+IFERROR(VLOOKUP(BD_Links[[#This Row],[id GEE]],Portadas10[],2,0),"")</f>
        <v/>
      </c>
      <c r="Y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" spans="2:26" ht="30.6" x14ac:dyDescent="0.3">
      <c r="B43" s="74">
        <f t="shared" si="5"/>
        <v>15</v>
      </c>
      <c r="C43" s="58" t="str">
        <f>+VLOOKUP($O43,MASTER!$A$8:$N$762,2,0)</f>
        <v>DATAEDUCACIÓN</v>
      </c>
      <c r="D43" s="73" t="str">
        <f>+VLOOKUP($O43,MASTER!$A$8:$N$762,3,0)</f>
        <v>0010-01-00014</v>
      </c>
      <c r="E43" s="52" t="str">
        <f>+VLOOKUP($O43,MASTER!$A$8:$N$762,5,0)</f>
        <v>Ranking Comunal de Establecimientos Educacionales - Chile</v>
      </c>
      <c r="F43" s="73" t="str">
        <f>+VLOOKUP($O43,MASTER!$A$8:$N$762,6,0)</f>
        <v>PRO</v>
      </c>
      <c r="G43" s="73" t="str">
        <f>+VLOOKUP($O43,MASTER!$A$8:$N$762,7,0)</f>
        <v>Chile</v>
      </c>
      <c r="H43" s="73" t="str">
        <f>+VLOOKUP($O43,MASTER!$A$8:$N$762,9,0)</f>
        <v>SI</v>
      </c>
      <c r="I43" s="73" t="str">
        <f>+VLOOKUP($O43,MASTER!$A$8:$N$762,10,0)</f>
        <v>NO</v>
      </c>
      <c r="J43" s="73" t="str">
        <f>+VLOOKUP($O43,MASTER!$A$8:$N$762,11,0)</f>
        <v>SI</v>
      </c>
      <c r="K43" s="72">
        <f>+VLOOKUP($O43,MASTER!$A$8:$N$762,12,0)</f>
        <v>3</v>
      </c>
      <c r="L43" s="73" t="str">
        <f>+VLOOKUP($O43,MASTER!$A$8:$N$762,13,0)</f>
        <v>SI</v>
      </c>
      <c r="M43" s="73" t="str">
        <f>+VLOOKUP($O43,MASTER!$A$8:$N$762,14,0)</f>
        <v>Comuna</v>
      </c>
      <c r="N43" s="72">
        <f t="shared" si="2"/>
        <v>346</v>
      </c>
      <c r="O43" s="67">
        <f t="shared" si="3"/>
        <v>4</v>
      </c>
      <c r="P43" s="78">
        <v>5604</v>
      </c>
      <c r="Q43" s="3" t="s">
        <v>725</v>
      </c>
      <c r="R43" s="3" t="str">
        <f t="shared" si="4"/>
        <v>https://dashboardfiltrado.azurewebsites.net/AutoDash/Index/4/5604</v>
      </c>
      <c r="S43" s="58" t="str">
        <f>+""""&amp;IFERROR(VLOOKUP($O43,MASTER!$A$8:$Z$762,20,0),"")&amp;""""</f>
        <v>"No Aplica"</v>
      </c>
      <c r="T43" s="73" t="str">
        <f>+IFERROR(VLOOKUP($O43,MASTER!$A$8:$Z$762,21,0),"")</f>
        <v>No Aplica</v>
      </c>
      <c r="U43" s="67">
        <f>+BD_Links[[#This Row],[id2]]</f>
        <v>5604</v>
      </c>
      <c r="V43" s="58" t="str">
        <f>+""""&amp;IFERROR(VLOOKUP($O43,MASTER!$A$8:$Z$762,22,0),"")&amp;""""</f>
        <v>"No Aplica"</v>
      </c>
      <c r="W43" s="3"/>
      <c r="X43" s="3" t="str">
        <f>+IFERROR(VLOOKUP(BD_Links[[#This Row],[id GEE]],Portadas10[],2,0),"")</f>
        <v/>
      </c>
      <c r="Y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" spans="2:26" ht="30.6" x14ac:dyDescent="0.3">
      <c r="B44" s="74">
        <f t="shared" si="5"/>
        <v>16</v>
      </c>
      <c r="C44" s="58" t="str">
        <f>+VLOOKUP($O44,MASTER!$A$8:$N$762,2,0)</f>
        <v>DATAEDUCACIÓN</v>
      </c>
      <c r="D44" s="73" t="str">
        <f>+VLOOKUP($O44,MASTER!$A$8:$N$762,3,0)</f>
        <v>0010-01-00014</v>
      </c>
      <c r="E44" s="52" t="str">
        <f>+VLOOKUP($O44,MASTER!$A$8:$N$762,5,0)</f>
        <v>Ranking Comunal de Establecimientos Educacionales - Chile</v>
      </c>
      <c r="F44" s="73" t="str">
        <f>+VLOOKUP($O44,MASTER!$A$8:$N$762,6,0)</f>
        <v>PRO</v>
      </c>
      <c r="G44" s="73" t="str">
        <f>+VLOOKUP($O44,MASTER!$A$8:$N$762,7,0)</f>
        <v>Chile</v>
      </c>
      <c r="H44" s="73" t="str">
        <f>+VLOOKUP($O44,MASTER!$A$8:$N$762,9,0)</f>
        <v>SI</v>
      </c>
      <c r="I44" s="73" t="str">
        <f>+VLOOKUP($O44,MASTER!$A$8:$N$762,10,0)</f>
        <v>NO</v>
      </c>
      <c r="J44" s="73" t="str">
        <f>+VLOOKUP($O44,MASTER!$A$8:$N$762,11,0)</f>
        <v>SI</v>
      </c>
      <c r="K44" s="72">
        <f>+VLOOKUP($O44,MASTER!$A$8:$N$762,12,0)</f>
        <v>3</v>
      </c>
      <c r="L44" s="73" t="str">
        <f>+VLOOKUP($O44,MASTER!$A$8:$N$762,13,0)</f>
        <v>SI</v>
      </c>
      <c r="M44" s="73" t="str">
        <f>+VLOOKUP($O44,MASTER!$A$8:$N$762,14,0)</f>
        <v>Comuna</v>
      </c>
      <c r="N44" s="72">
        <f t="shared" si="2"/>
        <v>346</v>
      </c>
      <c r="O44" s="67">
        <f t="shared" si="3"/>
        <v>4</v>
      </c>
      <c r="P44" s="78">
        <v>5605</v>
      </c>
      <c r="Q44" s="3" t="s">
        <v>726</v>
      </c>
      <c r="R44" s="3" t="str">
        <f t="shared" si="4"/>
        <v>https://dashboardfiltrado.azurewebsites.net/AutoDash/Index/4/5605</v>
      </c>
      <c r="S44" s="58" t="str">
        <f>+""""&amp;IFERROR(VLOOKUP($O44,MASTER!$A$8:$Z$762,20,0),"")&amp;""""</f>
        <v>"No Aplica"</v>
      </c>
      <c r="T44" s="73" t="str">
        <f>+IFERROR(VLOOKUP($O44,MASTER!$A$8:$Z$762,21,0),"")</f>
        <v>No Aplica</v>
      </c>
      <c r="U44" s="67">
        <f>+BD_Links[[#This Row],[id2]]</f>
        <v>5605</v>
      </c>
      <c r="V44" s="58" t="str">
        <f>+""""&amp;IFERROR(VLOOKUP($O44,MASTER!$A$8:$Z$762,22,0),"")&amp;""""</f>
        <v>"No Aplica"</v>
      </c>
      <c r="W44" s="3"/>
      <c r="X44" s="3" t="str">
        <f>+IFERROR(VLOOKUP(BD_Links[[#This Row],[id GEE]],Portadas10[],2,0),"")</f>
        <v/>
      </c>
      <c r="Y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" spans="2:26" ht="30.6" x14ac:dyDescent="0.3">
      <c r="B45" s="74">
        <f t="shared" si="5"/>
        <v>17</v>
      </c>
      <c r="C45" s="58" t="str">
        <f>+VLOOKUP($O45,MASTER!$A$8:$N$762,2,0)</f>
        <v>DATAEDUCACIÓN</v>
      </c>
      <c r="D45" s="73" t="str">
        <f>+VLOOKUP($O45,MASTER!$A$8:$N$762,3,0)</f>
        <v>0010-01-00014</v>
      </c>
      <c r="E45" s="52" t="str">
        <f>+VLOOKUP($O45,MASTER!$A$8:$N$762,5,0)</f>
        <v>Ranking Comunal de Establecimientos Educacionales - Chile</v>
      </c>
      <c r="F45" s="73" t="str">
        <f>+VLOOKUP($O45,MASTER!$A$8:$N$762,6,0)</f>
        <v>PRO</v>
      </c>
      <c r="G45" s="73" t="str">
        <f>+VLOOKUP($O45,MASTER!$A$8:$N$762,7,0)</f>
        <v>Chile</v>
      </c>
      <c r="H45" s="73" t="str">
        <f>+VLOOKUP($O45,MASTER!$A$8:$N$762,9,0)</f>
        <v>SI</v>
      </c>
      <c r="I45" s="73" t="str">
        <f>+VLOOKUP($O45,MASTER!$A$8:$N$762,10,0)</f>
        <v>NO</v>
      </c>
      <c r="J45" s="73" t="str">
        <f>+VLOOKUP($O45,MASTER!$A$8:$N$762,11,0)</f>
        <v>SI</v>
      </c>
      <c r="K45" s="72">
        <f>+VLOOKUP($O45,MASTER!$A$8:$N$762,12,0)</f>
        <v>3</v>
      </c>
      <c r="L45" s="73" t="str">
        <f>+VLOOKUP($O45,MASTER!$A$8:$N$762,13,0)</f>
        <v>SI</v>
      </c>
      <c r="M45" s="73" t="str">
        <f>+VLOOKUP($O45,MASTER!$A$8:$N$762,14,0)</f>
        <v>Comuna</v>
      </c>
      <c r="N45" s="72">
        <f t="shared" si="2"/>
        <v>346</v>
      </c>
      <c r="O45" s="67">
        <f t="shared" si="3"/>
        <v>4</v>
      </c>
      <c r="P45" s="78">
        <v>6106</v>
      </c>
      <c r="Q45" s="3" t="s">
        <v>743</v>
      </c>
      <c r="R45" s="3" t="str">
        <f t="shared" si="4"/>
        <v>https://dashboardfiltrado.azurewebsites.net/AutoDash/Index/4/6106</v>
      </c>
      <c r="S45" s="58" t="str">
        <f>+""""&amp;IFERROR(VLOOKUP($O45,MASTER!$A$8:$Z$762,20,0),"")&amp;""""</f>
        <v>"No Aplica"</v>
      </c>
      <c r="T45" s="73" t="str">
        <f>+IFERROR(VLOOKUP($O45,MASTER!$A$8:$Z$762,21,0),"")</f>
        <v>No Aplica</v>
      </c>
      <c r="U45" s="67">
        <f>+BD_Links[[#This Row],[id2]]</f>
        <v>6106</v>
      </c>
      <c r="V45" s="58" t="str">
        <f>+""""&amp;IFERROR(VLOOKUP($O45,MASTER!$A$8:$Z$762,22,0),"")&amp;""""</f>
        <v>"No Aplica"</v>
      </c>
      <c r="W45" s="3"/>
      <c r="X45" s="3" t="str">
        <f>+IFERROR(VLOOKUP(BD_Links[[#This Row],[id GEE]],Portadas10[],2,0),"")</f>
        <v/>
      </c>
      <c r="Y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6" spans="2:26" ht="30.6" x14ac:dyDescent="0.3">
      <c r="B46" s="74">
        <f t="shared" si="5"/>
        <v>18</v>
      </c>
      <c r="C46" s="58" t="str">
        <f>+VLOOKUP($O46,MASTER!$A$8:$N$762,2,0)</f>
        <v>DATAEDUCACIÓN</v>
      </c>
      <c r="D46" s="73" t="str">
        <f>+VLOOKUP($O46,MASTER!$A$8:$N$762,3,0)</f>
        <v>0010-01-00014</v>
      </c>
      <c r="E46" s="52" t="str">
        <f>+VLOOKUP($O46,MASTER!$A$8:$N$762,5,0)</f>
        <v>Ranking Comunal de Establecimientos Educacionales - Chile</v>
      </c>
      <c r="F46" s="73" t="str">
        <f>+VLOOKUP($O46,MASTER!$A$8:$N$762,6,0)</f>
        <v>PRO</v>
      </c>
      <c r="G46" s="73" t="str">
        <f>+VLOOKUP($O46,MASTER!$A$8:$N$762,7,0)</f>
        <v>Chile</v>
      </c>
      <c r="H46" s="73" t="str">
        <f>+VLOOKUP($O46,MASTER!$A$8:$N$762,9,0)</f>
        <v>SI</v>
      </c>
      <c r="I46" s="73" t="str">
        <f>+VLOOKUP($O46,MASTER!$A$8:$N$762,10,0)</f>
        <v>NO</v>
      </c>
      <c r="J46" s="73" t="str">
        <f>+VLOOKUP($O46,MASTER!$A$8:$N$762,11,0)</f>
        <v>SI</v>
      </c>
      <c r="K46" s="72">
        <f>+VLOOKUP($O46,MASTER!$A$8:$N$762,12,0)</f>
        <v>3</v>
      </c>
      <c r="L46" s="73" t="str">
        <f>+VLOOKUP($O46,MASTER!$A$8:$N$762,13,0)</f>
        <v>SI</v>
      </c>
      <c r="M46" s="73" t="str">
        <f>+VLOOKUP($O46,MASTER!$A$8:$N$762,14,0)</f>
        <v>Comuna</v>
      </c>
      <c r="N46" s="72">
        <f t="shared" si="2"/>
        <v>346</v>
      </c>
      <c r="O46" s="67">
        <f t="shared" si="3"/>
        <v>4</v>
      </c>
      <c r="P46" s="78">
        <v>5503</v>
      </c>
      <c r="Q46" s="3" t="s">
        <v>719</v>
      </c>
      <c r="R46" s="3" t="str">
        <f t="shared" si="4"/>
        <v>https://dashboardfiltrado.azurewebsites.net/AutoDash/Index/4/5503</v>
      </c>
      <c r="S46" s="58" t="str">
        <f>+""""&amp;IFERROR(VLOOKUP($O46,MASTER!$A$8:$Z$762,20,0),"")&amp;""""</f>
        <v>"No Aplica"</v>
      </c>
      <c r="T46" s="73" t="str">
        <f>+IFERROR(VLOOKUP($O46,MASTER!$A$8:$Z$762,21,0),"")</f>
        <v>No Aplica</v>
      </c>
      <c r="U46" s="67">
        <f>+BD_Links[[#This Row],[id2]]</f>
        <v>5503</v>
      </c>
      <c r="V46" s="58" t="str">
        <f>+""""&amp;IFERROR(VLOOKUP($O46,MASTER!$A$8:$Z$762,22,0),"")&amp;""""</f>
        <v>"No Aplica"</v>
      </c>
      <c r="W46" s="3"/>
      <c r="X46" s="3" t="str">
        <f>+IFERROR(VLOOKUP(BD_Links[[#This Row],[id GEE]],Portadas10[],2,0),"")</f>
        <v/>
      </c>
      <c r="Y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7" spans="2:26" ht="30.6" x14ac:dyDescent="0.3">
      <c r="B47" s="74">
        <f t="shared" si="5"/>
        <v>19</v>
      </c>
      <c r="C47" s="58" t="str">
        <f>+VLOOKUP($O47,MASTER!$A$8:$N$762,2,0)</f>
        <v>DATAEDUCACIÓN</v>
      </c>
      <c r="D47" s="73" t="str">
        <f>+VLOOKUP($O47,MASTER!$A$8:$N$762,3,0)</f>
        <v>0010-01-00014</v>
      </c>
      <c r="E47" s="52" t="str">
        <f>+VLOOKUP($O47,MASTER!$A$8:$N$762,5,0)</f>
        <v>Ranking Comunal de Establecimientos Educacionales - Chile</v>
      </c>
      <c r="F47" s="73" t="str">
        <f>+VLOOKUP($O47,MASTER!$A$8:$N$762,6,0)</f>
        <v>PRO</v>
      </c>
      <c r="G47" s="73" t="str">
        <f>+VLOOKUP($O47,MASTER!$A$8:$N$762,7,0)</f>
        <v>Chile</v>
      </c>
      <c r="H47" s="73" t="str">
        <f>+VLOOKUP($O47,MASTER!$A$8:$N$762,9,0)</f>
        <v>SI</v>
      </c>
      <c r="I47" s="73" t="str">
        <f>+VLOOKUP($O47,MASTER!$A$8:$N$762,10,0)</f>
        <v>NO</v>
      </c>
      <c r="J47" s="73" t="str">
        <f>+VLOOKUP($O47,MASTER!$A$8:$N$762,11,0)</f>
        <v>SI</v>
      </c>
      <c r="K47" s="72">
        <f>+VLOOKUP($O47,MASTER!$A$8:$N$762,12,0)</f>
        <v>3</v>
      </c>
      <c r="L47" s="73" t="str">
        <f>+VLOOKUP($O47,MASTER!$A$8:$N$762,13,0)</f>
        <v>SI</v>
      </c>
      <c r="M47" s="73" t="str">
        <f>+VLOOKUP($O47,MASTER!$A$8:$N$762,14,0)</f>
        <v>Comuna</v>
      </c>
      <c r="N47" s="72">
        <f t="shared" si="2"/>
        <v>346</v>
      </c>
      <c r="O47" s="67">
        <f t="shared" si="3"/>
        <v>4</v>
      </c>
      <c r="P47" s="78">
        <v>5201</v>
      </c>
      <c r="Q47" s="3" t="s">
        <v>707</v>
      </c>
      <c r="R47" s="3" t="str">
        <f t="shared" si="4"/>
        <v>https://dashboardfiltrado.azurewebsites.net/AutoDash/Index/4/5201</v>
      </c>
      <c r="S47" s="58" t="str">
        <f>+""""&amp;IFERROR(VLOOKUP($O47,MASTER!$A$8:$Z$762,20,0),"")&amp;""""</f>
        <v>"No Aplica"</v>
      </c>
      <c r="T47" s="73" t="str">
        <f>+IFERROR(VLOOKUP($O47,MASTER!$A$8:$Z$762,21,0),"")</f>
        <v>No Aplica</v>
      </c>
      <c r="U47" s="67">
        <f>+BD_Links[[#This Row],[id2]]</f>
        <v>5201</v>
      </c>
      <c r="V47" s="58" t="str">
        <f>+""""&amp;IFERROR(VLOOKUP($O47,MASTER!$A$8:$Z$762,22,0),"")&amp;""""</f>
        <v>"No Aplica"</v>
      </c>
      <c r="W47" s="3"/>
      <c r="X47" s="3" t="str">
        <f>+IFERROR(VLOOKUP(BD_Links[[#This Row],[id GEE]],Portadas10[],2,0),"")</f>
        <v/>
      </c>
      <c r="Y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8" spans="2:26" ht="30.6" x14ac:dyDescent="0.3">
      <c r="B48" s="74">
        <f t="shared" si="5"/>
        <v>20</v>
      </c>
      <c r="C48" s="58" t="str">
        <f>+VLOOKUP($O48,MASTER!$A$8:$N$762,2,0)</f>
        <v>DATAEDUCACIÓN</v>
      </c>
      <c r="D48" s="73" t="str">
        <f>+VLOOKUP($O48,MASTER!$A$8:$N$762,3,0)</f>
        <v>0010-01-00014</v>
      </c>
      <c r="E48" s="52" t="str">
        <f>+VLOOKUP($O48,MASTER!$A$8:$N$762,5,0)</f>
        <v>Ranking Comunal de Establecimientos Educacionales - Chile</v>
      </c>
      <c r="F48" s="73" t="str">
        <f>+VLOOKUP($O48,MASTER!$A$8:$N$762,6,0)</f>
        <v>PRO</v>
      </c>
      <c r="G48" s="73" t="str">
        <f>+VLOOKUP($O48,MASTER!$A$8:$N$762,7,0)</f>
        <v>Chile</v>
      </c>
      <c r="H48" s="73" t="str">
        <f>+VLOOKUP($O48,MASTER!$A$8:$N$762,9,0)</f>
        <v>SI</v>
      </c>
      <c r="I48" s="73" t="str">
        <f>+VLOOKUP($O48,MASTER!$A$8:$N$762,10,0)</f>
        <v>NO</v>
      </c>
      <c r="J48" s="73" t="str">
        <f>+VLOOKUP($O48,MASTER!$A$8:$N$762,11,0)</f>
        <v>SI</v>
      </c>
      <c r="K48" s="72">
        <f>+VLOOKUP($O48,MASTER!$A$8:$N$762,12,0)</f>
        <v>3</v>
      </c>
      <c r="L48" s="73" t="str">
        <f>+VLOOKUP($O48,MASTER!$A$8:$N$762,13,0)</f>
        <v>SI</v>
      </c>
      <c r="M48" s="73" t="str">
        <f>+VLOOKUP($O48,MASTER!$A$8:$N$762,14,0)</f>
        <v>Comuna</v>
      </c>
      <c r="N48" s="72">
        <f t="shared" si="2"/>
        <v>346</v>
      </c>
      <c r="O48" s="67">
        <f t="shared" si="3"/>
        <v>4</v>
      </c>
      <c r="P48" s="78">
        <v>5104</v>
      </c>
      <c r="Q48" s="3" t="s">
        <v>703</v>
      </c>
      <c r="R48" s="3" t="str">
        <f t="shared" si="4"/>
        <v>https://dashboardfiltrado.azurewebsites.net/AutoDash/Index/4/5104</v>
      </c>
      <c r="S48" s="58" t="str">
        <f>+""""&amp;IFERROR(VLOOKUP($O48,MASTER!$A$8:$Z$762,20,0),"")&amp;""""</f>
        <v>"No Aplica"</v>
      </c>
      <c r="T48" s="73" t="str">
        <f>+IFERROR(VLOOKUP($O48,MASTER!$A$8:$Z$762,21,0),"")</f>
        <v>No Aplica</v>
      </c>
      <c r="U48" s="67">
        <f>+BD_Links[[#This Row],[id2]]</f>
        <v>5104</v>
      </c>
      <c r="V48" s="58" t="str">
        <f>+""""&amp;IFERROR(VLOOKUP($O48,MASTER!$A$8:$Z$762,22,0),"")&amp;""""</f>
        <v>"No Aplica"</v>
      </c>
      <c r="W48" s="3"/>
      <c r="X48" s="3" t="str">
        <f>+IFERROR(VLOOKUP(BD_Links[[#This Row],[id GEE]],Portadas10[],2,0),"")</f>
        <v/>
      </c>
      <c r="Y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9" spans="2:26" ht="30.6" x14ac:dyDescent="0.3">
      <c r="B49" s="74">
        <f t="shared" si="5"/>
        <v>21</v>
      </c>
      <c r="C49" s="58" t="str">
        <f>+VLOOKUP($O49,MASTER!$A$8:$N$762,2,0)</f>
        <v>DATAEDUCACIÓN</v>
      </c>
      <c r="D49" s="73" t="str">
        <f>+VLOOKUP($O49,MASTER!$A$8:$N$762,3,0)</f>
        <v>0010-01-00014</v>
      </c>
      <c r="E49" s="52" t="str">
        <f>+VLOOKUP($O49,MASTER!$A$8:$N$762,5,0)</f>
        <v>Ranking Comunal de Establecimientos Educacionales - Chile</v>
      </c>
      <c r="F49" s="73" t="str">
        <f>+VLOOKUP($O49,MASTER!$A$8:$N$762,6,0)</f>
        <v>PRO</v>
      </c>
      <c r="G49" s="73" t="str">
        <f>+VLOOKUP($O49,MASTER!$A$8:$N$762,7,0)</f>
        <v>Chile</v>
      </c>
      <c r="H49" s="73" t="str">
        <f>+VLOOKUP($O49,MASTER!$A$8:$N$762,9,0)</f>
        <v>SI</v>
      </c>
      <c r="I49" s="73" t="str">
        <f>+VLOOKUP($O49,MASTER!$A$8:$N$762,10,0)</f>
        <v>NO</v>
      </c>
      <c r="J49" s="73" t="str">
        <f>+VLOOKUP($O49,MASTER!$A$8:$N$762,11,0)</f>
        <v>SI</v>
      </c>
      <c r="K49" s="72">
        <f>+VLOOKUP($O49,MASTER!$A$8:$N$762,12,0)</f>
        <v>3</v>
      </c>
      <c r="L49" s="73" t="str">
        <f>+VLOOKUP($O49,MASTER!$A$8:$N$762,13,0)</f>
        <v>SI</v>
      </c>
      <c r="M49" s="73" t="str">
        <f>+VLOOKUP($O49,MASTER!$A$8:$N$762,14,0)</f>
        <v>Comuna</v>
      </c>
      <c r="N49" s="72">
        <f t="shared" si="2"/>
        <v>346</v>
      </c>
      <c r="O49" s="67">
        <f t="shared" si="3"/>
        <v>4</v>
      </c>
      <c r="P49" s="78">
        <v>5504</v>
      </c>
      <c r="Q49" s="3" t="s">
        <v>720</v>
      </c>
      <c r="R49" s="3" t="str">
        <f t="shared" si="4"/>
        <v>https://dashboardfiltrado.azurewebsites.net/AutoDash/Index/4/5504</v>
      </c>
      <c r="S49" s="58" t="str">
        <f>+""""&amp;IFERROR(VLOOKUP($O49,MASTER!$A$8:$Z$762,20,0),"")&amp;""""</f>
        <v>"No Aplica"</v>
      </c>
      <c r="T49" s="73" t="str">
        <f>+IFERROR(VLOOKUP($O49,MASTER!$A$8:$Z$762,21,0),"")</f>
        <v>No Aplica</v>
      </c>
      <c r="U49" s="67">
        <f>+BD_Links[[#This Row],[id2]]</f>
        <v>5504</v>
      </c>
      <c r="V49" s="58" t="str">
        <f>+""""&amp;IFERROR(VLOOKUP($O49,MASTER!$A$8:$Z$762,22,0),"")&amp;""""</f>
        <v>"No Aplica"</v>
      </c>
      <c r="W49" s="3"/>
      <c r="X49" s="3" t="str">
        <f>+IFERROR(VLOOKUP(BD_Links[[#This Row],[id GEE]],Portadas10[],2,0),"")</f>
        <v/>
      </c>
      <c r="Y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0" spans="2:26" ht="30.6" x14ac:dyDescent="0.3">
      <c r="B50" s="74">
        <f t="shared" si="5"/>
        <v>22</v>
      </c>
      <c r="C50" s="58" t="str">
        <f>+VLOOKUP($O50,MASTER!$A$8:$N$762,2,0)</f>
        <v>DATAEDUCACIÓN</v>
      </c>
      <c r="D50" s="73" t="str">
        <f>+VLOOKUP($O50,MASTER!$A$8:$N$762,3,0)</f>
        <v>0010-01-00014</v>
      </c>
      <c r="E50" s="52" t="str">
        <f>+VLOOKUP($O50,MASTER!$A$8:$N$762,5,0)</f>
        <v>Ranking Comunal de Establecimientos Educacionales - Chile</v>
      </c>
      <c r="F50" s="73" t="str">
        <f>+VLOOKUP($O50,MASTER!$A$8:$N$762,6,0)</f>
        <v>PRO</v>
      </c>
      <c r="G50" s="73" t="str">
        <f>+VLOOKUP($O50,MASTER!$A$8:$N$762,7,0)</f>
        <v>Chile</v>
      </c>
      <c r="H50" s="73" t="str">
        <f>+VLOOKUP($O50,MASTER!$A$8:$N$762,9,0)</f>
        <v>SI</v>
      </c>
      <c r="I50" s="73" t="str">
        <f>+VLOOKUP($O50,MASTER!$A$8:$N$762,10,0)</f>
        <v>NO</v>
      </c>
      <c r="J50" s="73" t="str">
        <f>+VLOOKUP($O50,MASTER!$A$8:$N$762,11,0)</f>
        <v>SI</v>
      </c>
      <c r="K50" s="72">
        <f>+VLOOKUP($O50,MASTER!$A$8:$N$762,12,0)</f>
        <v>3</v>
      </c>
      <c r="L50" s="73" t="str">
        <f>+VLOOKUP($O50,MASTER!$A$8:$N$762,13,0)</f>
        <v>SI</v>
      </c>
      <c r="M50" s="73" t="str">
        <f>+VLOOKUP($O50,MASTER!$A$8:$N$762,14,0)</f>
        <v>Comuna</v>
      </c>
      <c r="N50" s="72">
        <f t="shared" si="2"/>
        <v>346</v>
      </c>
      <c r="O50" s="67">
        <f t="shared" si="3"/>
        <v>4</v>
      </c>
      <c r="P50" s="78">
        <v>6202</v>
      </c>
      <c r="Q50" s="3" t="s">
        <v>756</v>
      </c>
      <c r="R50" s="3" t="str">
        <f t="shared" si="4"/>
        <v>https://dashboardfiltrado.azurewebsites.net/AutoDash/Index/4/6202</v>
      </c>
      <c r="S50" s="58" t="str">
        <f>+""""&amp;IFERROR(VLOOKUP($O50,MASTER!$A$8:$Z$762,20,0),"")&amp;""""</f>
        <v>"No Aplica"</v>
      </c>
      <c r="T50" s="73" t="str">
        <f>+IFERROR(VLOOKUP($O50,MASTER!$A$8:$Z$762,21,0),"")</f>
        <v>No Aplica</v>
      </c>
      <c r="U50" s="67">
        <f>+BD_Links[[#This Row],[id2]]</f>
        <v>6202</v>
      </c>
      <c r="V50" s="58" t="str">
        <f>+""""&amp;IFERROR(VLOOKUP($O50,MASTER!$A$8:$Z$762,22,0),"")&amp;""""</f>
        <v>"No Aplica"</v>
      </c>
      <c r="W50" s="3"/>
      <c r="X50" s="3" t="str">
        <f>+IFERROR(VLOOKUP(BD_Links[[#This Row],[id GEE]],Portadas10[],2,0),"")</f>
        <v/>
      </c>
      <c r="Y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1" spans="2:26" ht="30.6" x14ac:dyDescent="0.3">
      <c r="B51" s="74">
        <f t="shared" si="5"/>
        <v>23</v>
      </c>
      <c r="C51" s="58" t="str">
        <f>+VLOOKUP($O51,MASTER!$A$8:$N$762,2,0)</f>
        <v>DATAEDUCACIÓN</v>
      </c>
      <c r="D51" s="73" t="str">
        <f>+VLOOKUP($O51,MASTER!$A$8:$N$762,3,0)</f>
        <v>0010-01-00014</v>
      </c>
      <c r="E51" s="52" t="str">
        <f>+VLOOKUP($O51,MASTER!$A$8:$N$762,5,0)</f>
        <v>Ranking Comunal de Establecimientos Educacionales - Chile</v>
      </c>
      <c r="F51" s="73" t="str">
        <f>+VLOOKUP($O51,MASTER!$A$8:$N$762,6,0)</f>
        <v>PRO</v>
      </c>
      <c r="G51" s="73" t="str">
        <f>+VLOOKUP($O51,MASTER!$A$8:$N$762,7,0)</f>
        <v>Chile</v>
      </c>
      <c r="H51" s="73" t="str">
        <f>+VLOOKUP($O51,MASTER!$A$8:$N$762,9,0)</f>
        <v>SI</v>
      </c>
      <c r="I51" s="73" t="str">
        <f>+VLOOKUP($O51,MASTER!$A$8:$N$762,10,0)</f>
        <v>NO</v>
      </c>
      <c r="J51" s="73" t="str">
        <f>+VLOOKUP($O51,MASTER!$A$8:$N$762,11,0)</f>
        <v>SI</v>
      </c>
      <c r="K51" s="72">
        <f>+VLOOKUP($O51,MASTER!$A$8:$N$762,12,0)</f>
        <v>3</v>
      </c>
      <c r="L51" s="73" t="str">
        <f>+VLOOKUP($O51,MASTER!$A$8:$N$762,13,0)</f>
        <v>SI</v>
      </c>
      <c r="M51" s="73" t="str">
        <f>+VLOOKUP($O51,MASTER!$A$8:$N$762,14,0)</f>
        <v>Comuna</v>
      </c>
      <c r="N51" s="72">
        <f t="shared" si="2"/>
        <v>346</v>
      </c>
      <c r="O51" s="67">
        <f t="shared" si="3"/>
        <v>4</v>
      </c>
      <c r="P51" s="78">
        <v>5401</v>
      </c>
      <c r="Q51" s="3" t="s">
        <v>712</v>
      </c>
      <c r="R51" s="3" t="str">
        <f t="shared" si="4"/>
        <v>https://dashboardfiltrado.azurewebsites.net/AutoDash/Index/4/5401</v>
      </c>
      <c r="S51" s="58" t="str">
        <f>+""""&amp;IFERROR(VLOOKUP($O51,MASTER!$A$8:$Z$762,20,0),"")&amp;""""</f>
        <v>"No Aplica"</v>
      </c>
      <c r="T51" s="73" t="str">
        <f>+IFERROR(VLOOKUP($O51,MASTER!$A$8:$Z$762,21,0),"")</f>
        <v>No Aplica</v>
      </c>
      <c r="U51" s="67">
        <f>+BD_Links[[#This Row],[id2]]</f>
        <v>5401</v>
      </c>
      <c r="V51" s="58" t="str">
        <f>+""""&amp;IFERROR(VLOOKUP($O51,MASTER!$A$8:$Z$762,22,0),"")&amp;""""</f>
        <v>"No Aplica"</v>
      </c>
      <c r="W51" s="3"/>
      <c r="X51" s="3" t="str">
        <f>+IFERROR(VLOOKUP(BD_Links[[#This Row],[id GEE]],Portadas10[],2,0),"")</f>
        <v/>
      </c>
      <c r="Y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2" spans="2:26" ht="30.6" x14ac:dyDescent="0.3">
      <c r="B52" s="74">
        <f t="shared" si="5"/>
        <v>24</v>
      </c>
      <c r="C52" s="58" t="str">
        <f>+VLOOKUP($O52,MASTER!$A$8:$N$762,2,0)</f>
        <v>DATAEDUCACIÓN</v>
      </c>
      <c r="D52" s="73" t="str">
        <f>+VLOOKUP($O52,MASTER!$A$8:$N$762,3,0)</f>
        <v>0010-01-00014</v>
      </c>
      <c r="E52" s="52" t="str">
        <f>+VLOOKUP($O52,MASTER!$A$8:$N$762,5,0)</f>
        <v>Ranking Comunal de Establecimientos Educacionales - Chile</v>
      </c>
      <c r="F52" s="73" t="str">
        <f>+VLOOKUP($O52,MASTER!$A$8:$N$762,6,0)</f>
        <v>PRO</v>
      </c>
      <c r="G52" s="73" t="str">
        <f>+VLOOKUP($O52,MASTER!$A$8:$N$762,7,0)</f>
        <v>Chile</v>
      </c>
      <c r="H52" s="73" t="str">
        <f>+VLOOKUP($O52,MASTER!$A$8:$N$762,9,0)</f>
        <v>SI</v>
      </c>
      <c r="I52" s="73" t="str">
        <f>+VLOOKUP($O52,MASTER!$A$8:$N$762,10,0)</f>
        <v>NO</v>
      </c>
      <c r="J52" s="73" t="str">
        <f>+VLOOKUP($O52,MASTER!$A$8:$N$762,11,0)</f>
        <v>SI</v>
      </c>
      <c r="K52" s="72">
        <f>+VLOOKUP($O52,MASTER!$A$8:$N$762,12,0)</f>
        <v>3</v>
      </c>
      <c r="L52" s="73" t="str">
        <f>+VLOOKUP($O52,MASTER!$A$8:$N$762,13,0)</f>
        <v>SI</v>
      </c>
      <c r="M52" s="73" t="str">
        <f>+VLOOKUP($O52,MASTER!$A$8:$N$762,14,0)</f>
        <v>Comuna</v>
      </c>
      <c r="N52" s="72">
        <f t="shared" si="2"/>
        <v>346</v>
      </c>
      <c r="O52" s="67">
        <f t="shared" si="3"/>
        <v>4</v>
      </c>
      <c r="P52" s="78">
        <v>6107</v>
      </c>
      <c r="Q52" s="3" t="s">
        <v>744</v>
      </c>
      <c r="R52" s="3" t="str">
        <f t="shared" si="4"/>
        <v>https://dashboardfiltrado.azurewebsites.net/AutoDash/Index/4/6107</v>
      </c>
      <c r="S52" s="58" t="str">
        <f>+""""&amp;IFERROR(VLOOKUP($O52,MASTER!$A$8:$Z$762,20,0),"")&amp;""""</f>
        <v>"No Aplica"</v>
      </c>
      <c r="T52" s="73" t="str">
        <f>+IFERROR(VLOOKUP($O52,MASTER!$A$8:$Z$762,21,0),"")</f>
        <v>No Aplica</v>
      </c>
      <c r="U52" s="67">
        <f>+BD_Links[[#This Row],[id2]]</f>
        <v>6107</v>
      </c>
      <c r="V52" s="58" t="str">
        <f>+""""&amp;IFERROR(VLOOKUP($O52,MASTER!$A$8:$Z$762,22,0),"")&amp;""""</f>
        <v>"No Aplica"</v>
      </c>
      <c r="W52" s="3"/>
      <c r="X52" s="3" t="str">
        <f>+IFERROR(VLOOKUP(BD_Links[[#This Row],[id GEE]],Portadas10[],2,0),"")</f>
        <v/>
      </c>
      <c r="Y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3" spans="2:26" ht="30.6" x14ac:dyDescent="0.3">
      <c r="B53" s="74">
        <f t="shared" si="5"/>
        <v>25</v>
      </c>
      <c r="C53" s="58" t="str">
        <f>+VLOOKUP($O53,MASTER!$A$8:$N$762,2,0)</f>
        <v>DATAEDUCACIÓN</v>
      </c>
      <c r="D53" s="73" t="str">
        <f>+VLOOKUP($O53,MASTER!$A$8:$N$762,3,0)</f>
        <v>0010-01-00014</v>
      </c>
      <c r="E53" s="52" t="str">
        <f>+VLOOKUP($O53,MASTER!$A$8:$N$762,5,0)</f>
        <v>Ranking Comunal de Establecimientos Educacionales - Chile</v>
      </c>
      <c r="F53" s="73" t="str">
        <f>+VLOOKUP($O53,MASTER!$A$8:$N$762,6,0)</f>
        <v>PRO</v>
      </c>
      <c r="G53" s="73" t="str">
        <f>+VLOOKUP($O53,MASTER!$A$8:$N$762,7,0)</f>
        <v>Chile</v>
      </c>
      <c r="H53" s="73" t="str">
        <f>+VLOOKUP($O53,MASTER!$A$8:$N$762,9,0)</f>
        <v>SI</v>
      </c>
      <c r="I53" s="73" t="str">
        <f>+VLOOKUP($O53,MASTER!$A$8:$N$762,10,0)</f>
        <v>NO</v>
      </c>
      <c r="J53" s="73" t="str">
        <f>+VLOOKUP($O53,MASTER!$A$8:$N$762,11,0)</f>
        <v>SI</v>
      </c>
      <c r="K53" s="72">
        <f>+VLOOKUP($O53,MASTER!$A$8:$N$762,12,0)</f>
        <v>3</v>
      </c>
      <c r="L53" s="73" t="str">
        <f>+VLOOKUP($O53,MASTER!$A$8:$N$762,13,0)</f>
        <v>SI</v>
      </c>
      <c r="M53" s="73" t="str">
        <f>+VLOOKUP($O53,MASTER!$A$8:$N$762,14,0)</f>
        <v>Comuna</v>
      </c>
      <c r="N53" s="72">
        <f t="shared" si="2"/>
        <v>346</v>
      </c>
      <c r="O53" s="67">
        <f t="shared" si="3"/>
        <v>4</v>
      </c>
      <c r="P53" s="78">
        <v>5802</v>
      </c>
      <c r="Q53" s="3" t="s">
        <v>735</v>
      </c>
      <c r="R53" s="3" t="str">
        <f t="shared" si="4"/>
        <v>https://dashboardfiltrado.azurewebsites.net/AutoDash/Index/4/5802</v>
      </c>
      <c r="S53" s="58" t="str">
        <f>+""""&amp;IFERROR(VLOOKUP($O53,MASTER!$A$8:$Z$762,20,0),"")&amp;""""</f>
        <v>"No Aplica"</v>
      </c>
      <c r="T53" s="73" t="str">
        <f>+IFERROR(VLOOKUP($O53,MASTER!$A$8:$Z$762,21,0),"")</f>
        <v>No Aplica</v>
      </c>
      <c r="U53" s="67">
        <f>+BD_Links[[#This Row],[id2]]</f>
        <v>5802</v>
      </c>
      <c r="V53" s="58" t="str">
        <f>+""""&amp;IFERROR(VLOOKUP($O53,MASTER!$A$8:$Z$762,22,0),"")&amp;""""</f>
        <v>"No Aplica"</v>
      </c>
      <c r="W53" s="3"/>
      <c r="X53" s="3" t="str">
        <f>+IFERROR(VLOOKUP(BD_Links[[#This Row],[id GEE]],Portadas10[],2,0),"")</f>
        <v/>
      </c>
      <c r="Y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4" spans="2:26" ht="30.6" x14ac:dyDescent="0.3">
      <c r="B54" s="74">
        <f t="shared" si="5"/>
        <v>26</v>
      </c>
      <c r="C54" s="58" t="str">
        <f>+VLOOKUP($O54,MASTER!$A$8:$N$762,2,0)</f>
        <v>DATAEDUCACIÓN</v>
      </c>
      <c r="D54" s="73" t="str">
        <f>+VLOOKUP($O54,MASTER!$A$8:$N$762,3,0)</f>
        <v>0010-01-00014</v>
      </c>
      <c r="E54" s="52" t="str">
        <f>+VLOOKUP($O54,MASTER!$A$8:$N$762,5,0)</f>
        <v>Ranking Comunal de Establecimientos Educacionales - Chile</v>
      </c>
      <c r="F54" s="73" t="str">
        <f>+VLOOKUP($O54,MASTER!$A$8:$N$762,6,0)</f>
        <v>PRO</v>
      </c>
      <c r="G54" s="73" t="str">
        <f>+VLOOKUP($O54,MASTER!$A$8:$N$762,7,0)</f>
        <v>Chile</v>
      </c>
      <c r="H54" s="73" t="str">
        <f>+VLOOKUP($O54,MASTER!$A$8:$N$762,9,0)</f>
        <v>SI</v>
      </c>
      <c r="I54" s="73" t="str">
        <f>+VLOOKUP($O54,MASTER!$A$8:$N$762,10,0)</f>
        <v>NO</v>
      </c>
      <c r="J54" s="73" t="str">
        <f>+VLOOKUP($O54,MASTER!$A$8:$N$762,11,0)</f>
        <v>SI</v>
      </c>
      <c r="K54" s="72">
        <f>+VLOOKUP($O54,MASTER!$A$8:$N$762,12,0)</f>
        <v>3</v>
      </c>
      <c r="L54" s="73" t="str">
        <f>+VLOOKUP($O54,MASTER!$A$8:$N$762,13,0)</f>
        <v>SI</v>
      </c>
      <c r="M54" s="73" t="str">
        <f>+VLOOKUP($O54,MASTER!$A$8:$N$762,14,0)</f>
        <v>Comuna</v>
      </c>
      <c r="N54" s="72">
        <f t="shared" si="2"/>
        <v>346</v>
      </c>
      <c r="O54" s="67">
        <f t="shared" si="3"/>
        <v>4</v>
      </c>
      <c r="P54" s="78">
        <v>6203</v>
      </c>
      <c r="Q54" s="3" t="s">
        <v>757</v>
      </c>
      <c r="R54" s="3" t="str">
        <f t="shared" si="4"/>
        <v>https://dashboardfiltrado.azurewebsites.net/AutoDash/Index/4/6203</v>
      </c>
      <c r="S54" s="58" t="str">
        <f>+""""&amp;IFERROR(VLOOKUP($O54,MASTER!$A$8:$Z$762,20,0),"")&amp;""""</f>
        <v>"No Aplica"</v>
      </c>
      <c r="T54" s="73" t="str">
        <f>+IFERROR(VLOOKUP($O54,MASTER!$A$8:$Z$762,21,0),"")</f>
        <v>No Aplica</v>
      </c>
      <c r="U54" s="67">
        <f>+BD_Links[[#This Row],[id2]]</f>
        <v>6203</v>
      </c>
      <c r="V54" s="58" t="str">
        <f>+""""&amp;IFERROR(VLOOKUP($O54,MASTER!$A$8:$Z$762,22,0),"")&amp;""""</f>
        <v>"No Aplica"</v>
      </c>
      <c r="W54" s="3"/>
      <c r="X54" s="3" t="str">
        <f>+IFERROR(VLOOKUP(BD_Links[[#This Row],[id GEE]],Portadas10[],2,0),"")</f>
        <v/>
      </c>
      <c r="Y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5" spans="2:26" ht="30.6" x14ac:dyDescent="0.3">
      <c r="B55" s="74">
        <f t="shared" si="5"/>
        <v>27</v>
      </c>
      <c r="C55" s="58" t="str">
        <f>+VLOOKUP($O55,MASTER!$A$8:$N$762,2,0)</f>
        <v>DATAEDUCACIÓN</v>
      </c>
      <c r="D55" s="73" t="str">
        <f>+VLOOKUP($O55,MASTER!$A$8:$N$762,3,0)</f>
        <v>0010-01-00014</v>
      </c>
      <c r="E55" s="52" t="str">
        <f>+VLOOKUP($O55,MASTER!$A$8:$N$762,5,0)</f>
        <v>Ranking Comunal de Establecimientos Educacionales - Chile</v>
      </c>
      <c r="F55" s="73" t="str">
        <f>+VLOOKUP($O55,MASTER!$A$8:$N$762,6,0)</f>
        <v>PRO</v>
      </c>
      <c r="G55" s="73" t="str">
        <f>+VLOOKUP($O55,MASTER!$A$8:$N$762,7,0)</f>
        <v>Chile</v>
      </c>
      <c r="H55" s="73" t="str">
        <f>+VLOOKUP($O55,MASTER!$A$8:$N$762,9,0)</f>
        <v>SI</v>
      </c>
      <c r="I55" s="73" t="str">
        <f>+VLOOKUP($O55,MASTER!$A$8:$N$762,10,0)</f>
        <v>NO</v>
      </c>
      <c r="J55" s="73" t="str">
        <f>+VLOOKUP($O55,MASTER!$A$8:$N$762,11,0)</f>
        <v>SI</v>
      </c>
      <c r="K55" s="72">
        <f>+VLOOKUP($O55,MASTER!$A$8:$N$762,12,0)</f>
        <v>3</v>
      </c>
      <c r="L55" s="73" t="str">
        <f>+VLOOKUP($O55,MASTER!$A$8:$N$762,13,0)</f>
        <v>SI</v>
      </c>
      <c r="M55" s="73" t="str">
        <f>+VLOOKUP($O55,MASTER!$A$8:$N$762,14,0)</f>
        <v>Comuna</v>
      </c>
      <c r="N55" s="72">
        <f t="shared" si="2"/>
        <v>346</v>
      </c>
      <c r="O55" s="67">
        <f t="shared" si="3"/>
        <v>4</v>
      </c>
      <c r="P55" s="78">
        <v>5703</v>
      </c>
      <c r="Q55" s="3" t="s">
        <v>730</v>
      </c>
      <c r="R55" s="3" t="str">
        <f t="shared" si="4"/>
        <v>https://dashboardfiltrado.azurewebsites.net/AutoDash/Index/4/5703</v>
      </c>
      <c r="S55" s="58" t="str">
        <f>+""""&amp;IFERROR(VLOOKUP($O55,MASTER!$A$8:$Z$762,20,0),"")&amp;""""</f>
        <v>"No Aplica"</v>
      </c>
      <c r="T55" s="73" t="str">
        <f>+IFERROR(VLOOKUP($O55,MASTER!$A$8:$Z$762,21,0),"")</f>
        <v>No Aplica</v>
      </c>
      <c r="U55" s="67">
        <f>+BD_Links[[#This Row],[id2]]</f>
        <v>5703</v>
      </c>
      <c r="V55" s="58" t="str">
        <f>+""""&amp;IFERROR(VLOOKUP($O55,MASTER!$A$8:$Z$762,22,0),"")&amp;""""</f>
        <v>"No Aplica"</v>
      </c>
      <c r="W55" s="3"/>
      <c r="X55" s="3" t="str">
        <f>+IFERROR(VLOOKUP(BD_Links[[#This Row],[id GEE]],Portadas10[],2,0),"")</f>
        <v/>
      </c>
      <c r="Y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6" spans="2:26" ht="30.6" x14ac:dyDescent="0.3">
      <c r="B56" s="74">
        <f t="shared" si="5"/>
        <v>28</v>
      </c>
      <c r="C56" s="58" t="str">
        <f>+VLOOKUP($O56,MASTER!$A$8:$N$762,2,0)</f>
        <v>DATAEDUCACIÓN</v>
      </c>
      <c r="D56" s="73" t="str">
        <f>+VLOOKUP($O56,MASTER!$A$8:$N$762,3,0)</f>
        <v>0010-01-00014</v>
      </c>
      <c r="E56" s="52" t="str">
        <f>+VLOOKUP($O56,MASTER!$A$8:$N$762,5,0)</f>
        <v>Ranking Comunal de Establecimientos Educacionales - Chile</v>
      </c>
      <c r="F56" s="73" t="str">
        <f>+VLOOKUP($O56,MASTER!$A$8:$N$762,6,0)</f>
        <v>PRO</v>
      </c>
      <c r="G56" s="73" t="str">
        <f>+VLOOKUP($O56,MASTER!$A$8:$N$762,7,0)</f>
        <v>Chile</v>
      </c>
      <c r="H56" s="73" t="str">
        <f>+VLOOKUP($O56,MASTER!$A$8:$N$762,9,0)</f>
        <v>SI</v>
      </c>
      <c r="I56" s="73" t="str">
        <f>+VLOOKUP($O56,MASTER!$A$8:$N$762,10,0)</f>
        <v>NO</v>
      </c>
      <c r="J56" s="73" t="str">
        <f>+VLOOKUP($O56,MASTER!$A$8:$N$762,11,0)</f>
        <v>SI</v>
      </c>
      <c r="K56" s="72">
        <f>+VLOOKUP($O56,MASTER!$A$8:$N$762,12,0)</f>
        <v>3</v>
      </c>
      <c r="L56" s="73" t="str">
        <f>+VLOOKUP($O56,MASTER!$A$8:$N$762,13,0)</f>
        <v>SI</v>
      </c>
      <c r="M56" s="73" t="str">
        <f>+VLOOKUP($O56,MASTER!$A$8:$N$762,14,0)</f>
        <v>Comuna</v>
      </c>
      <c r="N56" s="72">
        <f t="shared" si="2"/>
        <v>346</v>
      </c>
      <c r="O56" s="67">
        <f t="shared" si="3"/>
        <v>4</v>
      </c>
      <c r="P56" s="78">
        <v>6304</v>
      </c>
      <c r="Q56" s="3" t="s">
        <v>764</v>
      </c>
      <c r="R56" s="3" t="str">
        <f t="shared" si="4"/>
        <v>https://dashboardfiltrado.azurewebsites.net/AutoDash/Index/4/6304</v>
      </c>
      <c r="S56" s="58" t="str">
        <f>+""""&amp;IFERROR(VLOOKUP($O56,MASTER!$A$8:$Z$762,20,0),"")&amp;""""</f>
        <v>"No Aplica"</v>
      </c>
      <c r="T56" s="73" t="str">
        <f>+IFERROR(VLOOKUP($O56,MASTER!$A$8:$Z$762,21,0),"")</f>
        <v>No Aplica</v>
      </c>
      <c r="U56" s="67">
        <f>+BD_Links[[#This Row],[id2]]</f>
        <v>6304</v>
      </c>
      <c r="V56" s="58" t="str">
        <f>+""""&amp;IFERROR(VLOOKUP($O56,MASTER!$A$8:$Z$762,22,0),"")&amp;""""</f>
        <v>"No Aplica"</v>
      </c>
      <c r="W56" s="3"/>
      <c r="X56" s="3" t="str">
        <f>+IFERROR(VLOOKUP(BD_Links[[#This Row],[id GEE]],Portadas10[],2,0),"")</f>
        <v/>
      </c>
      <c r="Y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7" spans="2:26" ht="30.6" x14ac:dyDescent="0.3">
      <c r="B57" s="74">
        <f t="shared" si="5"/>
        <v>29</v>
      </c>
      <c r="C57" s="58" t="str">
        <f>+VLOOKUP($O57,MASTER!$A$8:$N$762,2,0)</f>
        <v>DATAEDUCACIÓN</v>
      </c>
      <c r="D57" s="73" t="str">
        <f>+VLOOKUP($O57,MASTER!$A$8:$N$762,3,0)</f>
        <v>0010-01-00014</v>
      </c>
      <c r="E57" s="52" t="str">
        <f>+VLOOKUP($O57,MASTER!$A$8:$N$762,5,0)</f>
        <v>Ranking Comunal de Establecimientos Educacionales - Chile</v>
      </c>
      <c r="F57" s="73" t="str">
        <f>+VLOOKUP($O57,MASTER!$A$8:$N$762,6,0)</f>
        <v>PRO</v>
      </c>
      <c r="G57" s="73" t="str">
        <f>+VLOOKUP($O57,MASTER!$A$8:$N$762,7,0)</f>
        <v>Chile</v>
      </c>
      <c r="H57" s="73" t="str">
        <f>+VLOOKUP($O57,MASTER!$A$8:$N$762,9,0)</f>
        <v>SI</v>
      </c>
      <c r="I57" s="73" t="str">
        <f>+VLOOKUP($O57,MASTER!$A$8:$N$762,10,0)</f>
        <v>NO</v>
      </c>
      <c r="J57" s="73" t="str">
        <f>+VLOOKUP($O57,MASTER!$A$8:$N$762,11,0)</f>
        <v>SI</v>
      </c>
      <c r="K57" s="72">
        <f>+VLOOKUP($O57,MASTER!$A$8:$N$762,12,0)</f>
        <v>3</v>
      </c>
      <c r="L57" s="73" t="str">
        <f>+VLOOKUP($O57,MASTER!$A$8:$N$762,13,0)</f>
        <v>SI</v>
      </c>
      <c r="M57" s="73" t="str">
        <f>+VLOOKUP($O57,MASTER!$A$8:$N$762,14,0)</f>
        <v>Comuna</v>
      </c>
      <c r="N57" s="72">
        <f t="shared" si="2"/>
        <v>346</v>
      </c>
      <c r="O57" s="67">
        <f t="shared" si="3"/>
        <v>4</v>
      </c>
      <c r="P57" s="78">
        <v>5301</v>
      </c>
      <c r="Q57" s="3" t="s">
        <v>708</v>
      </c>
      <c r="R57" s="3" t="str">
        <f t="shared" si="4"/>
        <v>https://dashboardfiltrado.azurewebsites.net/AutoDash/Index/4/5301</v>
      </c>
      <c r="S57" s="58" t="str">
        <f>+""""&amp;IFERROR(VLOOKUP($O57,MASTER!$A$8:$Z$762,20,0),"")&amp;""""</f>
        <v>"No Aplica"</v>
      </c>
      <c r="T57" s="73" t="str">
        <f>+IFERROR(VLOOKUP($O57,MASTER!$A$8:$Z$762,21,0),"")</f>
        <v>No Aplica</v>
      </c>
      <c r="U57" s="67">
        <f>+BD_Links[[#This Row],[id2]]</f>
        <v>5301</v>
      </c>
      <c r="V57" s="58" t="str">
        <f>+""""&amp;IFERROR(VLOOKUP($O57,MASTER!$A$8:$Z$762,22,0),"")&amp;""""</f>
        <v>"No Aplica"</v>
      </c>
      <c r="W57" s="3"/>
      <c r="X57" s="3" t="str">
        <f>+IFERROR(VLOOKUP(BD_Links[[#This Row],[id GEE]],Portadas10[],2,0),"")</f>
        <v/>
      </c>
      <c r="Y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8" spans="2:26" ht="30.6" x14ac:dyDescent="0.3">
      <c r="B58" s="74">
        <f t="shared" si="5"/>
        <v>30</v>
      </c>
      <c r="C58" s="58" t="str">
        <f>+VLOOKUP($O58,MASTER!$A$8:$N$762,2,0)</f>
        <v>DATAEDUCACIÓN</v>
      </c>
      <c r="D58" s="73" t="str">
        <f>+VLOOKUP($O58,MASTER!$A$8:$N$762,3,0)</f>
        <v>0010-01-00014</v>
      </c>
      <c r="E58" s="52" t="str">
        <f>+VLOOKUP($O58,MASTER!$A$8:$N$762,5,0)</f>
        <v>Ranking Comunal de Establecimientos Educacionales - Chile</v>
      </c>
      <c r="F58" s="73" t="str">
        <f>+VLOOKUP($O58,MASTER!$A$8:$N$762,6,0)</f>
        <v>PRO</v>
      </c>
      <c r="G58" s="73" t="str">
        <f>+VLOOKUP($O58,MASTER!$A$8:$N$762,7,0)</f>
        <v>Chile</v>
      </c>
      <c r="H58" s="73" t="str">
        <f>+VLOOKUP($O58,MASTER!$A$8:$N$762,9,0)</f>
        <v>SI</v>
      </c>
      <c r="I58" s="73" t="str">
        <f>+VLOOKUP($O58,MASTER!$A$8:$N$762,10,0)</f>
        <v>NO</v>
      </c>
      <c r="J58" s="73" t="str">
        <f>+VLOOKUP($O58,MASTER!$A$8:$N$762,11,0)</f>
        <v>SI</v>
      </c>
      <c r="K58" s="72">
        <f>+VLOOKUP($O58,MASTER!$A$8:$N$762,12,0)</f>
        <v>3</v>
      </c>
      <c r="L58" s="73" t="str">
        <f>+VLOOKUP($O58,MASTER!$A$8:$N$762,13,0)</f>
        <v>SI</v>
      </c>
      <c r="M58" s="73" t="str">
        <f>+VLOOKUP($O58,MASTER!$A$8:$N$762,14,0)</f>
        <v>Comuna</v>
      </c>
      <c r="N58" s="72">
        <f t="shared" si="2"/>
        <v>346</v>
      </c>
      <c r="O58" s="67">
        <f t="shared" si="3"/>
        <v>4</v>
      </c>
      <c r="P58" s="78">
        <v>6108</v>
      </c>
      <c r="Q58" s="3" t="s">
        <v>745</v>
      </c>
      <c r="R58" s="3" t="str">
        <f t="shared" si="4"/>
        <v>https://dashboardfiltrado.azurewebsites.net/AutoDash/Index/4/6108</v>
      </c>
      <c r="S58" s="58" t="str">
        <f>+""""&amp;IFERROR(VLOOKUP($O58,MASTER!$A$8:$Z$762,20,0),"")&amp;""""</f>
        <v>"No Aplica"</v>
      </c>
      <c r="T58" s="73" t="str">
        <f>+IFERROR(VLOOKUP($O58,MASTER!$A$8:$Z$762,21,0),"")</f>
        <v>No Aplica</v>
      </c>
      <c r="U58" s="67">
        <f>+BD_Links[[#This Row],[id2]]</f>
        <v>6108</v>
      </c>
      <c r="V58" s="58" t="str">
        <f>+""""&amp;IFERROR(VLOOKUP($O58,MASTER!$A$8:$Z$762,22,0),"")&amp;""""</f>
        <v>"No Aplica"</v>
      </c>
      <c r="W58" s="3"/>
      <c r="X58" s="3" t="str">
        <f>+IFERROR(VLOOKUP(BD_Links[[#This Row],[id GEE]],Portadas10[],2,0),"")</f>
        <v/>
      </c>
      <c r="Y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9" spans="2:26" ht="30.6" x14ac:dyDescent="0.3">
      <c r="B59" s="74">
        <f t="shared" si="5"/>
        <v>31</v>
      </c>
      <c r="C59" s="58" t="str">
        <f>+VLOOKUP($O59,MASTER!$A$8:$N$762,2,0)</f>
        <v>DATAEDUCACIÓN</v>
      </c>
      <c r="D59" s="73" t="str">
        <f>+VLOOKUP($O59,MASTER!$A$8:$N$762,3,0)</f>
        <v>0010-01-00014</v>
      </c>
      <c r="E59" s="52" t="str">
        <f>+VLOOKUP($O59,MASTER!$A$8:$N$762,5,0)</f>
        <v>Ranking Comunal de Establecimientos Educacionales - Chile</v>
      </c>
      <c r="F59" s="73" t="str">
        <f>+VLOOKUP($O59,MASTER!$A$8:$N$762,6,0)</f>
        <v>PRO</v>
      </c>
      <c r="G59" s="73" t="str">
        <f>+VLOOKUP($O59,MASTER!$A$8:$N$762,7,0)</f>
        <v>Chile</v>
      </c>
      <c r="H59" s="73" t="str">
        <f>+VLOOKUP($O59,MASTER!$A$8:$N$762,9,0)</f>
        <v>SI</v>
      </c>
      <c r="I59" s="73" t="str">
        <f>+VLOOKUP($O59,MASTER!$A$8:$N$762,10,0)</f>
        <v>NO</v>
      </c>
      <c r="J59" s="73" t="str">
        <f>+VLOOKUP($O59,MASTER!$A$8:$N$762,11,0)</f>
        <v>SI</v>
      </c>
      <c r="K59" s="72">
        <f>+VLOOKUP($O59,MASTER!$A$8:$N$762,12,0)</f>
        <v>3</v>
      </c>
      <c r="L59" s="73" t="str">
        <f>+VLOOKUP($O59,MASTER!$A$8:$N$762,13,0)</f>
        <v>SI</v>
      </c>
      <c r="M59" s="73" t="str">
        <f>+VLOOKUP($O59,MASTER!$A$8:$N$762,14,0)</f>
        <v>Comuna</v>
      </c>
      <c r="N59" s="72">
        <f t="shared" si="2"/>
        <v>346</v>
      </c>
      <c r="O59" s="67">
        <f t="shared" si="3"/>
        <v>4</v>
      </c>
      <c r="P59" s="78">
        <v>6109</v>
      </c>
      <c r="Q59" s="3" t="s">
        <v>746</v>
      </c>
      <c r="R59" s="3" t="str">
        <f t="shared" si="4"/>
        <v>https://dashboardfiltrado.azurewebsites.net/AutoDash/Index/4/6109</v>
      </c>
      <c r="S59" s="58" t="str">
        <f>+""""&amp;IFERROR(VLOOKUP($O59,MASTER!$A$8:$Z$762,20,0),"")&amp;""""</f>
        <v>"No Aplica"</v>
      </c>
      <c r="T59" s="73" t="str">
        <f>+IFERROR(VLOOKUP($O59,MASTER!$A$8:$Z$762,21,0),"")</f>
        <v>No Aplica</v>
      </c>
      <c r="U59" s="67">
        <f>+BD_Links[[#This Row],[id2]]</f>
        <v>6109</v>
      </c>
      <c r="V59" s="58" t="str">
        <f>+""""&amp;IFERROR(VLOOKUP($O59,MASTER!$A$8:$Z$762,22,0),"")&amp;""""</f>
        <v>"No Aplica"</v>
      </c>
      <c r="W59" s="3"/>
      <c r="X59" s="3" t="str">
        <f>+IFERROR(VLOOKUP(BD_Links[[#This Row],[id GEE]],Portadas10[],2,0),"")</f>
        <v/>
      </c>
      <c r="Y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0" spans="2:26" ht="30.6" x14ac:dyDescent="0.3">
      <c r="B60" s="74">
        <f t="shared" si="5"/>
        <v>32</v>
      </c>
      <c r="C60" s="58" t="str">
        <f>+VLOOKUP($O60,MASTER!$A$8:$N$762,2,0)</f>
        <v>DATAEDUCACIÓN</v>
      </c>
      <c r="D60" s="73" t="str">
        <f>+VLOOKUP($O60,MASTER!$A$8:$N$762,3,0)</f>
        <v>0010-01-00014</v>
      </c>
      <c r="E60" s="52" t="str">
        <f>+VLOOKUP($O60,MASTER!$A$8:$N$762,5,0)</f>
        <v>Ranking Comunal de Establecimientos Educacionales - Chile</v>
      </c>
      <c r="F60" s="73" t="str">
        <f>+VLOOKUP($O60,MASTER!$A$8:$N$762,6,0)</f>
        <v>PRO</v>
      </c>
      <c r="G60" s="73" t="str">
        <f>+VLOOKUP($O60,MASTER!$A$8:$N$762,7,0)</f>
        <v>Chile</v>
      </c>
      <c r="H60" s="73" t="str">
        <f>+VLOOKUP($O60,MASTER!$A$8:$N$762,9,0)</f>
        <v>SI</v>
      </c>
      <c r="I60" s="73" t="str">
        <f>+VLOOKUP($O60,MASTER!$A$8:$N$762,10,0)</f>
        <v>NO</v>
      </c>
      <c r="J60" s="73" t="str">
        <f>+VLOOKUP($O60,MASTER!$A$8:$N$762,11,0)</f>
        <v>SI</v>
      </c>
      <c r="K60" s="72">
        <f>+VLOOKUP($O60,MASTER!$A$8:$N$762,12,0)</f>
        <v>3</v>
      </c>
      <c r="L60" s="73" t="str">
        <f>+VLOOKUP($O60,MASTER!$A$8:$N$762,13,0)</f>
        <v>SI</v>
      </c>
      <c r="M60" s="73" t="str">
        <f>+VLOOKUP($O60,MASTER!$A$8:$N$762,14,0)</f>
        <v>Comuna</v>
      </c>
      <c r="N60" s="72">
        <f t="shared" si="2"/>
        <v>346</v>
      </c>
      <c r="O60" s="67">
        <f t="shared" si="3"/>
        <v>4</v>
      </c>
      <c r="P60" s="78">
        <v>6204</v>
      </c>
      <c r="Q60" s="3" t="s">
        <v>758</v>
      </c>
      <c r="R60" s="3" t="str">
        <f t="shared" si="4"/>
        <v>https://dashboardfiltrado.azurewebsites.net/AutoDash/Index/4/6204</v>
      </c>
      <c r="S60" s="58" t="str">
        <f>+""""&amp;IFERROR(VLOOKUP($O60,MASTER!$A$8:$Z$762,20,0),"")&amp;""""</f>
        <v>"No Aplica"</v>
      </c>
      <c r="T60" s="73" t="str">
        <f>+IFERROR(VLOOKUP($O60,MASTER!$A$8:$Z$762,21,0),"")</f>
        <v>No Aplica</v>
      </c>
      <c r="U60" s="67">
        <f>+BD_Links[[#This Row],[id2]]</f>
        <v>6204</v>
      </c>
      <c r="V60" s="58" t="str">
        <f>+""""&amp;IFERROR(VLOOKUP($O60,MASTER!$A$8:$Z$762,22,0),"")&amp;""""</f>
        <v>"No Aplica"</v>
      </c>
      <c r="W60" s="3"/>
      <c r="X60" s="3" t="str">
        <f>+IFERROR(VLOOKUP(BD_Links[[#This Row],[id GEE]],Portadas10[],2,0),"")</f>
        <v/>
      </c>
      <c r="Y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1" spans="2:26" ht="30.6" x14ac:dyDescent="0.3">
      <c r="B61" s="74">
        <f t="shared" si="5"/>
        <v>33</v>
      </c>
      <c r="C61" s="58" t="str">
        <f>+VLOOKUP($O61,MASTER!$A$8:$N$762,2,0)</f>
        <v>DATAEDUCACIÓN</v>
      </c>
      <c r="D61" s="73" t="str">
        <f>+VLOOKUP($O61,MASTER!$A$8:$N$762,3,0)</f>
        <v>0010-01-00014</v>
      </c>
      <c r="E61" s="52" t="str">
        <f>+VLOOKUP($O61,MASTER!$A$8:$N$762,5,0)</f>
        <v>Ranking Comunal de Establecimientos Educacionales - Chile</v>
      </c>
      <c r="F61" s="73" t="str">
        <f>+VLOOKUP($O61,MASTER!$A$8:$N$762,6,0)</f>
        <v>PRO</v>
      </c>
      <c r="G61" s="73" t="str">
        <f>+VLOOKUP($O61,MASTER!$A$8:$N$762,7,0)</f>
        <v>Chile</v>
      </c>
      <c r="H61" s="73" t="str">
        <f>+VLOOKUP($O61,MASTER!$A$8:$N$762,9,0)</f>
        <v>SI</v>
      </c>
      <c r="I61" s="73" t="str">
        <f>+VLOOKUP($O61,MASTER!$A$8:$N$762,10,0)</f>
        <v>NO</v>
      </c>
      <c r="J61" s="73" t="str">
        <f>+VLOOKUP($O61,MASTER!$A$8:$N$762,11,0)</f>
        <v>SI</v>
      </c>
      <c r="K61" s="72">
        <f>+VLOOKUP($O61,MASTER!$A$8:$N$762,12,0)</f>
        <v>3</v>
      </c>
      <c r="L61" s="73" t="str">
        <f>+VLOOKUP($O61,MASTER!$A$8:$N$762,13,0)</f>
        <v>SI</v>
      </c>
      <c r="M61" s="73" t="str">
        <f>+VLOOKUP($O61,MASTER!$A$8:$N$762,14,0)</f>
        <v>Comuna</v>
      </c>
      <c r="N61" s="72">
        <f t="shared" si="2"/>
        <v>346</v>
      </c>
      <c r="O61" s="67">
        <f t="shared" si="3"/>
        <v>4</v>
      </c>
      <c r="P61" s="78">
        <v>6110</v>
      </c>
      <c r="Q61" s="3" t="s">
        <v>747</v>
      </c>
      <c r="R61" s="3" t="str">
        <f t="shared" si="4"/>
        <v>https://dashboardfiltrado.azurewebsites.net/AutoDash/Index/4/6110</v>
      </c>
      <c r="S61" s="58" t="str">
        <f>+""""&amp;IFERROR(VLOOKUP($O61,MASTER!$A$8:$Z$762,20,0),"")&amp;""""</f>
        <v>"No Aplica"</v>
      </c>
      <c r="T61" s="73" t="str">
        <f>+IFERROR(VLOOKUP($O61,MASTER!$A$8:$Z$762,21,0),"")</f>
        <v>No Aplica</v>
      </c>
      <c r="U61" s="67">
        <f>+BD_Links[[#This Row],[id2]]</f>
        <v>6110</v>
      </c>
      <c r="V61" s="58" t="str">
        <f>+""""&amp;IFERROR(VLOOKUP($O61,MASTER!$A$8:$Z$762,22,0),"")&amp;""""</f>
        <v>"No Aplica"</v>
      </c>
      <c r="W61" s="3"/>
      <c r="X61" s="3" t="str">
        <f>+IFERROR(VLOOKUP(BD_Links[[#This Row],[id GEE]],Portadas10[],2,0),"")</f>
        <v/>
      </c>
      <c r="Y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2" spans="2:26" ht="30.6" x14ac:dyDescent="0.3">
      <c r="B62" s="74">
        <f t="shared" si="5"/>
        <v>34</v>
      </c>
      <c r="C62" s="58" t="str">
        <f>+VLOOKUP($O62,MASTER!$A$8:$N$762,2,0)</f>
        <v>DATAEDUCACIÓN</v>
      </c>
      <c r="D62" s="73" t="str">
        <f>+VLOOKUP($O62,MASTER!$A$8:$N$762,3,0)</f>
        <v>0010-01-00014</v>
      </c>
      <c r="E62" s="52" t="str">
        <f>+VLOOKUP($O62,MASTER!$A$8:$N$762,5,0)</f>
        <v>Ranking Comunal de Establecimientos Educacionales - Chile</v>
      </c>
      <c r="F62" s="73" t="str">
        <f>+VLOOKUP($O62,MASTER!$A$8:$N$762,6,0)</f>
        <v>PRO</v>
      </c>
      <c r="G62" s="73" t="str">
        <f>+VLOOKUP($O62,MASTER!$A$8:$N$762,7,0)</f>
        <v>Chile</v>
      </c>
      <c r="H62" s="73" t="str">
        <f>+VLOOKUP($O62,MASTER!$A$8:$N$762,9,0)</f>
        <v>SI</v>
      </c>
      <c r="I62" s="73" t="str">
        <f>+VLOOKUP($O62,MASTER!$A$8:$N$762,10,0)</f>
        <v>NO</v>
      </c>
      <c r="J62" s="73" t="str">
        <f>+VLOOKUP($O62,MASTER!$A$8:$N$762,11,0)</f>
        <v>SI</v>
      </c>
      <c r="K62" s="72">
        <f>+VLOOKUP($O62,MASTER!$A$8:$N$762,12,0)</f>
        <v>3</v>
      </c>
      <c r="L62" s="73" t="str">
        <f>+VLOOKUP($O62,MASTER!$A$8:$N$762,13,0)</f>
        <v>SI</v>
      </c>
      <c r="M62" s="73" t="str">
        <f>+VLOOKUP($O62,MASTER!$A$8:$N$762,14,0)</f>
        <v>Comuna</v>
      </c>
      <c r="N62" s="72">
        <f t="shared" si="2"/>
        <v>346</v>
      </c>
      <c r="O62" s="67">
        <f t="shared" si="3"/>
        <v>4</v>
      </c>
      <c r="P62" s="78">
        <v>6305</v>
      </c>
      <c r="Q62" s="3" t="s">
        <v>765</v>
      </c>
      <c r="R62" s="3" t="str">
        <f t="shared" si="4"/>
        <v>https://dashboardfiltrado.azurewebsites.net/AutoDash/Index/4/6305</v>
      </c>
      <c r="S62" s="58" t="str">
        <f>+""""&amp;IFERROR(VLOOKUP($O62,MASTER!$A$8:$Z$762,20,0),"")&amp;""""</f>
        <v>"No Aplica"</v>
      </c>
      <c r="T62" s="73" t="str">
        <f>+IFERROR(VLOOKUP($O62,MASTER!$A$8:$Z$762,21,0),"")</f>
        <v>No Aplica</v>
      </c>
      <c r="U62" s="67">
        <f>+BD_Links[[#This Row],[id2]]</f>
        <v>6305</v>
      </c>
      <c r="V62" s="58" t="str">
        <f>+""""&amp;IFERROR(VLOOKUP($O62,MASTER!$A$8:$Z$762,22,0),"")&amp;""""</f>
        <v>"No Aplica"</v>
      </c>
      <c r="W62" s="3"/>
      <c r="X62" s="3" t="str">
        <f>+IFERROR(VLOOKUP(BD_Links[[#This Row],[id GEE]],Portadas10[],2,0),"")</f>
        <v/>
      </c>
      <c r="Y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3" spans="2:26" ht="30.6" x14ac:dyDescent="0.3">
      <c r="B63" s="74">
        <f t="shared" si="5"/>
        <v>35</v>
      </c>
      <c r="C63" s="58" t="str">
        <f>+VLOOKUP($O63,MASTER!$A$8:$N$762,2,0)</f>
        <v>DATAEDUCACIÓN</v>
      </c>
      <c r="D63" s="73" t="str">
        <f>+VLOOKUP($O63,MASTER!$A$8:$N$762,3,0)</f>
        <v>0010-01-00014</v>
      </c>
      <c r="E63" s="52" t="str">
        <f>+VLOOKUP($O63,MASTER!$A$8:$N$762,5,0)</f>
        <v>Ranking Comunal de Establecimientos Educacionales - Chile</v>
      </c>
      <c r="F63" s="73" t="str">
        <f>+VLOOKUP($O63,MASTER!$A$8:$N$762,6,0)</f>
        <v>PRO</v>
      </c>
      <c r="G63" s="73" t="str">
        <f>+VLOOKUP($O63,MASTER!$A$8:$N$762,7,0)</f>
        <v>Chile</v>
      </c>
      <c r="H63" s="73" t="str">
        <f>+VLOOKUP($O63,MASTER!$A$8:$N$762,9,0)</f>
        <v>SI</v>
      </c>
      <c r="I63" s="73" t="str">
        <f>+VLOOKUP($O63,MASTER!$A$8:$N$762,10,0)</f>
        <v>NO</v>
      </c>
      <c r="J63" s="73" t="str">
        <f>+VLOOKUP($O63,MASTER!$A$8:$N$762,11,0)</f>
        <v>SI</v>
      </c>
      <c r="K63" s="72">
        <f>+VLOOKUP($O63,MASTER!$A$8:$N$762,12,0)</f>
        <v>3</v>
      </c>
      <c r="L63" s="73" t="str">
        <f>+VLOOKUP($O63,MASTER!$A$8:$N$762,13,0)</f>
        <v>SI</v>
      </c>
      <c r="M63" s="73" t="str">
        <f>+VLOOKUP($O63,MASTER!$A$8:$N$762,14,0)</f>
        <v>Comuna</v>
      </c>
      <c r="N63" s="72">
        <f t="shared" si="2"/>
        <v>346</v>
      </c>
      <c r="O63" s="67">
        <f t="shared" si="3"/>
        <v>4</v>
      </c>
      <c r="P63" s="78">
        <v>6205</v>
      </c>
      <c r="Q63" s="3" t="s">
        <v>759</v>
      </c>
      <c r="R63" s="3" t="str">
        <f t="shared" si="4"/>
        <v>https://dashboardfiltrado.azurewebsites.net/AutoDash/Index/4/6205</v>
      </c>
      <c r="S63" s="58" t="str">
        <f>+""""&amp;IFERROR(VLOOKUP($O63,MASTER!$A$8:$Z$762,20,0),"")&amp;""""</f>
        <v>"No Aplica"</v>
      </c>
      <c r="T63" s="73" t="str">
        <f>+IFERROR(VLOOKUP($O63,MASTER!$A$8:$Z$762,21,0),"")</f>
        <v>No Aplica</v>
      </c>
      <c r="U63" s="67">
        <f>+BD_Links[[#This Row],[id2]]</f>
        <v>6205</v>
      </c>
      <c r="V63" s="58" t="str">
        <f>+""""&amp;IFERROR(VLOOKUP($O63,MASTER!$A$8:$Z$762,22,0),"")&amp;""""</f>
        <v>"No Aplica"</v>
      </c>
      <c r="W63" s="3"/>
      <c r="X63" s="3" t="str">
        <f>+IFERROR(VLOOKUP(BD_Links[[#This Row],[id GEE]],Portadas10[],2,0),"")</f>
        <v/>
      </c>
      <c r="Y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4" spans="2:26" ht="30.6" x14ac:dyDescent="0.3">
      <c r="B64" s="74">
        <f t="shared" si="5"/>
        <v>36</v>
      </c>
      <c r="C64" s="58" t="str">
        <f>+VLOOKUP($O64,MASTER!$A$8:$N$762,2,0)</f>
        <v>DATAEDUCACIÓN</v>
      </c>
      <c r="D64" s="73" t="str">
        <f>+VLOOKUP($O64,MASTER!$A$8:$N$762,3,0)</f>
        <v>0010-01-00014</v>
      </c>
      <c r="E64" s="52" t="str">
        <f>+VLOOKUP($O64,MASTER!$A$8:$N$762,5,0)</f>
        <v>Ranking Comunal de Establecimientos Educacionales - Chile</v>
      </c>
      <c r="F64" s="73" t="str">
        <f>+VLOOKUP($O64,MASTER!$A$8:$N$762,6,0)</f>
        <v>PRO</v>
      </c>
      <c r="G64" s="73" t="str">
        <f>+VLOOKUP($O64,MASTER!$A$8:$N$762,7,0)</f>
        <v>Chile</v>
      </c>
      <c r="H64" s="73" t="str">
        <f>+VLOOKUP($O64,MASTER!$A$8:$N$762,9,0)</f>
        <v>SI</v>
      </c>
      <c r="I64" s="73" t="str">
        <f>+VLOOKUP($O64,MASTER!$A$8:$N$762,10,0)</f>
        <v>NO</v>
      </c>
      <c r="J64" s="73" t="str">
        <f>+VLOOKUP($O64,MASTER!$A$8:$N$762,11,0)</f>
        <v>SI</v>
      </c>
      <c r="K64" s="72">
        <f>+VLOOKUP($O64,MASTER!$A$8:$N$762,12,0)</f>
        <v>3</v>
      </c>
      <c r="L64" s="73" t="str">
        <f>+VLOOKUP($O64,MASTER!$A$8:$N$762,13,0)</f>
        <v>SI</v>
      </c>
      <c r="M64" s="73" t="str">
        <f>+VLOOKUP($O64,MASTER!$A$8:$N$762,14,0)</f>
        <v>Comuna</v>
      </c>
      <c r="N64" s="72">
        <f t="shared" si="2"/>
        <v>346</v>
      </c>
      <c r="O64" s="67">
        <f t="shared" si="3"/>
        <v>4</v>
      </c>
      <c r="P64" s="78">
        <v>5506</v>
      </c>
      <c r="Q64" s="3" t="s">
        <v>721</v>
      </c>
      <c r="R64" s="3" t="str">
        <f t="shared" si="4"/>
        <v>https://dashboardfiltrado.azurewebsites.net/AutoDash/Index/4/5506</v>
      </c>
      <c r="S64" s="58" t="str">
        <f>+""""&amp;IFERROR(VLOOKUP($O64,MASTER!$A$8:$Z$762,20,0),"")&amp;""""</f>
        <v>"No Aplica"</v>
      </c>
      <c r="T64" s="73" t="str">
        <f>+IFERROR(VLOOKUP($O64,MASTER!$A$8:$Z$762,21,0),"")</f>
        <v>No Aplica</v>
      </c>
      <c r="U64" s="67">
        <f>+BD_Links[[#This Row],[id2]]</f>
        <v>5506</v>
      </c>
      <c r="V64" s="58" t="str">
        <f>+""""&amp;IFERROR(VLOOKUP($O64,MASTER!$A$8:$Z$762,22,0),"")&amp;""""</f>
        <v>"No Aplica"</v>
      </c>
      <c r="W64" s="3"/>
      <c r="X64" s="3" t="str">
        <f>+IFERROR(VLOOKUP(BD_Links[[#This Row],[id GEE]],Portadas10[],2,0),"")</f>
        <v/>
      </c>
      <c r="Y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5" spans="2:26" ht="30.6" x14ac:dyDescent="0.3">
      <c r="B65" s="74">
        <f t="shared" si="5"/>
        <v>37</v>
      </c>
      <c r="C65" s="58" t="str">
        <f>+VLOOKUP($O65,MASTER!$A$8:$N$762,2,0)</f>
        <v>DATAEDUCACIÓN</v>
      </c>
      <c r="D65" s="73" t="str">
        <f>+VLOOKUP($O65,MASTER!$A$8:$N$762,3,0)</f>
        <v>0010-01-00014</v>
      </c>
      <c r="E65" s="52" t="str">
        <f>+VLOOKUP($O65,MASTER!$A$8:$N$762,5,0)</f>
        <v>Ranking Comunal de Establecimientos Educacionales - Chile</v>
      </c>
      <c r="F65" s="73" t="str">
        <f>+VLOOKUP($O65,MASTER!$A$8:$N$762,6,0)</f>
        <v>PRO</v>
      </c>
      <c r="G65" s="73" t="str">
        <f>+VLOOKUP($O65,MASTER!$A$8:$N$762,7,0)</f>
        <v>Chile</v>
      </c>
      <c r="H65" s="73" t="str">
        <f>+VLOOKUP($O65,MASTER!$A$8:$N$762,9,0)</f>
        <v>SI</v>
      </c>
      <c r="I65" s="73" t="str">
        <f>+VLOOKUP($O65,MASTER!$A$8:$N$762,10,0)</f>
        <v>NO</v>
      </c>
      <c r="J65" s="73" t="str">
        <f>+VLOOKUP($O65,MASTER!$A$8:$N$762,11,0)</f>
        <v>SI</v>
      </c>
      <c r="K65" s="72">
        <f>+VLOOKUP($O65,MASTER!$A$8:$N$762,12,0)</f>
        <v>3</v>
      </c>
      <c r="L65" s="73" t="str">
        <f>+VLOOKUP($O65,MASTER!$A$8:$N$762,13,0)</f>
        <v>SI</v>
      </c>
      <c r="M65" s="73" t="str">
        <f>+VLOOKUP($O65,MASTER!$A$8:$N$762,14,0)</f>
        <v>Comuna</v>
      </c>
      <c r="N65" s="72">
        <f t="shared" si="2"/>
        <v>346</v>
      </c>
      <c r="O65" s="67">
        <f t="shared" si="3"/>
        <v>4</v>
      </c>
      <c r="P65" s="78">
        <v>6111</v>
      </c>
      <c r="Q65" s="3" t="s">
        <v>748</v>
      </c>
      <c r="R65" s="3" t="str">
        <f t="shared" si="4"/>
        <v>https://dashboardfiltrado.azurewebsites.net/AutoDash/Index/4/6111</v>
      </c>
      <c r="S65" s="58" t="str">
        <f>+""""&amp;IFERROR(VLOOKUP($O65,MASTER!$A$8:$Z$762,20,0),"")&amp;""""</f>
        <v>"No Aplica"</v>
      </c>
      <c r="T65" s="73" t="str">
        <f>+IFERROR(VLOOKUP($O65,MASTER!$A$8:$Z$762,21,0),"")</f>
        <v>No Aplica</v>
      </c>
      <c r="U65" s="67">
        <f>+BD_Links[[#This Row],[id2]]</f>
        <v>6111</v>
      </c>
      <c r="V65" s="58" t="str">
        <f>+""""&amp;IFERROR(VLOOKUP($O65,MASTER!$A$8:$Z$762,22,0),"")&amp;""""</f>
        <v>"No Aplica"</v>
      </c>
      <c r="W65" s="3"/>
      <c r="X65" s="3" t="str">
        <f>+IFERROR(VLOOKUP(BD_Links[[#This Row],[id GEE]],Portadas10[],2,0),"")</f>
        <v/>
      </c>
      <c r="Y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6" spans="2:26" ht="30.6" x14ac:dyDescent="0.3">
      <c r="B66" s="74">
        <f t="shared" si="5"/>
        <v>38</v>
      </c>
      <c r="C66" s="58" t="str">
        <f>+VLOOKUP($O66,MASTER!$A$8:$N$762,2,0)</f>
        <v>DATAEDUCACIÓN</v>
      </c>
      <c r="D66" s="73" t="str">
        <f>+VLOOKUP($O66,MASTER!$A$8:$N$762,3,0)</f>
        <v>0010-01-00014</v>
      </c>
      <c r="E66" s="52" t="str">
        <f>+VLOOKUP($O66,MASTER!$A$8:$N$762,5,0)</f>
        <v>Ranking Comunal de Establecimientos Educacionales - Chile</v>
      </c>
      <c r="F66" s="73" t="str">
        <f>+VLOOKUP($O66,MASTER!$A$8:$N$762,6,0)</f>
        <v>PRO</v>
      </c>
      <c r="G66" s="73" t="str">
        <f>+VLOOKUP($O66,MASTER!$A$8:$N$762,7,0)</f>
        <v>Chile</v>
      </c>
      <c r="H66" s="73" t="str">
        <f>+VLOOKUP($O66,MASTER!$A$8:$N$762,9,0)</f>
        <v>SI</v>
      </c>
      <c r="I66" s="73" t="str">
        <f>+VLOOKUP($O66,MASTER!$A$8:$N$762,10,0)</f>
        <v>NO</v>
      </c>
      <c r="J66" s="73" t="str">
        <f>+VLOOKUP($O66,MASTER!$A$8:$N$762,11,0)</f>
        <v>SI</v>
      </c>
      <c r="K66" s="72">
        <f>+VLOOKUP($O66,MASTER!$A$8:$N$762,12,0)</f>
        <v>3</v>
      </c>
      <c r="L66" s="73" t="str">
        <f>+VLOOKUP($O66,MASTER!$A$8:$N$762,13,0)</f>
        <v>SI</v>
      </c>
      <c r="M66" s="73" t="str">
        <f>+VLOOKUP($O66,MASTER!$A$8:$N$762,14,0)</f>
        <v>Comuna</v>
      </c>
      <c r="N66" s="72">
        <f t="shared" si="2"/>
        <v>346</v>
      </c>
      <c r="O66" s="67">
        <f t="shared" si="3"/>
        <v>4</v>
      </c>
      <c r="P66" s="78">
        <v>5803</v>
      </c>
      <c r="Q66" s="3" t="s">
        <v>736</v>
      </c>
      <c r="R66" s="3" t="str">
        <f t="shared" si="4"/>
        <v>https://dashboardfiltrado.azurewebsites.net/AutoDash/Index/4/5803</v>
      </c>
      <c r="S66" s="58" t="str">
        <f>+""""&amp;IFERROR(VLOOKUP($O66,MASTER!$A$8:$Z$762,20,0),"")&amp;""""</f>
        <v>"No Aplica"</v>
      </c>
      <c r="T66" s="73" t="str">
        <f>+IFERROR(VLOOKUP($O66,MASTER!$A$8:$Z$762,21,0),"")</f>
        <v>No Aplica</v>
      </c>
      <c r="U66" s="67">
        <f>+BD_Links[[#This Row],[id2]]</f>
        <v>5803</v>
      </c>
      <c r="V66" s="58" t="str">
        <f>+""""&amp;IFERROR(VLOOKUP($O66,MASTER!$A$8:$Z$762,22,0),"")&amp;""""</f>
        <v>"No Aplica"</v>
      </c>
      <c r="W66" s="3"/>
      <c r="X66" s="3" t="str">
        <f>+IFERROR(VLOOKUP(BD_Links[[#This Row],[id GEE]],Portadas10[],2,0),"")</f>
        <v/>
      </c>
      <c r="Y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7" spans="2:26" ht="30.6" x14ac:dyDescent="0.3">
      <c r="B67" s="74">
        <f t="shared" si="5"/>
        <v>39</v>
      </c>
      <c r="C67" s="58" t="str">
        <f>+VLOOKUP($O67,MASTER!$A$8:$N$762,2,0)</f>
        <v>DATAEDUCACIÓN</v>
      </c>
      <c r="D67" s="73" t="str">
        <f>+VLOOKUP($O67,MASTER!$A$8:$N$762,3,0)</f>
        <v>0010-01-00014</v>
      </c>
      <c r="E67" s="52" t="str">
        <f>+VLOOKUP($O67,MASTER!$A$8:$N$762,5,0)</f>
        <v>Ranking Comunal de Establecimientos Educacionales - Chile</v>
      </c>
      <c r="F67" s="73" t="str">
        <f>+VLOOKUP($O67,MASTER!$A$8:$N$762,6,0)</f>
        <v>PRO</v>
      </c>
      <c r="G67" s="73" t="str">
        <f>+VLOOKUP($O67,MASTER!$A$8:$N$762,7,0)</f>
        <v>Chile</v>
      </c>
      <c r="H67" s="73" t="str">
        <f>+VLOOKUP($O67,MASTER!$A$8:$N$762,9,0)</f>
        <v>SI</v>
      </c>
      <c r="I67" s="73" t="str">
        <f>+VLOOKUP($O67,MASTER!$A$8:$N$762,10,0)</f>
        <v>NO</v>
      </c>
      <c r="J67" s="73" t="str">
        <f>+VLOOKUP($O67,MASTER!$A$8:$N$762,11,0)</f>
        <v>SI</v>
      </c>
      <c r="K67" s="72">
        <f>+VLOOKUP($O67,MASTER!$A$8:$N$762,12,0)</f>
        <v>3</v>
      </c>
      <c r="L67" s="73" t="str">
        <f>+VLOOKUP($O67,MASTER!$A$8:$N$762,13,0)</f>
        <v>SI</v>
      </c>
      <c r="M67" s="73" t="str">
        <f>+VLOOKUP($O67,MASTER!$A$8:$N$762,14,0)</f>
        <v>Comuna</v>
      </c>
      <c r="N67" s="72">
        <f t="shared" si="2"/>
        <v>346</v>
      </c>
      <c r="O67" s="67">
        <f t="shared" si="3"/>
        <v>4</v>
      </c>
      <c r="P67" s="78">
        <v>6306</v>
      </c>
      <c r="Q67" s="3" t="s">
        <v>766</v>
      </c>
      <c r="R67" s="3" t="str">
        <f t="shared" si="4"/>
        <v>https://dashboardfiltrado.azurewebsites.net/AutoDash/Index/4/6306</v>
      </c>
      <c r="S67" s="58" t="str">
        <f>+""""&amp;IFERROR(VLOOKUP($O67,MASTER!$A$8:$Z$762,20,0),"")&amp;""""</f>
        <v>"No Aplica"</v>
      </c>
      <c r="T67" s="73" t="str">
        <f>+IFERROR(VLOOKUP($O67,MASTER!$A$8:$Z$762,21,0),"")</f>
        <v>No Aplica</v>
      </c>
      <c r="U67" s="67">
        <f>+BD_Links[[#This Row],[id2]]</f>
        <v>6306</v>
      </c>
      <c r="V67" s="58" t="str">
        <f>+""""&amp;IFERROR(VLOOKUP($O67,MASTER!$A$8:$Z$762,22,0),"")&amp;""""</f>
        <v>"No Aplica"</v>
      </c>
      <c r="W67" s="3"/>
      <c r="X67" s="3" t="str">
        <f>+IFERROR(VLOOKUP(BD_Links[[#This Row],[id GEE]],Portadas10[],2,0),"")</f>
        <v/>
      </c>
      <c r="Y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8" spans="2:26" ht="30.6" x14ac:dyDescent="0.3">
      <c r="B68" s="74">
        <f t="shared" si="5"/>
        <v>40</v>
      </c>
      <c r="C68" s="58" t="str">
        <f>+VLOOKUP($O68,MASTER!$A$8:$N$762,2,0)</f>
        <v>DATAEDUCACIÓN</v>
      </c>
      <c r="D68" s="73" t="str">
        <f>+VLOOKUP($O68,MASTER!$A$8:$N$762,3,0)</f>
        <v>0010-01-00014</v>
      </c>
      <c r="E68" s="52" t="str">
        <f>+VLOOKUP($O68,MASTER!$A$8:$N$762,5,0)</f>
        <v>Ranking Comunal de Establecimientos Educacionales - Chile</v>
      </c>
      <c r="F68" s="73" t="str">
        <f>+VLOOKUP($O68,MASTER!$A$8:$N$762,6,0)</f>
        <v>PRO</v>
      </c>
      <c r="G68" s="73" t="str">
        <f>+VLOOKUP($O68,MASTER!$A$8:$N$762,7,0)</f>
        <v>Chile</v>
      </c>
      <c r="H68" s="73" t="str">
        <f>+VLOOKUP($O68,MASTER!$A$8:$N$762,9,0)</f>
        <v>SI</v>
      </c>
      <c r="I68" s="73" t="str">
        <f>+VLOOKUP($O68,MASTER!$A$8:$N$762,10,0)</f>
        <v>NO</v>
      </c>
      <c r="J68" s="73" t="str">
        <f>+VLOOKUP($O68,MASTER!$A$8:$N$762,11,0)</f>
        <v>SI</v>
      </c>
      <c r="K68" s="72">
        <f>+VLOOKUP($O68,MASTER!$A$8:$N$762,12,0)</f>
        <v>3</v>
      </c>
      <c r="L68" s="73" t="str">
        <f>+VLOOKUP($O68,MASTER!$A$8:$N$762,13,0)</f>
        <v>SI</v>
      </c>
      <c r="M68" s="73" t="str">
        <f>+VLOOKUP($O68,MASTER!$A$8:$N$762,14,0)</f>
        <v>Comuna</v>
      </c>
      <c r="N68" s="72">
        <f t="shared" si="2"/>
        <v>346</v>
      </c>
      <c r="O68" s="67">
        <f t="shared" si="3"/>
        <v>4</v>
      </c>
      <c r="P68" s="78">
        <v>5704</v>
      </c>
      <c r="Q68" s="3" t="s">
        <v>731</v>
      </c>
      <c r="R68" s="3" t="str">
        <f t="shared" si="4"/>
        <v>https://dashboardfiltrado.azurewebsites.net/AutoDash/Index/4/5704</v>
      </c>
      <c r="S68" s="58" t="str">
        <f>+""""&amp;IFERROR(VLOOKUP($O68,MASTER!$A$8:$Z$762,20,0),"")&amp;""""</f>
        <v>"No Aplica"</v>
      </c>
      <c r="T68" s="73" t="str">
        <f>+IFERROR(VLOOKUP($O68,MASTER!$A$8:$Z$762,21,0),"")</f>
        <v>No Aplica</v>
      </c>
      <c r="U68" s="67">
        <f>+BD_Links[[#This Row],[id2]]</f>
        <v>5704</v>
      </c>
      <c r="V68" s="58" t="str">
        <f>+""""&amp;IFERROR(VLOOKUP($O68,MASTER!$A$8:$Z$762,22,0),"")&amp;""""</f>
        <v>"No Aplica"</v>
      </c>
      <c r="W68" s="3"/>
      <c r="X68" s="3" t="str">
        <f>+IFERROR(VLOOKUP(BD_Links[[#This Row],[id GEE]],Portadas10[],2,0),"")</f>
        <v/>
      </c>
      <c r="Y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9" spans="2:26" ht="30.6" x14ac:dyDescent="0.3">
      <c r="B69" s="74">
        <f t="shared" si="5"/>
        <v>41</v>
      </c>
      <c r="C69" s="58" t="str">
        <f>+VLOOKUP($O69,MASTER!$A$8:$N$762,2,0)</f>
        <v>DATAEDUCACIÓN</v>
      </c>
      <c r="D69" s="73" t="str">
        <f>+VLOOKUP($O69,MASTER!$A$8:$N$762,3,0)</f>
        <v>0010-01-00014</v>
      </c>
      <c r="E69" s="52" t="str">
        <f>+VLOOKUP($O69,MASTER!$A$8:$N$762,5,0)</f>
        <v>Ranking Comunal de Establecimientos Educacionales - Chile</v>
      </c>
      <c r="F69" s="73" t="str">
        <f>+VLOOKUP($O69,MASTER!$A$8:$N$762,6,0)</f>
        <v>PRO</v>
      </c>
      <c r="G69" s="73" t="str">
        <f>+VLOOKUP($O69,MASTER!$A$8:$N$762,7,0)</f>
        <v>Chile</v>
      </c>
      <c r="H69" s="73" t="str">
        <f>+VLOOKUP($O69,MASTER!$A$8:$N$762,9,0)</f>
        <v>SI</v>
      </c>
      <c r="I69" s="73" t="str">
        <f>+VLOOKUP($O69,MASTER!$A$8:$N$762,10,0)</f>
        <v>NO</v>
      </c>
      <c r="J69" s="73" t="str">
        <f>+VLOOKUP($O69,MASTER!$A$8:$N$762,11,0)</f>
        <v>SI</v>
      </c>
      <c r="K69" s="72">
        <f>+VLOOKUP($O69,MASTER!$A$8:$N$762,12,0)</f>
        <v>3</v>
      </c>
      <c r="L69" s="73" t="str">
        <f>+VLOOKUP($O69,MASTER!$A$8:$N$762,13,0)</f>
        <v>SI</v>
      </c>
      <c r="M69" s="73" t="str">
        <f>+VLOOKUP($O69,MASTER!$A$8:$N$762,14,0)</f>
        <v>Comuna</v>
      </c>
      <c r="N69" s="72">
        <f t="shared" si="2"/>
        <v>346</v>
      </c>
      <c r="O69" s="67">
        <f t="shared" si="3"/>
        <v>4</v>
      </c>
      <c r="P69" s="78">
        <v>5403</v>
      </c>
      <c r="Q69" s="3" t="s">
        <v>714</v>
      </c>
      <c r="R69" s="3" t="str">
        <f t="shared" si="4"/>
        <v>https://dashboardfiltrado.azurewebsites.net/AutoDash/Index/4/5403</v>
      </c>
      <c r="S69" s="58" t="str">
        <f>+""""&amp;IFERROR(VLOOKUP($O69,MASTER!$A$8:$Z$762,20,0),"")&amp;""""</f>
        <v>"No Aplica"</v>
      </c>
      <c r="T69" s="73" t="str">
        <f>+IFERROR(VLOOKUP($O69,MASTER!$A$8:$Z$762,21,0),"")</f>
        <v>No Aplica</v>
      </c>
      <c r="U69" s="67">
        <f>+BD_Links[[#This Row],[id2]]</f>
        <v>5403</v>
      </c>
      <c r="V69" s="58" t="str">
        <f>+""""&amp;IFERROR(VLOOKUP($O69,MASTER!$A$8:$Z$762,22,0),"")&amp;""""</f>
        <v>"No Aplica"</v>
      </c>
      <c r="W69" s="3"/>
      <c r="X69" s="3" t="str">
        <f>+IFERROR(VLOOKUP(BD_Links[[#This Row],[id GEE]],Portadas10[],2,0),"")</f>
        <v/>
      </c>
      <c r="Y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0" spans="2:26" ht="30.6" x14ac:dyDescent="0.3">
      <c r="B70" s="74">
        <f t="shared" si="5"/>
        <v>42</v>
      </c>
      <c r="C70" s="58" t="str">
        <f>+VLOOKUP($O70,MASTER!$A$8:$N$762,2,0)</f>
        <v>DATAEDUCACIÓN</v>
      </c>
      <c r="D70" s="73" t="str">
        <f>+VLOOKUP($O70,MASTER!$A$8:$N$762,3,0)</f>
        <v>0010-01-00014</v>
      </c>
      <c r="E70" s="52" t="str">
        <f>+VLOOKUP($O70,MASTER!$A$8:$N$762,5,0)</f>
        <v>Ranking Comunal de Establecimientos Educacionales - Chile</v>
      </c>
      <c r="F70" s="73" t="str">
        <f>+VLOOKUP($O70,MASTER!$A$8:$N$762,6,0)</f>
        <v>PRO</v>
      </c>
      <c r="G70" s="73" t="str">
        <f>+VLOOKUP($O70,MASTER!$A$8:$N$762,7,0)</f>
        <v>Chile</v>
      </c>
      <c r="H70" s="73" t="str">
        <f>+VLOOKUP($O70,MASTER!$A$8:$N$762,9,0)</f>
        <v>SI</v>
      </c>
      <c r="I70" s="73" t="str">
        <f>+VLOOKUP($O70,MASTER!$A$8:$N$762,10,0)</f>
        <v>NO</v>
      </c>
      <c r="J70" s="73" t="str">
        <f>+VLOOKUP($O70,MASTER!$A$8:$N$762,11,0)</f>
        <v>SI</v>
      </c>
      <c r="K70" s="72">
        <f>+VLOOKUP($O70,MASTER!$A$8:$N$762,12,0)</f>
        <v>3</v>
      </c>
      <c r="L70" s="73" t="str">
        <f>+VLOOKUP($O70,MASTER!$A$8:$N$762,13,0)</f>
        <v>SI</v>
      </c>
      <c r="M70" s="73" t="str">
        <f>+VLOOKUP($O70,MASTER!$A$8:$N$762,14,0)</f>
        <v>Comuna</v>
      </c>
      <c r="N70" s="72">
        <f t="shared" si="2"/>
        <v>346</v>
      </c>
      <c r="O70" s="67">
        <f t="shared" si="3"/>
        <v>4</v>
      </c>
      <c r="P70" s="78">
        <v>6206</v>
      </c>
      <c r="Q70" s="3" t="s">
        <v>760</v>
      </c>
      <c r="R70" s="3" t="str">
        <f t="shared" si="4"/>
        <v>https://dashboardfiltrado.azurewebsites.net/AutoDash/Index/4/6206</v>
      </c>
      <c r="S70" s="58" t="str">
        <f>+""""&amp;IFERROR(VLOOKUP($O70,MASTER!$A$8:$Z$762,20,0),"")&amp;""""</f>
        <v>"No Aplica"</v>
      </c>
      <c r="T70" s="73" t="str">
        <f>+IFERROR(VLOOKUP($O70,MASTER!$A$8:$Z$762,21,0),"")</f>
        <v>No Aplica</v>
      </c>
      <c r="U70" s="67">
        <f>+BD_Links[[#This Row],[id2]]</f>
        <v>6206</v>
      </c>
      <c r="V70" s="58" t="str">
        <f>+""""&amp;IFERROR(VLOOKUP($O70,MASTER!$A$8:$Z$762,22,0),"")&amp;""""</f>
        <v>"No Aplica"</v>
      </c>
      <c r="W70" s="3"/>
      <c r="X70" s="3" t="str">
        <f>+IFERROR(VLOOKUP(BD_Links[[#This Row],[id GEE]],Portadas10[],2,0),"")</f>
        <v/>
      </c>
      <c r="Y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1" spans="2:26" ht="30.6" x14ac:dyDescent="0.3">
      <c r="B71" s="74">
        <f t="shared" si="5"/>
        <v>43</v>
      </c>
      <c r="C71" s="58" t="str">
        <f>+VLOOKUP($O71,MASTER!$A$8:$N$762,2,0)</f>
        <v>DATAEDUCACIÓN</v>
      </c>
      <c r="D71" s="73" t="str">
        <f>+VLOOKUP($O71,MASTER!$A$8:$N$762,3,0)</f>
        <v>0010-01-00014</v>
      </c>
      <c r="E71" s="52" t="str">
        <f>+VLOOKUP($O71,MASTER!$A$8:$N$762,5,0)</f>
        <v>Ranking Comunal de Establecimientos Educacionales - Chile</v>
      </c>
      <c r="F71" s="73" t="str">
        <f>+VLOOKUP($O71,MASTER!$A$8:$N$762,6,0)</f>
        <v>PRO</v>
      </c>
      <c r="G71" s="73" t="str">
        <f>+VLOOKUP($O71,MASTER!$A$8:$N$762,7,0)</f>
        <v>Chile</v>
      </c>
      <c r="H71" s="73" t="str">
        <f>+VLOOKUP($O71,MASTER!$A$8:$N$762,9,0)</f>
        <v>SI</v>
      </c>
      <c r="I71" s="73" t="str">
        <f>+VLOOKUP($O71,MASTER!$A$8:$N$762,10,0)</f>
        <v>NO</v>
      </c>
      <c r="J71" s="73" t="str">
        <f>+VLOOKUP($O71,MASTER!$A$8:$N$762,11,0)</f>
        <v>SI</v>
      </c>
      <c r="K71" s="72">
        <f>+VLOOKUP($O71,MASTER!$A$8:$N$762,12,0)</f>
        <v>3</v>
      </c>
      <c r="L71" s="73" t="str">
        <f>+VLOOKUP($O71,MASTER!$A$8:$N$762,13,0)</f>
        <v>SI</v>
      </c>
      <c r="M71" s="73" t="str">
        <f>+VLOOKUP($O71,MASTER!$A$8:$N$762,14,0)</f>
        <v>Comuna</v>
      </c>
      <c r="N71" s="72">
        <f t="shared" si="2"/>
        <v>346</v>
      </c>
      <c r="O71" s="67">
        <f t="shared" si="3"/>
        <v>4</v>
      </c>
      <c r="P71" s="78">
        <v>6307</v>
      </c>
      <c r="Q71" s="3" t="s">
        <v>767</v>
      </c>
      <c r="R71" s="3" t="str">
        <f t="shared" si="4"/>
        <v>https://dashboardfiltrado.azurewebsites.net/AutoDash/Index/4/6307</v>
      </c>
      <c r="S71" s="58" t="str">
        <f>+""""&amp;IFERROR(VLOOKUP($O71,MASTER!$A$8:$Z$762,20,0),"")&amp;""""</f>
        <v>"No Aplica"</v>
      </c>
      <c r="T71" s="73" t="str">
        <f>+IFERROR(VLOOKUP($O71,MASTER!$A$8:$Z$762,21,0),"")</f>
        <v>No Aplica</v>
      </c>
      <c r="U71" s="67">
        <f>+BD_Links[[#This Row],[id2]]</f>
        <v>6307</v>
      </c>
      <c r="V71" s="58" t="str">
        <f>+""""&amp;IFERROR(VLOOKUP($O71,MASTER!$A$8:$Z$762,22,0),"")&amp;""""</f>
        <v>"No Aplica"</v>
      </c>
      <c r="W71" s="3"/>
      <c r="X71" s="3" t="str">
        <f>+IFERROR(VLOOKUP(BD_Links[[#This Row],[id GEE]],Portadas10[],2,0),"")</f>
        <v/>
      </c>
      <c r="Y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2" spans="2:26" ht="30.6" x14ac:dyDescent="0.3">
      <c r="B72" s="74">
        <f t="shared" si="5"/>
        <v>44</v>
      </c>
      <c r="C72" s="58" t="str">
        <f>+VLOOKUP($O72,MASTER!$A$8:$N$762,2,0)</f>
        <v>DATAEDUCACIÓN</v>
      </c>
      <c r="D72" s="73" t="str">
        <f>+VLOOKUP($O72,MASTER!$A$8:$N$762,3,0)</f>
        <v>0010-01-00014</v>
      </c>
      <c r="E72" s="52" t="str">
        <f>+VLOOKUP($O72,MASTER!$A$8:$N$762,5,0)</f>
        <v>Ranking Comunal de Establecimientos Educacionales - Chile</v>
      </c>
      <c r="F72" s="73" t="str">
        <f>+VLOOKUP($O72,MASTER!$A$8:$N$762,6,0)</f>
        <v>PRO</v>
      </c>
      <c r="G72" s="73" t="str">
        <f>+VLOOKUP($O72,MASTER!$A$8:$N$762,7,0)</f>
        <v>Chile</v>
      </c>
      <c r="H72" s="73" t="str">
        <f>+VLOOKUP($O72,MASTER!$A$8:$N$762,9,0)</f>
        <v>SI</v>
      </c>
      <c r="I72" s="73" t="str">
        <f>+VLOOKUP($O72,MASTER!$A$8:$N$762,10,0)</f>
        <v>NO</v>
      </c>
      <c r="J72" s="73" t="str">
        <f>+VLOOKUP($O72,MASTER!$A$8:$N$762,11,0)</f>
        <v>SI</v>
      </c>
      <c r="K72" s="72">
        <f>+VLOOKUP($O72,MASTER!$A$8:$N$762,12,0)</f>
        <v>3</v>
      </c>
      <c r="L72" s="73" t="str">
        <f>+VLOOKUP($O72,MASTER!$A$8:$N$762,13,0)</f>
        <v>SI</v>
      </c>
      <c r="M72" s="73" t="str">
        <f>+VLOOKUP($O72,MASTER!$A$8:$N$762,14,0)</f>
        <v>Comuna</v>
      </c>
      <c r="N72" s="72">
        <f t="shared" si="2"/>
        <v>346</v>
      </c>
      <c r="O72" s="67">
        <f t="shared" si="3"/>
        <v>4</v>
      </c>
      <c r="P72" s="78">
        <v>5404</v>
      </c>
      <c r="Q72" s="3" t="s">
        <v>715</v>
      </c>
      <c r="R72" s="3" t="str">
        <f t="shared" si="4"/>
        <v>https://dashboardfiltrado.azurewebsites.net/AutoDash/Index/4/5404</v>
      </c>
      <c r="S72" s="58" t="str">
        <f>+""""&amp;IFERROR(VLOOKUP($O72,MASTER!$A$8:$Z$762,20,0),"")&amp;""""</f>
        <v>"No Aplica"</v>
      </c>
      <c r="T72" s="73" t="str">
        <f>+IFERROR(VLOOKUP($O72,MASTER!$A$8:$Z$762,21,0),"")</f>
        <v>No Aplica</v>
      </c>
      <c r="U72" s="67">
        <f>+BD_Links[[#This Row],[id2]]</f>
        <v>5404</v>
      </c>
      <c r="V72" s="58" t="str">
        <f>+""""&amp;IFERROR(VLOOKUP($O72,MASTER!$A$8:$Z$762,22,0),"")&amp;""""</f>
        <v>"No Aplica"</v>
      </c>
      <c r="W72" s="3"/>
      <c r="X72" s="3" t="str">
        <f>+IFERROR(VLOOKUP(BD_Links[[#This Row],[id GEE]],Portadas10[],2,0),"")</f>
        <v/>
      </c>
      <c r="Y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3" spans="2:26" ht="30.6" x14ac:dyDescent="0.3">
      <c r="B73" s="74">
        <f t="shared" si="5"/>
        <v>45</v>
      </c>
      <c r="C73" s="58" t="str">
        <f>+VLOOKUP($O73,MASTER!$A$8:$N$762,2,0)</f>
        <v>DATAEDUCACIÓN</v>
      </c>
      <c r="D73" s="73" t="str">
        <f>+VLOOKUP($O73,MASTER!$A$8:$N$762,3,0)</f>
        <v>0010-01-00014</v>
      </c>
      <c r="E73" s="52" t="str">
        <f>+VLOOKUP($O73,MASTER!$A$8:$N$762,5,0)</f>
        <v>Ranking Comunal de Establecimientos Educacionales - Chile</v>
      </c>
      <c r="F73" s="73" t="str">
        <f>+VLOOKUP($O73,MASTER!$A$8:$N$762,6,0)</f>
        <v>PRO</v>
      </c>
      <c r="G73" s="73" t="str">
        <f>+VLOOKUP($O73,MASTER!$A$8:$N$762,7,0)</f>
        <v>Chile</v>
      </c>
      <c r="H73" s="73" t="str">
        <f>+VLOOKUP($O73,MASTER!$A$8:$N$762,9,0)</f>
        <v>SI</v>
      </c>
      <c r="I73" s="73" t="str">
        <f>+VLOOKUP($O73,MASTER!$A$8:$N$762,10,0)</f>
        <v>NO</v>
      </c>
      <c r="J73" s="73" t="str">
        <f>+VLOOKUP($O73,MASTER!$A$8:$N$762,11,0)</f>
        <v>SI</v>
      </c>
      <c r="K73" s="72">
        <f>+VLOOKUP($O73,MASTER!$A$8:$N$762,12,0)</f>
        <v>3</v>
      </c>
      <c r="L73" s="73" t="str">
        <f>+VLOOKUP($O73,MASTER!$A$8:$N$762,13,0)</f>
        <v>SI</v>
      </c>
      <c r="M73" s="73" t="str">
        <f>+VLOOKUP($O73,MASTER!$A$8:$N$762,14,0)</f>
        <v>Comuna</v>
      </c>
      <c r="N73" s="72">
        <f t="shared" si="2"/>
        <v>346</v>
      </c>
      <c r="O73" s="67">
        <f t="shared" si="3"/>
        <v>4</v>
      </c>
      <c r="P73" s="78">
        <v>6112</v>
      </c>
      <c r="Q73" s="3" t="s">
        <v>749</v>
      </c>
      <c r="R73" s="3" t="str">
        <f t="shared" si="4"/>
        <v>https://dashboardfiltrado.azurewebsites.net/AutoDash/Index/4/6112</v>
      </c>
      <c r="S73" s="58" t="str">
        <f>+""""&amp;IFERROR(VLOOKUP($O73,MASTER!$A$8:$Z$762,20,0),"")&amp;""""</f>
        <v>"No Aplica"</v>
      </c>
      <c r="T73" s="73" t="str">
        <f>+IFERROR(VLOOKUP($O73,MASTER!$A$8:$Z$762,21,0),"")</f>
        <v>No Aplica</v>
      </c>
      <c r="U73" s="67">
        <f>+BD_Links[[#This Row],[id2]]</f>
        <v>6112</v>
      </c>
      <c r="V73" s="58" t="str">
        <f>+""""&amp;IFERROR(VLOOKUP($O73,MASTER!$A$8:$Z$762,22,0),"")&amp;""""</f>
        <v>"No Aplica"</v>
      </c>
      <c r="W73" s="3"/>
      <c r="X73" s="3" t="str">
        <f>+IFERROR(VLOOKUP(BD_Links[[#This Row],[id GEE]],Portadas10[],2,0),"")</f>
        <v/>
      </c>
      <c r="Y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4" spans="2:26" ht="30.6" x14ac:dyDescent="0.3">
      <c r="B74" s="74">
        <f t="shared" si="5"/>
        <v>46</v>
      </c>
      <c r="C74" s="58" t="str">
        <f>+VLOOKUP($O74,MASTER!$A$8:$N$762,2,0)</f>
        <v>DATAEDUCACIÓN</v>
      </c>
      <c r="D74" s="73" t="str">
        <f>+VLOOKUP($O74,MASTER!$A$8:$N$762,3,0)</f>
        <v>0010-01-00014</v>
      </c>
      <c r="E74" s="52" t="str">
        <f>+VLOOKUP($O74,MASTER!$A$8:$N$762,5,0)</f>
        <v>Ranking Comunal de Establecimientos Educacionales - Chile</v>
      </c>
      <c r="F74" s="73" t="str">
        <f>+VLOOKUP($O74,MASTER!$A$8:$N$762,6,0)</f>
        <v>PRO</v>
      </c>
      <c r="G74" s="73" t="str">
        <f>+VLOOKUP($O74,MASTER!$A$8:$N$762,7,0)</f>
        <v>Chile</v>
      </c>
      <c r="H74" s="73" t="str">
        <f>+VLOOKUP($O74,MASTER!$A$8:$N$762,9,0)</f>
        <v>SI</v>
      </c>
      <c r="I74" s="73" t="str">
        <f>+VLOOKUP($O74,MASTER!$A$8:$N$762,10,0)</f>
        <v>NO</v>
      </c>
      <c r="J74" s="73" t="str">
        <f>+VLOOKUP($O74,MASTER!$A$8:$N$762,11,0)</f>
        <v>SI</v>
      </c>
      <c r="K74" s="72">
        <f>+VLOOKUP($O74,MASTER!$A$8:$N$762,12,0)</f>
        <v>3</v>
      </c>
      <c r="L74" s="73" t="str">
        <f>+VLOOKUP($O74,MASTER!$A$8:$N$762,13,0)</f>
        <v>SI</v>
      </c>
      <c r="M74" s="73" t="str">
        <f>+VLOOKUP($O74,MASTER!$A$8:$N$762,14,0)</f>
        <v>Comuna</v>
      </c>
      <c r="N74" s="72">
        <f t="shared" si="2"/>
        <v>346</v>
      </c>
      <c r="O74" s="67">
        <f t="shared" si="3"/>
        <v>4</v>
      </c>
      <c r="P74" s="78">
        <v>6113</v>
      </c>
      <c r="Q74" s="3" t="s">
        <v>750</v>
      </c>
      <c r="R74" s="3" t="str">
        <f t="shared" si="4"/>
        <v>https://dashboardfiltrado.azurewebsites.net/AutoDash/Index/4/6113</v>
      </c>
      <c r="S74" s="58" t="str">
        <f>+""""&amp;IFERROR(VLOOKUP($O74,MASTER!$A$8:$Z$762,20,0),"")&amp;""""</f>
        <v>"No Aplica"</v>
      </c>
      <c r="T74" s="73" t="str">
        <f>+IFERROR(VLOOKUP($O74,MASTER!$A$8:$Z$762,21,0),"")</f>
        <v>No Aplica</v>
      </c>
      <c r="U74" s="67">
        <f>+BD_Links[[#This Row],[id2]]</f>
        <v>6113</v>
      </c>
      <c r="V74" s="58" t="str">
        <f>+""""&amp;IFERROR(VLOOKUP($O74,MASTER!$A$8:$Z$762,22,0),"")&amp;""""</f>
        <v>"No Aplica"</v>
      </c>
      <c r="W74" s="3"/>
      <c r="X74" s="3" t="str">
        <f>+IFERROR(VLOOKUP(BD_Links[[#This Row],[id GEE]],Portadas10[],2,0),"")</f>
        <v/>
      </c>
      <c r="Y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" spans="2:26" ht="30.6" x14ac:dyDescent="0.3">
      <c r="B75" s="74">
        <f t="shared" si="5"/>
        <v>47</v>
      </c>
      <c r="C75" s="58" t="str">
        <f>+VLOOKUP($O75,MASTER!$A$8:$N$762,2,0)</f>
        <v>DATAEDUCACIÓN</v>
      </c>
      <c r="D75" s="73" t="str">
        <f>+VLOOKUP($O75,MASTER!$A$8:$N$762,3,0)</f>
        <v>0010-01-00014</v>
      </c>
      <c r="E75" s="52" t="str">
        <f>+VLOOKUP($O75,MASTER!$A$8:$N$762,5,0)</f>
        <v>Ranking Comunal de Establecimientos Educacionales - Chile</v>
      </c>
      <c r="F75" s="73" t="str">
        <f>+VLOOKUP($O75,MASTER!$A$8:$N$762,6,0)</f>
        <v>PRO</v>
      </c>
      <c r="G75" s="73" t="str">
        <f>+VLOOKUP($O75,MASTER!$A$8:$N$762,7,0)</f>
        <v>Chile</v>
      </c>
      <c r="H75" s="73" t="str">
        <f>+VLOOKUP($O75,MASTER!$A$8:$N$762,9,0)</f>
        <v>SI</v>
      </c>
      <c r="I75" s="73" t="str">
        <f>+VLOOKUP($O75,MASTER!$A$8:$N$762,10,0)</f>
        <v>NO</v>
      </c>
      <c r="J75" s="73" t="str">
        <f>+VLOOKUP($O75,MASTER!$A$8:$N$762,11,0)</f>
        <v>SI</v>
      </c>
      <c r="K75" s="72">
        <f>+VLOOKUP($O75,MASTER!$A$8:$N$762,12,0)</f>
        <v>3</v>
      </c>
      <c r="L75" s="73" t="str">
        <f>+VLOOKUP($O75,MASTER!$A$8:$N$762,13,0)</f>
        <v>SI</v>
      </c>
      <c r="M75" s="73" t="str">
        <f>+VLOOKUP($O75,MASTER!$A$8:$N$762,14,0)</f>
        <v>Comuna</v>
      </c>
      <c r="N75" s="72">
        <f t="shared" si="2"/>
        <v>346</v>
      </c>
      <c r="O75" s="67">
        <f t="shared" si="3"/>
        <v>4</v>
      </c>
      <c r="P75" s="78">
        <v>6201</v>
      </c>
      <c r="Q75" s="3" t="s">
        <v>755</v>
      </c>
      <c r="R75" s="3" t="str">
        <f t="shared" si="4"/>
        <v>https://dashboardfiltrado.azurewebsites.net/AutoDash/Index/4/6201</v>
      </c>
      <c r="S75" s="58" t="str">
        <f>+""""&amp;IFERROR(VLOOKUP($O75,MASTER!$A$8:$Z$762,20,0),"")&amp;""""</f>
        <v>"No Aplica"</v>
      </c>
      <c r="T75" s="73" t="str">
        <f>+IFERROR(VLOOKUP($O75,MASTER!$A$8:$Z$762,21,0),"")</f>
        <v>No Aplica</v>
      </c>
      <c r="U75" s="67">
        <f>+BD_Links[[#This Row],[id2]]</f>
        <v>6201</v>
      </c>
      <c r="V75" s="58" t="str">
        <f>+""""&amp;IFERROR(VLOOKUP($O75,MASTER!$A$8:$Z$762,22,0),"")&amp;""""</f>
        <v>"No Aplica"</v>
      </c>
      <c r="W75" s="3"/>
      <c r="X75" s="3" t="str">
        <f>+IFERROR(VLOOKUP(BD_Links[[#This Row],[id GEE]],Portadas10[],2,0),"")</f>
        <v/>
      </c>
      <c r="Y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" spans="2:26" ht="30.6" x14ac:dyDescent="0.3">
      <c r="B76" s="74">
        <f t="shared" si="5"/>
        <v>48</v>
      </c>
      <c r="C76" s="58" t="str">
        <f>+VLOOKUP($O76,MASTER!$A$8:$N$762,2,0)</f>
        <v>DATAEDUCACIÓN</v>
      </c>
      <c r="D76" s="73" t="str">
        <f>+VLOOKUP($O76,MASTER!$A$8:$N$762,3,0)</f>
        <v>0010-01-00014</v>
      </c>
      <c r="E76" s="52" t="str">
        <f>+VLOOKUP($O76,MASTER!$A$8:$N$762,5,0)</f>
        <v>Ranking Comunal de Establecimientos Educacionales - Chile</v>
      </c>
      <c r="F76" s="73" t="str">
        <f>+VLOOKUP($O76,MASTER!$A$8:$N$762,6,0)</f>
        <v>PRO</v>
      </c>
      <c r="G76" s="73" t="str">
        <f>+VLOOKUP($O76,MASTER!$A$8:$N$762,7,0)</f>
        <v>Chile</v>
      </c>
      <c r="H76" s="73" t="str">
        <f>+VLOOKUP($O76,MASTER!$A$8:$N$762,9,0)</f>
        <v>SI</v>
      </c>
      <c r="I76" s="73" t="str">
        <f>+VLOOKUP($O76,MASTER!$A$8:$N$762,10,0)</f>
        <v>NO</v>
      </c>
      <c r="J76" s="73" t="str">
        <f>+VLOOKUP($O76,MASTER!$A$8:$N$762,11,0)</f>
        <v>SI</v>
      </c>
      <c r="K76" s="72">
        <f>+VLOOKUP($O76,MASTER!$A$8:$N$762,12,0)</f>
        <v>3</v>
      </c>
      <c r="L76" s="73" t="str">
        <f>+VLOOKUP($O76,MASTER!$A$8:$N$762,13,0)</f>
        <v>SI</v>
      </c>
      <c r="M76" s="73" t="str">
        <f>+VLOOKUP($O76,MASTER!$A$8:$N$762,14,0)</f>
        <v>Comuna</v>
      </c>
      <c r="N76" s="72">
        <f t="shared" si="2"/>
        <v>346</v>
      </c>
      <c r="O76" s="67">
        <f t="shared" si="3"/>
        <v>4</v>
      </c>
      <c r="P76" s="78">
        <v>6308</v>
      </c>
      <c r="Q76" s="3" t="s">
        <v>768</v>
      </c>
      <c r="R76" s="3" t="str">
        <f t="shared" si="4"/>
        <v>https://dashboardfiltrado.azurewebsites.net/AutoDash/Index/4/6308</v>
      </c>
      <c r="S76" s="58" t="str">
        <f>+""""&amp;IFERROR(VLOOKUP($O76,MASTER!$A$8:$Z$762,20,0),"")&amp;""""</f>
        <v>"No Aplica"</v>
      </c>
      <c r="T76" s="73" t="str">
        <f>+IFERROR(VLOOKUP($O76,MASTER!$A$8:$Z$762,21,0),"")</f>
        <v>No Aplica</v>
      </c>
      <c r="U76" s="67">
        <f>+BD_Links[[#This Row],[id2]]</f>
        <v>6308</v>
      </c>
      <c r="V76" s="58" t="str">
        <f>+""""&amp;IFERROR(VLOOKUP($O76,MASTER!$A$8:$Z$762,22,0),"")&amp;""""</f>
        <v>"No Aplica"</v>
      </c>
      <c r="W76" s="3"/>
      <c r="X76" s="3" t="str">
        <f>+IFERROR(VLOOKUP(BD_Links[[#This Row],[id GEE]],Portadas10[],2,0),"")</f>
        <v/>
      </c>
      <c r="Y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7" spans="2:26" ht="30.6" x14ac:dyDescent="0.3">
      <c r="B77" s="74">
        <f t="shared" si="5"/>
        <v>49</v>
      </c>
      <c r="C77" s="58" t="str">
        <f>+VLOOKUP($O77,MASTER!$A$8:$N$762,2,0)</f>
        <v>DATAEDUCACIÓN</v>
      </c>
      <c r="D77" s="73" t="str">
        <f>+VLOOKUP($O77,MASTER!$A$8:$N$762,3,0)</f>
        <v>0010-01-00014</v>
      </c>
      <c r="E77" s="52" t="str">
        <f>+VLOOKUP($O77,MASTER!$A$8:$N$762,5,0)</f>
        <v>Ranking Comunal de Establecimientos Educacionales - Chile</v>
      </c>
      <c r="F77" s="73" t="str">
        <f>+VLOOKUP($O77,MASTER!$A$8:$N$762,6,0)</f>
        <v>PRO</v>
      </c>
      <c r="G77" s="73" t="str">
        <f>+VLOOKUP($O77,MASTER!$A$8:$N$762,7,0)</f>
        <v>Chile</v>
      </c>
      <c r="H77" s="73" t="str">
        <f>+VLOOKUP($O77,MASTER!$A$8:$N$762,9,0)</f>
        <v>SI</v>
      </c>
      <c r="I77" s="73" t="str">
        <f>+VLOOKUP($O77,MASTER!$A$8:$N$762,10,0)</f>
        <v>NO</v>
      </c>
      <c r="J77" s="73" t="str">
        <f>+VLOOKUP($O77,MASTER!$A$8:$N$762,11,0)</f>
        <v>SI</v>
      </c>
      <c r="K77" s="72">
        <f>+VLOOKUP($O77,MASTER!$A$8:$N$762,12,0)</f>
        <v>3</v>
      </c>
      <c r="L77" s="73" t="str">
        <f>+VLOOKUP($O77,MASTER!$A$8:$N$762,13,0)</f>
        <v>SI</v>
      </c>
      <c r="M77" s="73" t="str">
        <f>+VLOOKUP($O77,MASTER!$A$8:$N$762,14,0)</f>
        <v>Comuna</v>
      </c>
      <c r="N77" s="72">
        <f t="shared" si="2"/>
        <v>346</v>
      </c>
      <c r="O77" s="67">
        <f t="shared" si="3"/>
        <v>4</v>
      </c>
      <c r="P77" s="78">
        <v>5105</v>
      </c>
      <c r="Q77" s="3" t="s">
        <v>704</v>
      </c>
      <c r="R77" s="3" t="str">
        <f t="shared" si="4"/>
        <v>https://dashboardfiltrado.azurewebsites.net/AutoDash/Index/4/5105</v>
      </c>
      <c r="S77" s="58" t="str">
        <f>+""""&amp;IFERROR(VLOOKUP($O77,MASTER!$A$8:$Z$762,20,0),"")&amp;""""</f>
        <v>"No Aplica"</v>
      </c>
      <c r="T77" s="73" t="str">
        <f>+IFERROR(VLOOKUP($O77,MASTER!$A$8:$Z$762,21,0),"")</f>
        <v>No Aplica</v>
      </c>
      <c r="U77" s="67">
        <f>+BD_Links[[#This Row],[id2]]</f>
        <v>5105</v>
      </c>
      <c r="V77" s="58" t="str">
        <f>+""""&amp;IFERROR(VLOOKUP($O77,MASTER!$A$8:$Z$762,22,0),"")&amp;""""</f>
        <v>"No Aplica"</v>
      </c>
      <c r="W77" s="3"/>
      <c r="X77" s="3" t="str">
        <f>+IFERROR(VLOOKUP(BD_Links[[#This Row],[id GEE]],Portadas10[],2,0),"")</f>
        <v/>
      </c>
      <c r="Y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" spans="2:26" ht="30.6" x14ac:dyDescent="0.3">
      <c r="B78" s="74">
        <f t="shared" si="5"/>
        <v>50</v>
      </c>
      <c r="C78" s="58" t="str">
        <f>+VLOOKUP($O78,MASTER!$A$8:$N$762,2,0)</f>
        <v>DATAEDUCACIÓN</v>
      </c>
      <c r="D78" s="73" t="str">
        <f>+VLOOKUP($O78,MASTER!$A$8:$N$762,3,0)</f>
        <v>0010-01-00014</v>
      </c>
      <c r="E78" s="52" t="str">
        <f>+VLOOKUP($O78,MASTER!$A$8:$N$762,5,0)</f>
        <v>Ranking Comunal de Establecimientos Educacionales - Chile</v>
      </c>
      <c r="F78" s="73" t="str">
        <f>+VLOOKUP($O78,MASTER!$A$8:$N$762,6,0)</f>
        <v>PRO</v>
      </c>
      <c r="G78" s="73" t="str">
        <f>+VLOOKUP($O78,MASTER!$A$8:$N$762,7,0)</f>
        <v>Chile</v>
      </c>
      <c r="H78" s="73" t="str">
        <f>+VLOOKUP($O78,MASTER!$A$8:$N$762,9,0)</f>
        <v>SI</v>
      </c>
      <c r="I78" s="73" t="str">
        <f>+VLOOKUP($O78,MASTER!$A$8:$N$762,10,0)</f>
        <v>NO</v>
      </c>
      <c r="J78" s="73" t="str">
        <f>+VLOOKUP($O78,MASTER!$A$8:$N$762,11,0)</f>
        <v>SI</v>
      </c>
      <c r="K78" s="72">
        <f>+VLOOKUP($O78,MASTER!$A$8:$N$762,12,0)</f>
        <v>3</v>
      </c>
      <c r="L78" s="73" t="str">
        <f>+VLOOKUP($O78,MASTER!$A$8:$N$762,13,0)</f>
        <v>SI</v>
      </c>
      <c r="M78" s="73" t="str">
        <f>+VLOOKUP($O78,MASTER!$A$8:$N$762,14,0)</f>
        <v>Comuna</v>
      </c>
      <c r="N78" s="72">
        <f t="shared" si="2"/>
        <v>346</v>
      </c>
      <c r="O78" s="67">
        <f t="shared" si="3"/>
        <v>4</v>
      </c>
      <c r="P78" s="78">
        <v>6309</v>
      </c>
      <c r="Q78" s="3" t="s">
        <v>769</v>
      </c>
      <c r="R78" s="3" t="str">
        <f t="shared" ref="R78:R141" si="6">+"https://dashboardfiltrado.azurewebsites.net/AutoDash/Index/"&amp;O78&amp;"/"&amp;P78</f>
        <v>https://dashboardfiltrado.azurewebsites.net/AutoDash/Index/4/6309</v>
      </c>
      <c r="S78" s="58" t="str">
        <f>+""""&amp;IFERROR(VLOOKUP($O78,MASTER!$A$8:$Z$762,20,0),"")&amp;""""</f>
        <v>"No Aplica"</v>
      </c>
      <c r="T78" s="73" t="str">
        <f>+IFERROR(VLOOKUP($O78,MASTER!$A$8:$Z$762,21,0),"")</f>
        <v>No Aplica</v>
      </c>
      <c r="U78" s="67">
        <f>+BD_Links[[#This Row],[id2]]</f>
        <v>6309</v>
      </c>
      <c r="V78" s="58" t="str">
        <f>+""""&amp;IFERROR(VLOOKUP($O78,MASTER!$A$8:$Z$762,22,0),"")&amp;""""</f>
        <v>"No Aplica"</v>
      </c>
      <c r="W78" s="3"/>
      <c r="X78" s="3" t="str">
        <f>+IFERROR(VLOOKUP(BD_Links[[#This Row],[id GEE]],Portadas10[],2,0),"")</f>
        <v/>
      </c>
      <c r="Y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" spans="2:26" ht="30.6" x14ac:dyDescent="0.3">
      <c r="B79" s="74">
        <f t="shared" si="5"/>
        <v>51</v>
      </c>
      <c r="C79" s="58" t="str">
        <f>+VLOOKUP($O79,MASTER!$A$8:$N$762,2,0)</f>
        <v>DATAEDUCACIÓN</v>
      </c>
      <c r="D79" s="73" t="str">
        <f>+VLOOKUP($O79,MASTER!$A$8:$N$762,3,0)</f>
        <v>0010-01-00014</v>
      </c>
      <c r="E79" s="52" t="str">
        <f>+VLOOKUP($O79,MASTER!$A$8:$N$762,5,0)</f>
        <v>Ranking Comunal de Establecimientos Educacionales - Chile</v>
      </c>
      <c r="F79" s="73" t="str">
        <f>+VLOOKUP($O79,MASTER!$A$8:$N$762,6,0)</f>
        <v>PRO</v>
      </c>
      <c r="G79" s="73" t="str">
        <f>+VLOOKUP($O79,MASTER!$A$8:$N$762,7,0)</f>
        <v>Chile</v>
      </c>
      <c r="H79" s="73" t="str">
        <f>+VLOOKUP($O79,MASTER!$A$8:$N$762,9,0)</f>
        <v>SI</v>
      </c>
      <c r="I79" s="73" t="str">
        <f>+VLOOKUP($O79,MASTER!$A$8:$N$762,10,0)</f>
        <v>NO</v>
      </c>
      <c r="J79" s="73" t="str">
        <f>+VLOOKUP($O79,MASTER!$A$8:$N$762,11,0)</f>
        <v>SI</v>
      </c>
      <c r="K79" s="72">
        <f>+VLOOKUP($O79,MASTER!$A$8:$N$762,12,0)</f>
        <v>3</v>
      </c>
      <c r="L79" s="73" t="str">
        <f>+VLOOKUP($O79,MASTER!$A$8:$N$762,13,0)</f>
        <v>SI</v>
      </c>
      <c r="M79" s="73" t="str">
        <f>+VLOOKUP($O79,MASTER!$A$8:$N$762,14,0)</f>
        <v>Comuna</v>
      </c>
      <c r="N79" s="72">
        <f t="shared" ref="N79:N107" si="7">+N78</f>
        <v>346</v>
      </c>
      <c r="O79" s="67">
        <f t="shared" ref="O79:O107" si="8">+O78</f>
        <v>4</v>
      </c>
      <c r="P79" s="78">
        <v>5705</v>
      </c>
      <c r="Q79" s="3" t="s">
        <v>732</v>
      </c>
      <c r="R79" s="3" t="str">
        <f t="shared" si="6"/>
        <v>https://dashboardfiltrado.azurewebsites.net/AutoDash/Index/4/5705</v>
      </c>
      <c r="S79" s="58" t="str">
        <f>+""""&amp;IFERROR(VLOOKUP($O79,MASTER!$A$8:$Z$762,20,0),"")&amp;""""</f>
        <v>"No Aplica"</v>
      </c>
      <c r="T79" s="73" t="str">
        <f>+IFERROR(VLOOKUP($O79,MASTER!$A$8:$Z$762,21,0),"")</f>
        <v>No Aplica</v>
      </c>
      <c r="U79" s="67">
        <f>+BD_Links[[#This Row],[id2]]</f>
        <v>5705</v>
      </c>
      <c r="V79" s="58" t="str">
        <f>+""""&amp;IFERROR(VLOOKUP($O79,MASTER!$A$8:$Z$762,22,0),"")&amp;""""</f>
        <v>"No Aplica"</v>
      </c>
      <c r="W79" s="3"/>
      <c r="X79" s="3" t="str">
        <f>+IFERROR(VLOOKUP(BD_Links[[#This Row],[id GEE]],Portadas10[],2,0),"")</f>
        <v/>
      </c>
      <c r="Y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0" spans="2:26" ht="30.6" x14ac:dyDescent="0.3">
      <c r="B80" s="74">
        <f t="shared" si="5"/>
        <v>52</v>
      </c>
      <c r="C80" s="58" t="str">
        <f>+VLOOKUP($O80,MASTER!$A$8:$N$762,2,0)</f>
        <v>DATAEDUCACIÓN</v>
      </c>
      <c r="D80" s="73" t="str">
        <f>+VLOOKUP($O80,MASTER!$A$8:$N$762,3,0)</f>
        <v>0010-01-00014</v>
      </c>
      <c r="E80" s="52" t="str">
        <f>+VLOOKUP($O80,MASTER!$A$8:$N$762,5,0)</f>
        <v>Ranking Comunal de Establecimientos Educacionales - Chile</v>
      </c>
      <c r="F80" s="73" t="str">
        <f>+VLOOKUP($O80,MASTER!$A$8:$N$762,6,0)</f>
        <v>PRO</v>
      </c>
      <c r="G80" s="73" t="str">
        <f>+VLOOKUP($O80,MASTER!$A$8:$N$762,7,0)</f>
        <v>Chile</v>
      </c>
      <c r="H80" s="73" t="str">
        <f>+VLOOKUP($O80,MASTER!$A$8:$N$762,9,0)</f>
        <v>SI</v>
      </c>
      <c r="I80" s="73" t="str">
        <f>+VLOOKUP($O80,MASTER!$A$8:$N$762,10,0)</f>
        <v>NO</v>
      </c>
      <c r="J80" s="73" t="str">
        <f>+VLOOKUP($O80,MASTER!$A$8:$N$762,11,0)</f>
        <v>SI</v>
      </c>
      <c r="K80" s="72">
        <f>+VLOOKUP($O80,MASTER!$A$8:$N$762,12,0)</f>
        <v>3</v>
      </c>
      <c r="L80" s="73" t="str">
        <f>+VLOOKUP($O80,MASTER!$A$8:$N$762,13,0)</f>
        <v>SI</v>
      </c>
      <c r="M80" s="73" t="str">
        <f>+VLOOKUP($O80,MASTER!$A$8:$N$762,14,0)</f>
        <v>Comuna</v>
      </c>
      <c r="N80" s="72">
        <f t="shared" si="7"/>
        <v>346</v>
      </c>
      <c r="O80" s="67">
        <f t="shared" si="8"/>
        <v>4</v>
      </c>
      <c r="P80" s="78">
        <v>5501</v>
      </c>
      <c r="Q80" s="3" t="s">
        <v>717</v>
      </c>
      <c r="R80" s="3" t="str">
        <f t="shared" si="6"/>
        <v>https://dashboardfiltrado.azurewebsites.net/AutoDash/Index/4/5501</v>
      </c>
      <c r="S80" s="58" t="str">
        <f>+""""&amp;IFERROR(VLOOKUP($O80,MASTER!$A$8:$Z$762,20,0),"")&amp;""""</f>
        <v>"No Aplica"</v>
      </c>
      <c r="T80" s="73" t="str">
        <f>+IFERROR(VLOOKUP($O80,MASTER!$A$8:$Z$762,21,0),"")</f>
        <v>No Aplica</v>
      </c>
      <c r="U80" s="67">
        <f>+BD_Links[[#This Row],[id2]]</f>
        <v>5501</v>
      </c>
      <c r="V80" s="58" t="str">
        <f>+""""&amp;IFERROR(VLOOKUP($O80,MASTER!$A$8:$Z$762,22,0),"")&amp;""""</f>
        <v>"No Aplica"</v>
      </c>
      <c r="W80" s="3"/>
      <c r="X80" s="3" t="str">
        <f>+IFERROR(VLOOKUP(BD_Links[[#This Row],[id GEE]],Portadas10[],2,0),"")</f>
        <v/>
      </c>
      <c r="Y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1" spans="2:26" ht="30.6" x14ac:dyDescent="0.3">
      <c r="B81" s="74">
        <f t="shared" si="5"/>
        <v>53</v>
      </c>
      <c r="C81" s="58" t="str">
        <f>+VLOOKUP($O81,MASTER!$A$8:$N$762,2,0)</f>
        <v>DATAEDUCACIÓN</v>
      </c>
      <c r="D81" s="73" t="str">
        <f>+VLOOKUP($O81,MASTER!$A$8:$N$762,3,0)</f>
        <v>0010-01-00014</v>
      </c>
      <c r="E81" s="52" t="str">
        <f>+VLOOKUP($O81,MASTER!$A$8:$N$762,5,0)</f>
        <v>Ranking Comunal de Establecimientos Educacionales - Chile</v>
      </c>
      <c r="F81" s="73" t="str">
        <f>+VLOOKUP($O81,MASTER!$A$8:$N$762,6,0)</f>
        <v>PRO</v>
      </c>
      <c r="G81" s="73" t="str">
        <f>+VLOOKUP($O81,MASTER!$A$8:$N$762,7,0)</f>
        <v>Chile</v>
      </c>
      <c r="H81" s="73" t="str">
        <f>+VLOOKUP($O81,MASTER!$A$8:$N$762,9,0)</f>
        <v>SI</v>
      </c>
      <c r="I81" s="73" t="str">
        <f>+VLOOKUP($O81,MASTER!$A$8:$N$762,10,0)</f>
        <v>NO</v>
      </c>
      <c r="J81" s="73" t="str">
        <f>+VLOOKUP($O81,MASTER!$A$8:$N$762,11,0)</f>
        <v>SI</v>
      </c>
      <c r="K81" s="72">
        <f>+VLOOKUP($O81,MASTER!$A$8:$N$762,12,0)</f>
        <v>3</v>
      </c>
      <c r="L81" s="73" t="str">
        <f>+VLOOKUP($O81,MASTER!$A$8:$N$762,13,0)</f>
        <v>SI</v>
      </c>
      <c r="M81" s="73" t="str">
        <f>+VLOOKUP($O81,MASTER!$A$8:$N$762,14,0)</f>
        <v>Comuna</v>
      </c>
      <c r="N81" s="72">
        <f t="shared" si="7"/>
        <v>346</v>
      </c>
      <c r="O81" s="67">
        <f t="shared" si="8"/>
        <v>4</v>
      </c>
      <c r="P81" s="78">
        <v>5801</v>
      </c>
      <c r="Q81" s="3" t="s">
        <v>734</v>
      </c>
      <c r="R81" s="3" t="str">
        <f t="shared" si="6"/>
        <v>https://dashboardfiltrado.azurewebsites.net/AutoDash/Index/4/5801</v>
      </c>
      <c r="S81" s="58" t="str">
        <f>+""""&amp;IFERROR(VLOOKUP($O81,MASTER!$A$8:$Z$762,20,0),"")&amp;""""</f>
        <v>"No Aplica"</v>
      </c>
      <c r="T81" s="73" t="str">
        <f>+IFERROR(VLOOKUP($O81,MASTER!$A$8:$Z$762,21,0),"")</f>
        <v>No Aplica</v>
      </c>
      <c r="U81" s="67">
        <f>+BD_Links[[#This Row],[id2]]</f>
        <v>5801</v>
      </c>
      <c r="V81" s="58" t="str">
        <f>+""""&amp;IFERROR(VLOOKUP($O81,MASTER!$A$8:$Z$762,22,0),"")&amp;""""</f>
        <v>"No Aplica"</v>
      </c>
      <c r="W81" s="3"/>
      <c r="X81" s="3" t="str">
        <f>+IFERROR(VLOOKUP(BD_Links[[#This Row],[id GEE]],Portadas10[],2,0),"")</f>
        <v/>
      </c>
      <c r="Y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2" spans="2:26" ht="30.6" x14ac:dyDescent="0.3">
      <c r="B82" s="74">
        <f t="shared" si="5"/>
        <v>54</v>
      </c>
      <c r="C82" s="58" t="str">
        <f>+VLOOKUP($O82,MASTER!$A$8:$N$762,2,0)</f>
        <v>DATAEDUCACIÓN</v>
      </c>
      <c r="D82" s="73" t="str">
        <f>+VLOOKUP($O82,MASTER!$A$8:$N$762,3,0)</f>
        <v>0010-01-00014</v>
      </c>
      <c r="E82" s="52" t="str">
        <f>+VLOOKUP($O82,MASTER!$A$8:$N$762,5,0)</f>
        <v>Ranking Comunal de Establecimientos Educacionales - Chile</v>
      </c>
      <c r="F82" s="73" t="str">
        <f>+VLOOKUP($O82,MASTER!$A$8:$N$762,6,0)</f>
        <v>PRO</v>
      </c>
      <c r="G82" s="73" t="str">
        <f>+VLOOKUP($O82,MASTER!$A$8:$N$762,7,0)</f>
        <v>Chile</v>
      </c>
      <c r="H82" s="73" t="str">
        <f>+VLOOKUP($O82,MASTER!$A$8:$N$762,9,0)</f>
        <v>SI</v>
      </c>
      <c r="I82" s="73" t="str">
        <f>+VLOOKUP($O82,MASTER!$A$8:$N$762,10,0)</f>
        <v>NO</v>
      </c>
      <c r="J82" s="73" t="str">
        <f>+VLOOKUP($O82,MASTER!$A$8:$N$762,11,0)</f>
        <v>SI</v>
      </c>
      <c r="K82" s="72">
        <f>+VLOOKUP($O82,MASTER!$A$8:$N$762,12,0)</f>
        <v>3</v>
      </c>
      <c r="L82" s="73" t="str">
        <f>+VLOOKUP($O82,MASTER!$A$8:$N$762,13,0)</f>
        <v>SI</v>
      </c>
      <c r="M82" s="73" t="str">
        <f>+VLOOKUP($O82,MASTER!$A$8:$N$762,14,0)</f>
        <v>Comuna</v>
      </c>
      <c r="N82" s="72">
        <f t="shared" si="7"/>
        <v>346</v>
      </c>
      <c r="O82" s="67">
        <f t="shared" si="8"/>
        <v>4</v>
      </c>
      <c r="P82" s="78">
        <v>6114</v>
      </c>
      <c r="Q82" s="3" t="s">
        <v>751</v>
      </c>
      <c r="R82" s="3" t="str">
        <f t="shared" si="6"/>
        <v>https://dashboardfiltrado.azurewebsites.net/AutoDash/Index/4/6114</v>
      </c>
      <c r="S82" s="58" t="str">
        <f>+""""&amp;IFERROR(VLOOKUP($O82,MASTER!$A$8:$Z$762,20,0),"")&amp;""""</f>
        <v>"No Aplica"</v>
      </c>
      <c r="T82" s="73" t="str">
        <f>+IFERROR(VLOOKUP($O82,MASTER!$A$8:$Z$762,21,0),"")</f>
        <v>No Aplica</v>
      </c>
      <c r="U82" s="67">
        <f>+BD_Links[[#This Row],[id2]]</f>
        <v>6114</v>
      </c>
      <c r="V82" s="58" t="str">
        <f>+""""&amp;IFERROR(VLOOKUP($O82,MASTER!$A$8:$Z$762,22,0),"")&amp;""""</f>
        <v>"No Aplica"</v>
      </c>
      <c r="W82" s="3"/>
      <c r="X82" s="3" t="str">
        <f>+IFERROR(VLOOKUP(BD_Links[[#This Row],[id GEE]],Portadas10[],2,0),"")</f>
        <v/>
      </c>
      <c r="Y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3" spans="2:26" ht="30.6" x14ac:dyDescent="0.3">
      <c r="B83" s="74">
        <f t="shared" si="5"/>
        <v>55</v>
      </c>
      <c r="C83" s="58" t="str">
        <f>+VLOOKUP($O83,MASTER!$A$8:$N$762,2,0)</f>
        <v>DATAEDUCACIÓN</v>
      </c>
      <c r="D83" s="73" t="str">
        <f>+VLOOKUP($O83,MASTER!$A$8:$N$762,3,0)</f>
        <v>0010-01-00014</v>
      </c>
      <c r="E83" s="52" t="str">
        <f>+VLOOKUP($O83,MASTER!$A$8:$N$762,5,0)</f>
        <v>Ranking Comunal de Establecimientos Educacionales - Chile</v>
      </c>
      <c r="F83" s="73" t="str">
        <f>+VLOOKUP($O83,MASTER!$A$8:$N$762,6,0)</f>
        <v>PRO</v>
      </c>
      <c r="G83" s="73" t="str">
        <f>+VLOOKUP($O83,MASTER!$A$8:$N$762,7,0)</f>
        <v>Chile</v>
      </c>
      <c r="H83" s="73" t="str">
        <f>+VLOOKUP($O83,MASTER!$A$8:$N$762,9,0)</f>
        <v>SI</v>
      </c>
      <c r="I83" s="73" t="str">
        <f>+VLOOKUP($O83,MASTER!$A$8:$N$762,10,0)</f>
        <v>NO</v>
      </c>
      <c r="J83" s="73" t="str">
        <f>+VLOOKUP($O83,MASTER!$A$8:$N$762,11,0)</f>
        <v>SI</v>
      </c>
      <c r="K83" s="72">
        <f>+VLOOKUP($O83,MASTER!$A$8:$N$762,12,0)</f>
        <v>3</v>
      </c>
      <c r="L83" s="73" t="str">
        <f>+VLOOKUP($O83,MASTER!$A$8:$N$762,13,0)</f>
        <v>SI</v>
      </c>
      <c r="M83" s="73" t="str">
        <f>+VLOOKUP($O83,MASTER!$A$8:$N$762,14,0)</f>
        <v>Comuna</v>
      </c>
      <c r="N83" s="72">
        <f t="shared" si="7"/>
        <v>346</v>
      </c>
      <c r="O83" s="67">
        <f t="shared" si="8"/>
        <v>4</v>
      </c>
      <c r="P83" s="78">
        <v>5107</v>
      </c>
      <c r="Q83" s="3" t="s">
        <v>705</v>
      </c>
      <c r="R83" s="3" t="str">
        <f t="shared" si="6"/>
        <v>https://dashboardfiltrado.azurewebsites.net/AutoDash/Index/4/5107</v>
      </c>
      <c r="S83" s="58" t="str">
        <f>+""""&amp;IFERROR(VLOOKUP($O83,MASTER!$A$8:$Z$762,20,0),"")&amp;""""</f>
        <v>"No Aplica"</v>
      </c>
      <c r="T83" s="73" t="str">
        <f>+IFERROR(VLOOKUP($O83,MASTER!$A$8:$Z$762,21,0),"")</f>
        <v>No Aplica</v>
      </c>
      <c r="U83" s="67">
        <f>+BD_Links[[#This Row],[id2]]</f>
        <v>5107</v>
      </c>
      <c r="V83" s="58" t="str">
        <f>+""""&amp;IFERROR(VLOOKUP($O83,MASTER!$A$8:$Z$762,22,0),"")&amp;""""</f>
        <v>"No Aplica"</v>
      </c>
      <c r="W83" s="3"/>
      <c r="X83" s="3" t="str">
        <f>+IFERROR(VLOOKUP(BD_Links[[#This Row],[id GEE]],Portadas10[],2,0),"")</f>
        <v/>
      </c>
      <c r="Y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4" spans="2:26" ht="30.6" x14ac:dyDescent="0.3">
      <c r="B84" s="74">
        <f t="shared" si="5"/>
        <v>56</v>
      </c>
      <c r="C84" s="58" t="str">
        <f>+VLOOKUP($O84,MASTER!$A$8:$N$762,2,0)</f>
        <v>DATAEDUCACIÓN</v>
      </c>
      <c r="D84" s="73" t="str">
        <f>+VLOOKUP($O84,MASTER!$A$8:$N$762,3,0)</f>
        <v>0010-01-00014</v>
      </c>
      <c r="E84" s="52" t="str">
        <f>+VLOOKUP($O84,MASTER!$A$8:$N$762,5,0)</f>
        <v>Ranking Comunal de Establecimientos Educacionales - Chile</v>
      </c>
      <c r="F84" s="73" t="str">
        <f>+VLOOKUP($O84,MASTER!$A$8:$N$762,6,0)</f>
        <v>PRO</v>
      </c>
      <c r="G84" s="73" t="str">
        <f>+VLOOKUP($O84,MASTER!$A$8:$N$762,7,0)</f>
        <v>Chile</v>
      </c>
      <c r="H84" s="73" t="str">
        <f>+VLOOKUP($O84,MASTER!$A$8:$N$762,9,0)</f>
        <v>SI</v>
      </c>
      <c r="I84" s="73" t="str">
        <f>+VLOOKUP($O84,MASTER!$A$8:$N$762,10,0)</f>
        <v>NO</v>
      </c>
      <c r="J84" s="73" t="str">
        <f>+VLOOKUP($O84,MASTER!$A$8:$N$762,11,0)</f>
        <v>SI</v>
      </c>
      <c r="K84" s="72">
        <f>+VLOOKUP($O84,MASTER!$A$8:$N$762,12,0)</f>
        <v>3</v>
      </c>
      <c r="L84" s="73" t="str">
        <f>+VLOOKUP($O84,MASTER!$A$8:$N$762,13,0)</f>
        <v>SI</v>
      </c>
      <c r="M84" s="73" t="str">
        <f>+VLOOKUP($O84,MASTER!$A$8:$N$762,14,0)</f>
        <v>Comuna</v>
      </c>
      <c r="N84" s="72">
        <f t="shared" si="7"/>
        <v>346</v>
      </c>
      <c r="O84" s="67">
        <f t="shared" si="8"/>
        <v>4</v>
      </c>
      <c r="P84" s="78">
        <v>6101</v>
      </c>
      <c r="Q84" s="3" t="s">
        <v>738</v>
      </c>
      <c r="R84" s="3" t="str">
        <f t="shared" si="6"/>
        <v>https://dashboardfiltrado.azurewebsites.net/AutoDash/Index/4/6101</v>
      </c>
      <c r="S84" s="58" t="str">
        <f>+""""&amp;IFERROR(VLOOKUP($O84,MASTER!$A$8:$Z$762,20,0),"")&amp;""""</f>
        <v>"No Aplica"</v>
      </c>
      <c r="T84" s="73" t="str">
        <f>+IFERROR(VLOOKUP($O84,MASTER!$A$8:$Z$762,21,0),"")</f>
        <v>No Aplica</v>
      </c>
      <c r="U84" s="67">
        <f>+BD_Links[[#This Row],[id2]]</f>
        <v>6101</v>
      </c>
      <c r="V84" s="58" t="str">
        <f>+""""&amp;IFERROR(VLOOKUP($O84,MASTER!$A$8:$Z$762,22,0),"")&amp;""""</f>
        <v>"No Aplica"</v>
      </c>
      <c r="W84" s="3"/>
      <c r="X84" s="3" t="str">
        <f>+IFERROR(VLOOKUP(BD_Links[[#This Row],[id GEE]],Portadas10[],2,0),"")</f>
        <v/>
      </c>
      <c r="Y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5" spans="2:26" ht="30.6" x14ac:dyDescent="0.3">
      <c r="B85" s="74">
        <f t="shared" si="5"/>
        <v>57</v>
      </c>
      <c r="C85" s="58" t="str">
        <f>+VLOOKUP($O85,MASTER!$A$8:$N$762,2,0)</f>
        <v>DATAEDUCACIÓN</v>
      </c>
      <c r="D85" s="73" t="str">
        <f>+VLOOKUP($O85,MASTER!$A$8:$N$762,3,0)</f>
        <v>0010-01-00014</v>
      </c>
      <c r="E85" s="52" t="str">
        <f>+VLOOKUP($O85,MASTER!$A$8:$N$762,5,0)</f>
        <v>Ranking Comunal de Establecimientos Educacionales - Chile</v>
      </c>
      <c r="F85" s="73" t="str">
        <f>+VLOOKUP($O85,MASTER!$A$8:$N$762,6,0)</f>
        <v>PRO</v>
      </c>
      <c r="G85" s="73" t="str">
        <f>+VLOOKUP($O85,MASTER!$A$8:$N$762,7,0)</f>
        <v>Chile</v>
      </c>
      <c r="H85" s="73" t="str">
        <f>+VLOOKUP($O85,MASTER!$A$8:$N$762,9,0)</f>
        <v>SI</v>
      </c>
      <c r="I85" s="73" t="str">
        <f>+VLOOKUP($O85,MASTER!$A$8:$N$762,10,0)</f>
        <v>NO</v>
      </c>
      <c r="J85" s="73" t="str">
        <f>+VLOOKUP($O85,MASTER!$A$8:$N$762,11,0)</f>
        <v>SI</v>
      </c>
      <c r="K85" s="72">
        <f>+VLOOKUP($O85,MASTER!$A$8:$N$762,12,0)</f>
        <v>3</v>
      </c>
      <c r="L85" s="73" t="str">
        <f>+VLOOKUP($O85,MASTER!$A$8:$N$762,13,0)</f>
        <v>SI</v>
      </c>
      <c r="M85" s="73" t="str">
        <f>+VLOOKUP($O85,MASTER!$A$8:$N$762,14,0)</f>
        <v>Comuna</v>
      </c>
      <c r="N85" s="72">
        <f t="shared" si="7"/>
        <v>346</v>
      </c>
      <c r="O85" s="67">
        <f t="shared" si="8"/>
        <v>4</v>
      </c>
      <c r="P85" s="78">
        <v>6115</v>
      </c>
      <c r="Q85" s="3" t="s">
        <v>752</v>
      </c>
      <c r="R85" s="3" t="str">
        <f t="shared" si="6"/>
        <v>https://dashboardfiltrado.azurewebsites.net/AutoDash/Index/4/6115</v>
      </c>
      <c r="S85" s="58" t="str">
        <f>+""""&amp;IFERROR(VLOOKUP($O85,MASTER!$A$8:$Z$762,20,0),"")&amp;""""</f>
        <v>"No Aplica"</v>
      </c>
      <c r="T85" s="73" t="str">
        <f>+IFERROR(VLOOKUP($O85,MASTER!$A$8:$Z$762,21,0),"")</f>
        <v>No Aplica</v>
      </c>
      <c r="U85" s="67">
        <f>+BD_Links[[#This Row],[id2]]</f>
        <v>6115</v>
      </c>
      <c r="V85" s="58" t="str">
        <f>+""""&amp;IFERROR(VLOOKUP($O85,MASTER!$A$8:$Z$762,22,0),"")&amp;""""</f>
        <v>"No Aplica"</v>
      </c>
      <c r="W85" s="3"/>
      <c r="X85" s="3" t="str">
        <f>+IFERROR(VLOOKUP(BD_Links[[#This Row],[id GEE]],Portadas10[],2,0),"")</f>
        <v/>
      </c>
      <c r="Y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6" spans="2:26" ht="30.6" x14ac:dyDescent="0.3">
      <c r="B86" s="74">
        <f t="shared" si="5"/>
        <v>58</v>
      </c>
      <c r="C86" s="58" t="str">
        <f>+VLOOKUP($O86,MASTER!$A$8:$N$762,2,0)</f>
        <v>DATAEDUCACIÓN</v>
      </c>
      <c r="D86" s="73" t="str">
        <f>+VLOOKUP($O86,MASTER!$A$8:$N$762,3,0)</f>
        <v>0010-01-00014</v>
      </c>
      <c r="E86" s="52" t="str">
        <f>+VLOOKUP($O86,MASTER!$A$8:$N$762,5,0)</f>
        <v>Ranking Comunal de Establecimientos Educacionales - Chile</v>
      </c>
      <c r="F86" s="73" t="str">
        <f>+VLOOKUP($O86,MASTER!$A$8:$N$762,6,0)</f>
        <v>PRO</v>
      </c>
      <c r="G86" s="73" t="str">
        <f>+VLOOKUP($O86,MASTER!$A$8:$N$762,7,0)</f>
        <v>Chile</v>
      </c>
      <c r="H86" s="73" t="str">
        <f>+VLOOKUP($O86,MASTER!$A$8:$N$762,9,0)</f>
        <v>SI</v>
      </c>
      <c r="I86" s="73" t="str">
        <f>+VLOOKUP($O86,MASTER!$A$8:$N$762,10,0)</f>
        <v>NO</v>
      </c>
      <c r="J86" s="73" t="str">
        <f>+VLOOKUP($O86,MASTER!$A$8:$N$762,11,0)</f>
        <v>SI</v>
      </c>
      <c r="K86" s="72">
        <f>+VLOOKUP($O86,MASTER!$A$8:$N$762,12,0)</f>
        <v>3</v>
      </c>
      <c r="L86" s="73" t="str">
        <f>+VLOOKUP($O86,MASTER!$A$8:$N$762,13,0)</f>
        <v>SI</v>
      </c>
      <c r="M86" s="73" t="str">
        <f>+VLOOKUP($O86,MASTER!$A$8:$N$762,14,0)</f>
        <v>Comuna</v>
      </c>
      <c r="N86" s="72">
        <f t="shared" si="7"/>
        <v>346</v>
      </c>
      <c r="O86" s="67">
        <f t="shared" si="8"/>
        <v>4</v>
      </c>
      <c r="P86" s="78">
        <v>6116</v>
      </c>
      <c r="Q86" s="3" t="s">
        <v>753</v>
      </c>
      <c r="R86" s="3" t="str">
        <f t="shared" si="6"/>
        <v>https://dashboardfiltrado.azurewebsites.net/AutoDash/Index/4/6116</v>
      </c>
      <c r="S86" s="58" t="str">
        <f>+""""&amp;IFERROR(VLOOKUP($O86,MASTER!$A$8:$Z$762,20,0),"")&amp;""""</f>
        <v>"No Aplica"</v>
      </c>
      <c r="T86" s="73" t="str">
        <f>+IFERROR(VLOOKUP($O86,MASTER!$A$8:$Z$762,21,0),"")</f>
        <v>No Aplica</v>
      </c>
      <c r="U86" s="67">
        <f>+BD_Links[[#This Row],[id2]]</f>
        <v>6116</v>
      </c>
      <c r="V86" s="58" t="str">
        <f>+""""&amp;IFERROR(VLOOKUP($O86,MASTER!$A$8:$Z$762,22,0),"")&amp;""""</f>
        <v>"No Aplica"</v>
      </c>
      <c r="W86" s="3"/>
      <c r="X86" s="3" t="str">
        <f>+IFERROR(VLOOKUP(BD_Links[[#This Row],[id GEE]],Portadas10[],2,0),"")</f>
        <v/>
      </c>
      <c r="Y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7" spans="2:26" ht="30.6" x14ac:dyDescent="0.3">
      <c r="B87" s="74">
        <f t="shared" si="5"/>
        <v>59</v>
      </c>
      <c r="C87" s="58" t="str">
        <f>+VLOOKUP($O87,MASTER!$A$8:$N$762,2,0)</f>
        <v>DATAEDUCACIÓN</v>
      </c>
      <c r="D87" s="73" t="str">
        <f>+VLOOKUP($O87,MASTER!$A$8:$N$762,3,0)</f>
        <v>0010-01-00014</v>
      </c>
      <c r="E87" s="52" t="str">
        <f>+VLOOKUP($O87,MASTER!$A$8:$N$762,5,0)</f>
        <v>Ranking Comunal de Establecimientos Educacionales - Chile</v>
      </c>
      <c r="F87" s="73" t="str">
        <f>+VLOOKUP($O87,MASTER!$A$8:$N$762,6,0)</f>
        <v>PRO</v>
      </c>
      <c r="G87" s="73" t="str">
        <f>+VLOOKUP($O87,MASTER!$A$8:$N$762,7,0)</f>
        <v>Chile</v>
      </c>
      <c r="H87" s="73" t="str">
        <f>+VLOOKUP($O87,MASTER!$A$8:$N$762,9,0)</f>
        <v>SI</v>
      </c>
      <c r="I87" s="73" t="str">
        <f>+VLOOKUP($O87,MASTER!$A$8:$N$762,10,0)</f>
        <v>NO</v>
      </c>
      <c r="J87" s="73" t="str">
        <f>+VLOOKUP($O87,MASTER!$A$8:$N$762,11,0)</f>
        <v>SI</v>
      </c>
      <c r="K87" s="72">
        <f>+VLOOKUP($O87,MASTER!$A$8:$N$762,12,0)</f>
        <v>3</v>
      </c>
      <c r="L87" s="73" t="str">
        <f>+VLOOKUP($O87,MASTER!$A$8:$N$762,13,0)</f>
        <v>SI</v>
      </c>
      <c r="M87" s="73" t="str">
        <f>+VLOOKUP($O87,MASTER!$A$8:$N$762,14,0)</f>
        <v>Comuna</v>
      </c>
      <c r="N87" s="72">
        <f t="shared" si="7"/>
        <v>346</v>
      </c>
      <c r="O87" s="67">
        <f t="shared" si="8"/>
        <v>4</v>
      </c>
      <c r="P87" s="78">
        <v>5303</v>
      </c>
      <c r="Q87" s="3" t="s">
        <v>710</v>
      </c>
      <c r="R87" s="3" t="str">
        <f t="shared" si="6"/>
        <v>https://dashboardfiltrado.azurewebsites.net/AutoDash/Index/4/5303</v>
      </c>
      <c r="S87" s="58" t="str">
        <f>+""""&amp;IFERROR(VLOOKUP($O87,MASTER!$A$8:$Z$762,20,0),"")&amp;""""</f>
        <v>"No Aplica"</v>
      </c>
      <c r="T87" s="73" t="str">
        <f>+IFERROR(VLOOKUP($O87,MASTER!$A$8:$Z$762,21,0),"")</f>
        <v>No Aplica</v>
      </c>
      <c r="U87" s="67">
        <f>+BD_Links[[#This Row],[id2]]</f>
        <v>5303</v>
      </c>
      <c r="V87" s="58" t="str">
        <f>+""""&amp;IFERROR(VLOOKUP($O87,MASTER!$A$8:$Z$762,22,0),"")&amp;""""</f>
        <v>"No Aplica"</v>
      </c>
      <c r="W87" s="3"/>
      <c r="X87" s="3" t="str">
        <f>+IFERROR(VLOOKUP(BD_Links[[#This Row],[id GEE]],Portadas10[],2,0),"")</f>
        <v/>
      </c>
      <c r="Y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8" spans="2:26" ht="30.6" x14ac:dyDescent="0.3">
      <c r="B88" s="74">
        <f t="shared" si="5"/>
        <v>60</v>
      </c>
      <c r="C88" s="58" t="str">
        <f>+VLOOKUP($O88,MASTER!$A$8:$N$762,2,0)</f>
        <v>DATAEDUCACIÓN</v>
      </c>
      <c r="D88" s="73" t="str">
        <f>+VLOOKUP($O88,MASTER!$A$8:$N$762,3,0)</f>
        <v>0010-01-00014</v>
      </c>
      <c r="E88" s="52" t="str">
        <f>+VLOOKUP($O88,MASTER!$A$8:$N$762,5,0)</f>
        <v>Ranking Comunal de Establecimientos Educacionales - Chile</v>
      </c>
      <c r="F88" s="73" t="str">
        <f>+VLOOKUP($O88,MASTER!$A$8:$N$762,6,0)</f>
        <v>PRO</v>
      </c>
      <c r="G88" s="73" t="str">
        <f>+VLOOKUP($O88,MASTER!$A$8:$N$762,7,0)</f>
        <v>Chile</v>
      </c>
      <c r="H88" s="73" t="str">
        <f>+VLOOKUP($O88,MASTER!$A$8:$N$762,9,0)</f>
        <v>SI</v>
      </c>
      <c r="I88" s="73" t="str">
        <f>+VLOOKUP($O88,MASTER!$A$8:$N$762,10,0)</f>
        <v>NO</v>
      </c>
      <c r="J88" s="73" t="str">
        <f>+VLOOKUP($O88,MASTER!$A$8:$N$762,11,0)</f>
        <v>SI</v>
      </c>
      <c r="K88" s="72">
        <f>+VLOOKUP($O88,MASTER!$A$8:$N$762,12,0)</f>
        <v>3</v>
      </c>
      <c r="L88" s="73" t="str">
        <f>+VLOOKUP($O88,MASTER!$A$8:$N$762,13,0)</f>
        <v>SI</v>
      </c>
      <c r="M88" s="73" t="str">
        <f>+VLOOKUP($O88,MASTER!$A$8:$N$762,14,0)</f>
        <v>Comuna</v>
      </c>
      <c r="N88" s="72">
        <f t="shared" si="7"/>
        <v>346</v>
      </c>
      <c r="O88" s="67">
        <f t="shared" si="8"/>
        <v>4</v>
      </c>
      <c r="P88" s="78">
        <v>5601</v>
      </c>
      <c r="Q88" s="3" t="s">
        <v>722</v>
      </c>
      <c r="R88" s="3" t="str">
        <f t="shared" si="6"/>
        <v>https://dashboardfiltrado.azurewebsites.net/AutoDash/Index/4/5601</v>
      </c>
      <c r="S88" s="58" t="str">
        <f>+""""&amp;IFERROR(VLOOKUP($O88,MASTER!$A$8:$Z$762,20,0),"")&amp;""""</f>
        <v>"No Aplica"</v>
      </c>
      <c r="T88" s="73" t="str">
        <f>+IFERROR(VLOOKUP($O88,MASTER!$A$8:$Z$762,21,0),"")</f>
        <v>No Aplica</v>
      </c>
      <c r="U88" s="67">
        <f>+BD_Links[[#This Row],[id2]]</f>
        <v>5601</v>
      </c>
      <c r="V88" s="58" t="str">
        <f>+""""&amp;IFERROR(VLOOKUP($O88,MASTER!$A$8:$Z$762,22,0),"")&amp;""""</f>
        <v>"No Aplica"</v>
      </c>
      <c r="W88" s="3"/>
      <c r="X88" s="3" t="str">
        <f>+IFERROR(VLOOKUP(BD_Links[[#This Row],[id GEE]],Portadas10[],2,0),"")</f>
        <v/>
      </c>
      <c r="Y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9" spans="2:26" ht="30.6" x14ac:dyDescent="0.3">
      <c r="B89" s="74">
        <f t="shared" si="5"/>
        <v>61</v>
      </c>
      <c r="C89" s="58" t="str">
        <f>+VLOOKUP($O89,MASTER!$A$8:$N$762,2,0)</f>
        <v>DATAEDUCACIÓN</v>
      </c>
      <c r="D89" s="73" t="str">
        <f>+VLOOKUP($O89,MASTER!$A$8:$N$762,3,0)</f>
        <v>0010-01-00014</v>
      </c>
      <c r="E89" s="52" t="str">
        <f>+VLOOKUP($O89,MASTER!$A$8:$N$762,5,0)</f>
        <v>Ranking Comunal de Establecimientos Educacionales - Chile</v>
      </c>
      <c r="F89" s="73" t="str">
        <f>+VLOOKUP($O89,MASTER!$A$8:$N$762,6,0)</f>
        <v>PRO</v>
      </c>
      <c r="G89" s="73" t="str">
        <f>+VLOOKUP($O89,MASTER!$A$8:$N$762,7,0)</f>
        <v>Chile</v>
      </c>
      <c r="H89" s="73" t="str">
        <f>+VLOOKUP($O89,MASTER!$A$8:$N$762,9,0)</f>
        <v>SI</v>
      </c>
      <c r="I89" s="73" t="str">
        <f>+VLOOKUP($O89,MASTER!$A$8:$N$762,10,0)</f>
        <v>NO</v>
      </c>
      <c r="J89" s="73" t="str">
        <f>+VLOOKUP($O89,MASTER!$A$8:$N$762,11,0)</f>
        <v>SI</v>
      </c>
      <c r="K89" s="72">
        <f>+VLOOKUP($O89,MASTER!$A$8:$N$762,12,0)</f>
        <v>3</v>
      </c>
      <c r="L89" s="73" t="str">
        <f>+VLOOKUP($O89,MASTER!$A$8:$N$762,13,0)</f>
        <v>SI</v>
      </c>
      <c r="M89" s="73" t="str">
        <f>+VLOOKUP($O89,MASTER!$A$8:$N$762,14,0)</f>
        <v>Comuna</v>
      </c>
      <c r="N89" s="72">
        <f t="shared" si="7"/>
        <v>346</v>
      </c>
      <c r="O89" s="67">
        <f t="shared" si="8"/>
        <v>4</v>
      </c>
      <c r="P89" s="78">
        <v>5304</v>
      </c>
      <c r="Q89" s="3" t="s">
        <v>711</v>
      </c>
      <c r="R89" s="3" t="str">
        <f t="shared" si="6"/>
        <v>https://dashboardfiltrado.azurewebsites.net/AutoDash/Index/4/5304</v>
      </c>
      <c r="S89" s="58" t="str">
        <f>+""""&amp;IFERROR(VLOOKUP($O89,MASTER!$A$8:$Z$762,20,0),"")&amp;""""</f>
        <v>"No Aplica"</v>
      </c>
      <c r="T89" s="73" t="str">
        <f>+IFERROR(VLOOKUP($O89,MASTER!$A$8:$Z$762,21,0),"")</f>
        <v>No Aplica</v>
      </c>
      <c r="U89" s="67">
        <f>+BD_Links[[#This Row],[id2]]</f>
        <v>5304</v>
      </c>
      <c r="V89" s="58" t="str">
        <f>+""""&amp;IFERROR(VLOOKUP($O89,MASTER!$A$8:$Z$762,22,0),"")&amp;""""</f>
        <v>"No Aplica"</v>
      </c>
      <c r="W89" s="3"/>
      <c r="X89" s="3" t="str">
        <f>+IFERROR(VLOOKUP(BD_Links[[#This Row],[id GEE]],Portadas10[],2,0),"")</f>
        <v/>
      </c>
      <c r="Y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0" spans="2:26" ht="30.6" x14ac:dyDescent="0.3">
      <c r="B90" s="74">
        <f t="shared" si="5"/>
        <v>62</v>
      </c>
      <c r="C90" s="58" t="str">
        <f>+VLOOKUP($O90,MASTER!$A$8:$N$762,2,0)</f>
        <v>DATAEDUCACIÓN</v>
      </c>
      <c r="D90" s="73" t="str">
        <f>+VLOOKUP($O90,MASTER!$A$8:$N$762,3,0)</f>
        <v>0010-01-00014</v>
      </c>
      <c r="E90" s="52" t="str">
        <f>+VLOOKUP($O90,MASTER!$A$8:$N$762,5,0)</f>
        <v>Ranking Comunal de Establecimientos Educacionales - Chile</v>
      </c>
      <c r="F90" s="73" t="str">
        <f>+VLOOKUP($O90,MASTER!$A$8:$N$762,6,0)</f>
        <v>PRO</v>
      </c>
      <c r="G90" s="73" t="str">
        <f>+VLOOKUP($O90,MASTER!$A$8:$N$762,7,0)</f>
        <v>Chile</v>
      </c>
      <c r="H90" s="73" t="str">
        <f>+VLOOKUP($O90,MASTER!$A$8:$N$762,9,0)</f>
        <v>SI</v>
      </c>
      <c r="I90" s="73" t="str">
        <f>+VLOOKUP($O90,MASTER!$A$8:$N$762,10,0)</f>
        <v>NO</v>
      </c>
      <c r="J90" s="73" t="str">
        <f>+VLOOKUP($O90,MASTER!$A$8:$N$762,11,0)</f>
        <v>SI</v>
      </c>
      <c r="K90" s="72">
        <f>+VLOOKUP($O90,MASTER!$A$8:$N$762,12,0)</f>
        <v>3</v>
      </c>
      <c r="L90" s="73" t="str">
        <f>+VLOOKUP($O90,MASTER!$A$8:$N$762,13,0)</f>
        <v>SI</v>
      </c>
      <c r="M90" s="73" t="str">
        <f>+VLOOKUP($O90,MASTER!$A$8:$N$762,14,0)</f>
        <v>Comuna</v>
      </c>
      <c r="N90" s="72">
        <f t="shared" si="7"/>
        <v>346</v>
      </c>
      <c r="O90" s="67">
        <f t="shared" si="8"/>
        <v>4</v>
      </c>
      <c r="P90" s="78">
        <v>5701</v>
      </c>
      <c r="Q90" s="3" t="s">
        <v>728</v>
      </c>
      <c r="R90" s="3" t="str">
        <f t="shared" si="6"/>
        <v>https://dashboardfiltrado.azurewebsites.net/AutoDash/Index/4/5701</v>
      </c>
      <c r="S90" s="58" t="str">
        <f>+""""&amp;IFERROR(VLOOKUP($O90,MASTER!$A$8:$Z$762,20,0),"")&amp;""""</f>
        <v>"No Aplica"</v>
      </c>
      <c r="T90" s="73" t="str">
        <f>+IFERROR(VLOOKUP($O90,MASTER!$A$8:$Z$762,21,0),"")</f>
        <v>No Aplica</v>
      </c>
      <c r="U90" s="67">
        <f>+BD_Links[[#This Row],[id2]]</f>
        <v>5701</v>
      </c>
      <c r="V90" s="58" t="str">
        <f>+""""&amp;IFERROR(VLOOKUP($O90,MASTER!$A$8:$Z$762,22,0),"")&amp;""""</f>
        <v>"No Aplica"</v>
      </c>
      <c r="W90" s="3"/>
      <c r="X90" s="3" t="str">
        <f>+IFERROR(VLOOKUP(BD_Links[[#This Row],[id GEE]],Portadas10[],2,0),"")</f>
        <v/>
      </c>
      <c r="Y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1" spans="2:26" ht="30.6" x14ac:dyDescent="0.3">
      <c r="B91" s="74">
        <f t="shared" si="5"/>
        <v>63</v>
      </c>
      <c r="C91" s="58" t="str">
        <f>+VLOOKUP($O91,MASTER!$A$8:$N$762,2,0)</f>
        <v>DATAEDUCACIÓN</v>
      </c>
      <c r="D91" s="73" t="str">
        <f>+VLOOKUP($O91,MASTER!$A$8:$N$762,3,0)</f>
        <v>0010-01-00014</v>
      </c>
      <c r="E91" s="52" t="str">
        <f>+VLOOKUP($O91,MASTER!$A$8:$N$762,5,0)</f>
        <v>Ranking Comunal de Establecimientos Educacionales - Chile</v>
      </c>
      <c r="F91" s="73" t="str">
        <f>+VLOOKUP($O91,MASTER!$A$8:$N$762,6,0)</f>
        <v>PRO</v>
      </c>
      <c r="G91" s="73" t="str">
        <f>+VLOOKUP($O91,MASTER!$A$8:$N$762,7,0)</f>
        <v>Chile</v>
      </c>
      <c r="H91" s="73" t="str">
        <f>+VLOOKUP($O91,MASTER!$A$8:$N$762,9,0)</f>
        <v>SI</v>
      </c>
      <c r="I91" s="73" t="str">
        <f>+VLOOKUP($O91,MASTER!$A$8:$N$762,10,0)</f>
        <v>NO</v>
      </c>
      <c r="J91" s="73" t="str">
        <f>+VLOOKUP($O91,MASTER!$A$8:$N$762,11,0)</f>
        <v>SI</v>
      </c>
      <c r="K91" s="72">
        <f>+VLOOKUP($O91,MASTER!$A$8:$N$762,12,0)</f>
        <v>3</v>
      </c>
      <c r="L91" s="73" t="str">
        <f>+VLOOKUP($O91,MASTER!$A$8:$N$762,13,0)</f>
        <v>SI</v>
      </c>
      <c r="M91" s="73" t="str">
        <f>+VLOOKUP($O91,MASTER!$A$8:$N$762,14,0)</f>
        <v>Comuna</v>
      </c>
      <c r="N91" s="72">
        <f t="shared" si="7"/>
        <v>346</v>
      </c>
      <c r="O91" s="67">
        <f t="shared" si="8"/>
        <v>4</v>
      </c>
      <c r="P91" s="78">
        <v>6301</v>
      </c>
      <c r="Q91" s="3" t="s">
        <v>761</v>
      </c>
      <c r="R91" s="3" t="str">
        <f t="shared" si="6"/>
        <v>https://dashboardfiltrado.azurewebsites.net/AutoDash/Index/4/6301</v>
      </c>
      <c r="S91" s="58" t="str">
        <f>+""""&amp;IFERROR(VLOOKUP($O91,MASTER!$A$8:$Z$762,20,0),"")&amp;""""</f>
        <v>"No Aplica"</v>
      </c>
      <c r="T91" s="73" t="str">
        <f>+IFERROR(VLOOKUP($O91,MASTER!$A$8:$Z$762,21,0),"")</f>
        <v>No Aplica</v>
      </c>
      <c r="U91" s="67">
        <f>+BD_Links[[#This Row],[id2]]</f>
        <v>6301</v>
      </c>
      <c r="V91" s="58" t="str">
        <f>+""""&amp;IFERROR(VLOOKUP($O91,MASTER!$A$8:$Z$762,22,0),"")&amp;""""</f>
        <v>"No Aplica"</v>
      </c>
      <c r="W91" s="3"/>
      <c r="X91" s="3" t="str">
        <f>+IFERROR(VLOOKUP(BD_Links[[#This Row],[id GEE]],Portadas10[],2,0),"")</f>
        <v/>
      </c>
      <c r="Y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2" spans="2:26" ht="30.6" x14ac:dyDescent="0.3">
      <c r="B92" s="74">
        <f t="shared" si="5"/>
        <v>64</v>
      </c>
      <c r="C92" s="58" t="str">
        <f>+VLOOKUP($O92,MASTER!$A$8:$N$762,2,0)</f>
        <v>DATAEDUCACIÓN</v>
      </c>
      <c r="D92" s="73" t="str">
        <f>+VLOOKUP($O92,MASTER!$A$8:$N$762,3,0)</f>
        <v>0010-01-00014</v>
      </c>
      <c r="E92" s="52" t="str">
        <f>+VLOOKUP($O92,MASTER!$A$8:$N$762,5,0)</f>
        <v>Ranking Comunal de Establecimientos Educacionales - Chile</v>
      </c>
      <c r="F92" s="73" t="str">
        <f>+VLOOKUP($O92,MASTER!$A$8:$N$762,6,0)</f>
        <v>PRO</v>
      </c>
      <c r="G92" s="73" t="str">
        <f>+VLOOKUP($O92,MASTER!$A$8:$N$762,7,0)</f>
        <v>Chile</v>
      </c>
      <c r="H92" s="73" t="str">
        <f>+VLOOKUP($O92,MASTER!$A$8:$N$762,9,0)</f>
        <v>SI</v>
      </c>
      <c r="I92" s="73" t="str">
        <f>+VLOOKUP($O92,MASTER!$A$8:$N$762,10,0)</f>
        <v>NO</v>
      </c>
      <c r="J92" s="73" t="str">
        <f>+VLOOKUP($O92,MASTER!$A$8:$N$762,11,0)</f>
        <v>SI</v>
      </c>
      <c r="K92" s="72">
        <f>+VLOOKUP($O92,MASTER!$A$8:$N$762,12,0)</f>
        <v>3</v>
      </c>
      <c r="L92" s="73" t="str">
        <f>+VLOOKUP($O92,MASTER!$A$8:$N$762,13,0)</f>
        <v>SI</v>
      </c>
      <c r="M92" s="73" t="str">
        <f>+VLOOKUP($O92,MASTER!$A$8:$N$762,14,0)</f>
        <v>Comuna</v>
      </c>
      <c r="N92" s="72">
        <f t="shared" si="7"/>
        <v>346</v>
      </c>
      <c r="O92" s="67">
        <f t="shared" si="8"/>
        <v>4</v>
      </c>
      <c r="P92" s="78">
        <v>6117</v>
      </c>
      <c r="Q92" s="3" t="s">
        <v>754</v>
      </c>
      <c r="R92" s="3" t="str">
        <f t="shared" si="6"/>
        <v>https://dashboardfiltrado.azurewebsites.net/AutoDash/Index/4/6117</v>
      </c>
      <c r="S92" s="58" t="str">
        <f>+""""&amp;IFERROR(VLOOKUP($O92,MASTER!$A$8:$Z$762,20,0),"")&amp;""""</f>
        <v>"No Aplica"</v>
      </c>
      <c r="T92" s="73" t="str">
        <f>+IFERROR(VLOOKUP($O92,MASTER!$A$8:$Z$762,21,0),"")</f>
        <v>No Aplica</v>
      </c>
      <c r="U92" s="67">
        <f>+BD_Links[[#This Row],[id2]]</f>
        <v>6117</v>
      </c>
      <c r="V92" s="58" t="str">
        <f>+""""&amp;IFERROR(VLOOKUP($O92,MASTER!$A$8:$Z$762,22,0),"")&amp;""""</f>
        <v>"No Aplica"</v>
      </c>
      <c r="W92" s="3"/>
      <c r="X92" s="3" t="str">
        <f>+IFERROR(VLOOKUP(BD_Links[[#This Row],[id GEE]],Portadas10[],2,0),"")</f>
        <v/>
      </c>
      <c r="Y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3" spans="2:26" ht="30.6" x14ac:dyDescent="0.3">
      <c r="B93" s="74">
        <f t="shared" si="5"/>
        <v>65</v>
      </c>
      <c r="C93" s="58" t="str">
        <f>+VLOOKUP($O93,MASTER!$A$8:$N$762,2,0)</f>
        <v>DATAEDUCACIÓN</v>
      </c>
      <c r="D93" s="73" t="str">
        <f>+VLOOKUP($O93,MASTER!$A$8:$N$762,3,0)</f>
        <v>0010-01-00014</v>
      </c>
      <c r="E93" s="52" t="str">
        <f>+VLOOKUP($O93,MASTER!$A$8:$N$762,5,0)</f>
        <v>Ranking Comunal de Establecimientos Educacionales - Chile</v>
      </c>
      <c r="F93" s="73" t="str">
        <f>+VLOOKUP($O93,MASTER!$A$8:$N$762,6,0)</f>
        <v>PRO</v>
      </c>
      <c r="G93" s="73" t="str">
        <f>+VLOOKUP($O93,MASTER!$A$8:$N$762,7,0)</f>
        <v>Chile</v>
      </c>
      <c r="H93" s="73" t="str">
        <f>+VLOOKUP($O93,MASTER!$A$8:$N$762,9,0)</f>
        <v>SI</v>
      </c>
      <c r="I93" s="73" t="str">
        <f>+VLOOKUP($O93,MASTER!$A$8:$N$762,10,0)</f>
        <v>NO</v>
      </c>
      <c r="J93" s="73" t="str">
        <f>+VLOOKUP($O93,MASTER!$A$8:$N$762,11,0)</f>
        <v>SI</v>
      </c>
      <c r="K93" s="72">
        <f>+VLOOKUP($O93,MASTER!$A$8:$N$762,12,0)</f>
        <v>3</v>
      </c>
      <c r="L93" s="73" t="str">
        <f>+VLOOKUP($O93,MASTER!$A$8:$N$762,13,0)</f>
        <v>SI</v>
      </c>
      <c r="M93" s="73" t="str">
        <f>+VLOOKUP($O93,MASTER!$A$8:$N$762,14,0)</f>
        <v>Comuna</v>
      </c>
      <c r="N93" s="72">
        <f t="shared" si="7"/>
        <v>346</v>
      </c>
      <c r="O93" s="67">
        <f t="shared" si="8"/>
        <v>4</v>
      </c>
      <c r="P93" s="78">
        <v>6310</v>
      </c>
      <c r="Q93" s="3" t="s">
        <v>770</v>
      </c>
      <c r="R93" s="3" t="str">
        <f t="shared" si="6"/>
        <v>https://dashboardfiltrado.azurewebsites.net/AutoDash/Index/4/6310</v>
      </c>
      <c r="S93" s="58" t="str">
        <f>+""""&amp;IFERROR(VLOOKUP($O93,MASTER!$A$8:$Z$762,20,0),"")&amp;""""</f>
        <v>"No Aplica"</v>
      </c>
      <c r="T93" s="73" t="str">
        <f>+IFERROR(VLOOKUP($O93,MASTER!$A$8:$Z$762,21,0),"")</f>
        <v>No Aplica</v>
      </c>
      <c r="U93" s="67">
        <f>+BD_Links[[#This Row],[id2]]</f>
        <v>6310</v>
      </c>
      <c r="V93" s="58" t="str">
        <f>+""""&amp;IFERROR(VLOOKUP($O93,MASTER!$A$8:$Z$762,22,0),"")&amp;""""</f>
        <v>"No Aplica"</v>
      </c>
      <c r="W93" s="3"/>
      <c r="X93" s="3" t="str">
        <f>+IFERROR(VLOOKUP(BD_Links[[#This Row],[id GEE]],Portadas10[],2,0),"")</f>
        <v/>
      </c>
      <c r="Y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4" spans="2:26" ht="30.6" x14ac:dyDescent="0.3">
      <c r="B94" s="74">
        <f t="shared" ref="B94:B107" si="9">+IF(O94&lt;&gt;O93,1,B93+1)</f>
        <v>66</v>
      </c>
      <c r="C94" s="58" t="str">
        <f>+VLOOKUP($O94,MASTER!$A$8:$N$762,2,0)</f>
        <v>DATAEDUCACIÓN</v>
      </c>
      <c r="D94" s="73" t="str">
        <f>+VLOOKUP($O94,MASTER!$A$8:$N$762,3,0)</f>
        <v>0010-01-00014</v>
      </c>
      <c r="E94" s="52" t="str">
        <f>+VLOOKUP($O94,MASTER!$A$8:$N$762,5,0)</f>
        <v>Ranking Comunal de Establecimientos Educacionales - Chile</v>
      </c>
      <c r="F94" s="73" t="str">
        <f>+VLOOKUP($O94,MASTER!$A$8:$N$762,6,0)</f>
        <v>PRO</v>
      </c>
      <c r="G94" s="73" t="str">
        <f>+VLOOKUP($O94,MASTER!$A$8:$N$762,7,0)</f>
        <v>Chile</v>
      </c>
      <c r="H94" s="73" t="str">
        <f>+VLOOKUP($O94,MASTER!$A$8:$N$762,9,0)</f>
        <v>SI</v>
      </c>
      <c r="I94" s="73" t="str">
        <f>+VLOOKUP($O94,MASTER!$A$8:$N$762,10,0)</f>
        <v>NO</v>
      </c>
      <c r="J94" s="73" t="str">
        <f>+VLOOKUP($O94,MASTER!$A$8:$N$762,11,0)</f>
        <v>SI</v>
      </c>
      <c r="K94" s="72">
        <f>+VLOOKUP($O94,MASTER!$A$8:$N$762,12,0)</f>
        <v>3</v>
      </c>
      <c r="L94" s="73" t="str">
        <f>+VLOOKUP($O94,MASTER!$A$8:$N$762,13,0)</f>
        <v>SI</v>
      </c>
      <c r="M94" s="73" t="str">
        <f>+VLOOKUP($O94,MASTER!$A$8:$N$762,14,0)</f>
        <v>Comuna</v>
      </c>
      <c r="N94" s="72">
        <f t="shared" si="7"/>
        <v>346</v>
      </c>
      <c r="O94" s="67">
        <f t="shared" si="8"/>
        <v>4</v>
      </c>
      <c r="P94" s="78">
        <v>5706</v>
      </c>
      <c r="Q94" s="3" t="s">
        <v>733</v>
      </c>
      <c r="R94" s="3" t="str">
        <f t="shared" si="6"/>
        <v>https://dashboardfiltrado.azurewebsites.net/AutoDash/Index/4/5706</v>
      </c>
      <c r="S94" s="58" t="str">
        <f>+""""&amp;IFERROR(VLOOKUP($O94,MASTER!$A$8:$Z$762,20,0),"")&amp;""""</f>
        <v>"No Aplica"</v>
      </c>
      <c r="T94" s="73" t="str">
        <f>+IFERROR(VLOOKUP($O94,MASTER!$A$8:$Z$762,21,0),"")</f>
        <v>No Aplica</v>
      </c>
      <c r="U94" s="67">
        <f>+BD_Links[[#This Row],[id2]]</f>
        <v>5706</v>
      </c>
      <c r="V94" s="58" t="str">
        <f>+""""&amp;IFERROR(VLOOKUP($O94,MASTER!$A$8:$Z$762,22,0),"")&amp;""""</f>
        <v>"No Aplica"</v>
      </c>
      <c r="W94" s="3"/>
      <c r="X94" s="3" t="str">
        <f>+IFERROR(VLOOKUP(BD_Links[[#This Row],[id GEE]],Portadas10[],2,0),"")</f>
        <v/>
      </c>
      <c r="Y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5" spans="2:26" ht="30.6" x14ac:dyDescent="0.3">
      <c r="B95" s="74">
        <f t="shared" si="9"/>
        <v>67</v>
      </c>
      <c r="C95" s="58" t="str">
        <f>+VLOOKUP($O95,MASTER!$A$8:$N$762,2,0)</f>
        <v>DATAEDUCACIÓN</v>
      </c>
      <c r="D95" s="73" t="str">
        <f>+VLOOKUP($O95,MASTER!$A$8:$N$762,3,0)</f>
        <v>0010-01-00014</v>
      </c>
      <c r="E95" s="52" t="str">
        <f>+VLOOKUP($O95,MASTER!$A$8:$N$762,5,0)</f>
        <v>Ranking Comunal de Establecimientos Educacionales - Chile</v>
      </c>
      <c r="F95" s="73" t="str">
        <f>+VLOOKUP($O95,MASTER!$A$8:$N$762,6,0)</f>
        <v>PRO</v>
      </c>
      <c r="G95" s="73" t="str">
        <f>+VLOOKUP($O95,MASTER!$A$8:$N$762,7,0)</f>
        <v>Chile</v>
      </c>
      <c r="H95" s="73" t="str">
        <f>+VLOOKUP($O95,MASTER!$A$8:$N$762,9,0)</f>
        <v>SI</v>
      </c>
      <c r="I95" s="73" t="str">
        <f>+VLOOKUP($O95,MASTER!$A$8:$N$762,10,0)</f>
        <v>NO</v>
      </c>
      <c r="J95" s="73" t="str">
        <f>+VLOOKUP($O95,MASTER!$A$8:$N$762,11,0)</f>
        <v>SI</v>
      </c>
      <c r="K95" s="72">
        <f>+VLOOKUP($O95,MASTER!$A$8:$N$762,12,0)</f>
        <v>3</v>
      </c>
      <c r="L95" s="73" t="str">
        <f>+VLOOKUP($O95,MASTER!$A$8:$N$762,13,0)</f>
        <v>SI</v>
      </c>
      <c r="M95" s="73" t="str">
        <f>+VLOOKUP($O95,MASTER!$A$8:$N$762,14,0)</f>
        <v>Comuna</v>
      </c>
      <c r="N95" s="72">
        <f t="shared" si="7"/>
        <v>346</v>
      </c>
      <c r="O95" s="67">
        <f t="shared" si="8"/>
        <v>4</v>
      </c>
      <c r="P95" s="78">
        <v>5606</v>
      </c>
      <c r="Q95" s="3" t="s">
        <v>727</v>
      </c>
      <c r="R95" s="3" t="str">
        <f t="shared" si="6"/>
        <v>https://dashboardfiltrado.azurewebsites.net/AutoDash/Index/4/5606</v>
      </c>
      <c r="S95" s="58" t="str">
        <f>+""""&amp;IFERROR(VLOOKUP($O95,MASTER!$A$8:$Z$762,20,0),"")&amp;""""</f>
        <v>"No Aplica"</v>
      </c>
      <c r="T95" s="73" t="str">
        <f>+IFERROR(VLOOKUP($O95,MASTER!$A$8:$Z$762,21,0),"")</f>
        <v>No Aplica</v>
      </c>
      <c r="U95" s="67">
        <f>+BD_Links[[#This Row],[id2]]</f>
        <v>5606</v>
      </c>
      <c r="V95" s="58" t="str">
        <f>+""""&amp;IFERROR(VLOOKUP($O95,MASTER!$A$8:$Z$762,22,0),"")&amp;""""</f>
        <v>"No Aplica"</v>
      </c>
      <c r="W95" s="3"/>
      <c r="X95" s="3" t="str">
        <f>+IFERROR(VLOOKUP(BD_Links[[#This Row],[id GEE]],Portadas10[],2,0),"")</f>
        <v/>
      </c>
      <c r="Y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6" spans="2:26" ht="30.6" x14ac:dyDescent="0.3">
      <c r="B96" s="74">
        <f t="shared" si="9"/>
        <v>68</v>
      </c>
      <c r="C96" s="58" t="str">
        <f>+VLOOKUP($O96,MASTER!$A$8:$N$762,2,0)</f>
        <v>DATAEDUCACIÓN</v>
      </c>
      <c r="D96" s="73" t="str">
        <f>+VLOOKUP($O96,MASTER!$A$8:$N$762,3,0)</f>
        <v>0010-01-00014</v>
      </c>
      <c r="E96" s="52" t="str">
        <f>+VLOOKUP($O96,MASTER!$A$8:$N$762,5,0)</f>
        <v>Ranking Comunal de Establecimientos Educacionales - Chile</v>
      </c>
      <c r="F96" s="73" t="str">
        <f>+VLOOKUP($O96,MASTER!$A$8:$N$762,6,0)</f>
        <v>PRO</v>
      </c>
      <c r="G96" s="73" t="str">
        <f>+VLOOKUP($O96,MASTER!$A$8:$N$762,7,0)</f>
        <v>Chile</v>
      </c>
      <c r="H96" s="73" t="str">
        <f>+VLOOKUP($O96,MASTER!$A$8:$N$762,9,0)</f>
        <v>SI</v>
      </c>
      <c r="I96" s="73" t="str">
        <f>+VLOOKUP($O96,MASTER!$A$8:$N$762,10,0)</f>
        <v>NO</v>
      </c>
      <c r="J96" s="73" t="str">
        <f>+VLOOKUP($O96,MASTER!$A$8:$N$762,11,0)</f>
        <v>SI</v>
      </c>
      <c r="K96" s="72">
        <f>+VLOOKUP($O96,MASTER!$A$8:$N$762,12,0)</f>
        <v>3</v>
      </c>
      <c r="L96" s="73" t="str">
        <f>+VLOOKUP($O96,MASTER!$A$8:$N$762,13,0)</f>
        <v>SI</v>
      </c>
      <c r="M96" s="73" t="str">
        <f>+VLOOKUP($O96,MASTER!$A$8:$N$762,14,0)</f>
        <v>Comuna</v>
      </c>
      <c r="N96" s="72">
        <f t="shared" si="7"/>
        <v>346</v>
      </c>
      <c r="O96" s="67">
        <f t="shared" si="8"/>
        <v>4</v>
      </c>
      <c r="P96" s="78">
        <v>5101</v>
      </c>
      <c r="Q96" s="3" t="s">
        <v>700</v>
      </c>
      <c r="R96" s="3" t="str">
        <f t="shared" si="6"/>
        <v>https://dashboardfiltrado.azurewebsites.net/AutoDash/Index/4/5101</v>
      </c>
      <c r="S96" s="58" t="str">
        <f>+""""&amp;IFERROR(VLOOKUP($O96,MASTER!$A$8:$Z$762,20,0),"")&amp;""""</f>
        <v>"No Aplica"</v>
      </c>
      <c r="T96" s="73" t="str">
        <f>+IFERROR(VLOOKUP($O96,MASTER!$A$8:$Z$762,21,0),"")</f>
        <v>No Aplica</v>
      </c>
      <c r="U96" s="67">
        <f>+BD_Links[[#This Row],[id2]]</f>
        <v>5101</v>
      </c>
      <c r="V96" s="58" t="str">
        <f>+""""&amp;IFERROR(VLOOKUP($O96,MASTER!$A$8:$Z$762,22,0),"")&amp;""""</f>
        <v>"No Aplica"</v>
      </c>
      <c r="W96" s="3"/>
      <c r="X96" s="3" t="str">
        <f>+IFERROR(VLOOKUP(BD_Links[[#This Row],[id GEE]],Portadas10[],2,0),"")</f>
        <v/>
      </c>
      <c r="Y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7" spans="2:26" ht="30.6" x14ac:dyDescent="0.3">
      <c r="B97" s="74">
        <f t="shared" si="9"/>
        <v>69</v>
      </c>
      <c r="C97" s="58" t="str">
        <f>+VLOOKUP($O97,MASTER!$A$8:$N$762,2,0)</f>
        <v>DATAEDUCACIÓN</v>
      </c>
      <c r="D97" s="73" t="str">
        <f>+VLOOKUP($O97,MASTER!$A$8:$N$762,3,0)</f>
        <v>0010-01-00014</v>
      </c>
      <c r="E97" s="52" t="str">
        <f>+VLOOKUP($O97,MASTER!$A$8:$N$762,5,0)</f>
        <v>Ranking Comunal de Establecimientos Educacionales - Chile</v>
      </c>
      <c r="F97" s="73" t="str">
        <f>+VLOOKUP($O97,MASTER!$A$8:$N$762,6,0)</f>
        <v>PRO</v>
      </c>
      <c r="G97" s="73" t="str">
        <f>+VLOOKUP($O97,MASTER!$A$8:$N$762,7,0)</f>
        <v>Chile</v>
      </c>
      <c r="H97" s="73" t="str">
        <f>+VLOOKUP($O97,MASTER!$A$8:$N$762,9,0)</f>
        <v>SI</v>
      </c>
      <c r="I97" s="73" t="str">
        <f>+VLOOKUP($O97,MASTER!$A$8:$N$762,10,0)</f>
        <v>NO</v>
      </c>
      <c r="J97" s="73" t="str">
        <f>+VLOOKUP($O97,MASTER!$A$8:$N$762,11,0)</f>
        <v>SI</v>
      </c>
      <c r="K97" s="72">
        <f>+VLOOKUP($O97,MASTER!$A$8:$N$762,12,0)</f>
        <v>3</v>
      </c>
      <c r="L97" s="73" t="str">
        <f>+VLOOKUP($O97,MASTER!$A$8:$N$762,13,0)</f>
        <v>SI</v>
      </c>
      <c r="M97" s="73" t="str">
        <f>+VLOOKUP($O97,MASTER!$A$8:$N$762,14,0)</f>
        <v>Comuna</v>
      </c>
      <c r="N97" s="72">
        <f t="shared" si="7"/>
        <v>346</v>
      </c>
      <c r="O97" s="67">
        <f t="shared" si="8"/>
        <v>4</v>
      </c>
      <c r="P97" s="78">
        <v>5804</v>
      </c>
      <c r="Q97" s="3" t="s">
        <v>737</v>
      </c>
      <c r="R97" s="3" t="str">
        <f t="shared" si="6"/>
        <v>https://dashboardfiltrado.azurewebsites.net/AutoDash/Index/4/5804</v>
      </c>
      <c r="S97" s="58" t="str">
        <f>+""""&amp;IFERROR(VLOOKUP($O97,MASTER!$A$8:$Z$762,20,0),"")&amp;""""</f>
        <v>"No Aplica"</v>
      </c>
      <c r="T97" s="73" t="str">
        <f>+IFERROR(VLOOKUP($O97,MASTER!$A$8:$Z$762,21,0),"")</f>
        <v>No Aplica</v>
      </c>
      <c r="U97" s="67">
        <f>+BD_Links[[#This Row],[id2]]</f>
        <v>5804</v>
      </c>
      <c r="V97" s="58" t="str">
        <f>+""""&amp;IFERROR(VLOOKUP($O97,MASTER!$A$8:$Z$762,22,0),"")&amp;""""</f>
        <v>"No Aplica"</v>
      </c>
      <c r="W97" s="3"/>
      <c r="X97" s="3" t="str">
        <f>+IFERROR(VLOOKUP(BD_Links[[#This Row],[id GEE]],Portadas10[],2,0),"")</f>
        <v/>
      </c>
      <c r="Y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8" spans="2:26" ht="30.6" x14ac:dyDescent="0.3">
      <c r="B98" s="74">
        <f t="shared" si="9"/>
        <v>70</v>
      </c>
      <c r="C98" s="58" t="str">
        <f>+VLOOKUP($O98,MASTER!$A$8:$N$762,2,0)</f>
        <v>DATAEDUCACIÓN</v>
      </c>
      <c r="D98" s="73" t="str">
        <f>+VLOOKUP($O98,MASTER!$A$8:$N$762,3,0)</f>
        <v>0010-01-00014</v>
      </c>
      <c r="E98" s="52" t="str">
        <f>+VLOOKUP($O98,MASTER!$A$8:$N$762,5,0)</f>
        <v>Ranking Comunal de Establecimientos Educacionales - Chile</v>
      </c>
      <c r="F98" s="73" t="str">
        <f>+VLOOKUP($O98,MASTER!$A$8:$N$762,6,0)</f>
        <v>PRO</v>
      </c>
      <c r="G98" s="73" t="str">
        <f>+VLOOKUP($O98,MASTER!$A$8:$N$762,7,0)</f>
        <v>Chile</v>
      </c>
      <c r="H98" s="73" t="str">
        <f>+VLOOKUP($O98,MASTER!$A$8:$N$762,9,0)</f>
        <v>SI</v>
      </c>
      <c r="I98" s="73" t="str">
        <f>+VLOOKUP($O98,MASTER!$A$8:$N$762,10,0)</f>
        <v>NO</v>
      </c>
      <c r="J98" s="73" t="str">
        <f>+VLOOKUP($O98,MASTER!$A$8:$N$762,11,0)</f>
        <v>SI</v>
      </c>
      <c r="K98" s="72">
        <f>+VLOOKUP($O98,MASTER!$A$8:$N$762,12,0)</f>
        <v>3</v>
      </c>
      <c r="L98" s="73" t="str">
        <f>+VLOOKUP($O98,MASTER!$A$8:$N$762,13,0)</f>
        <v>SI</v>
      </c>
      <c r="M98" s="73" t="str">
        <f>+VLOOKUP($O98,MASTER!$A$8:$N$762,14,0)</f>
        <v>Comuna</v>
      </c>
      <c r="N98" s="72">
        <f t="shared" si="7"/>
        <v>346</v>
      </c>
      <c r="O98" s="67">
        <f t="shared" si="8"/>
        <v>4</v>
      </c>
      <c r="P98" s="78">
        <v>5109</v>
      </c>
      <c r="Q98" s="3" t="s">
        <v>706</v>
      </c>
      <c r="R98" s="3" t="str">
        <f t="shared" si="6"/>
        <v>https://dashboardfiltrado.azurewebsites.net/AutoDash/Index/4/5109</v>
      </c>
      <c r="S98" s="58" t="str">
        <f>+""""&amp;IFERROR(VLOOKUP($O98,MASTER!$A$8:$Z$762,20,0),"")&amp;""""</f>
        <v>"No Aplica"</v>
      </c>
      <c r="T98" s="73" t="str">
        <f>+IFERROR(VLOOKUP($O98,MASTER!$A$8:$Z$762,21,0),"")</f>
        <v>No Aplica</v>
      </c>
      <c r="U98" s="67">
        <f>+BD_Links[[#This Row],[id2]]</f>
        <v>5109</v>
      </c>
      <c r="V98" s="58" t="str">
        <f>+""""&amp;IFERROR(VLOOKUP($O98,MASTER!$A$8:$Z$762,22,0),"")&amp;""""</f>
        <v>"No Aplica"</v>
      </c>
      <c r="W98" s="3"/>
      <c r="X98" s="3" t="str">
        <f>+IFERROR(VLOOKUP(BD_Links[[#This Row],[id GEE]],Portadas10[],2,0),"")</f>
        <v/>
      </c>
      <c r="Y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9" spans="2:26" ht="30.6" x14ac:dyDescent="0.3">
      <c r="B99" s="74">
        <f t="shared" si="9"/>
        <v>71</v>
      </c>
      <c r="C99" s="58" t="str">
        <f>+VLOOKUP($O99,MASTER!$A$8:$N$762,2,0)</f>
        <v>DATAEDUCACIÓN</v>
      </c>
      <c r="D99" s="73" t="str">
        <f>+VLOOKUP($O99,MASTER!$A$8:$N$762,3,0)</f>
        <v>0010-01-00014</v>
      </c>
      <c r="E99" s="52" t="str">
        <f>+VLOOKUP($O99,MASTER!$A$8:$N$762,5,0)</f>
        <v>Ranking Comunal de Establecimientos Educacionales - Chile</v>
      </c>
      <c r="F99" s="73" t="str">
        <f>+VLOOKUP($O99,MASTER!$A$8:$N$762,6,0)</f>
        <v>PRO</v>
      </c>
      <c r="G99" s="73" t="str">
        <f>+VLOOKUP($O99,MASTER!$A$8:$N$762,7,0)</f>
        <v>Chile</v>
      </c>
      <c r="H99" s="73" t="str">
        <f>+VLOOKUP($O99,MASTER!$A$8:$N$762,9,0)</f>
        <v>SI</v>
      </c>
      <c r="I99" s="73" t="str">
        <f>+VLOOKUP($O99,MASTER!$A$8:$N$762,10,0)</f>
        <v>NO</v>
      </c>
      <c r="J99" s="73" t="str">
        <f>+VLOOKUP($O99,MASTER!$A$8:$N$762,11,0)</f>
        <v>SI</v>
      </c>
      <c r="K99" s="72">
        <f>+VLOOKUP($O99,MASTER!$A$8:$N$762,12,0)</f>
        <v>3</v>
      </c>
      <c r="L99" s="73" t="str">
        <f>+VLOOKUP($O99,MASTER!$A$8:$N$762,13,0)</f>
        <v>SI</v>
      </c>
      <c r="M99" s="73" t="str">
        <f>+VLOOKUP($O99,MASTER!$A$8:$N$762,14,0)</f>
        <v>Comuna</v>
      </c>
      <c r="N99" s="72">
        <f t="shared" si="7"/>
        <v>346</v>
      </c>
      <c r="O99" s="67">
        <f t="shared" si="8"/>
        <v>4</v>
      </c>
      <c r="P99" s="78">
        <v>5405</v>
      </c>
      <c r="Q99" s="3" t="s">
        <v>716</v>
      </c>
      <c r="R99" s="3" t="str">
        <f t="shared" si="6"/>
        <v>https://dashboardfiltrado.azurewebsites.net/AutoDash/Index/4/5405</v>
      </c>
      <c r="S99" s="58" t="str">
        <f>+""""&amp;IFERROR(VLOOKUP($O99,MASTER!$A$8:$Z$762,20,0),"")&amp;""""</f>
        <v>"No Aplica"</v>
      </c>
      <c r="T99" s="73" t="str">
        <f>+IFERROR(VLOOKUP($O99,MASTER!$A$8:$Z$762,21,0),"")</f>
        <v>No Aplica</v>
      </c>
      <c r="U99" s="67">
        <f>+BD_Links[[#This Row],[id2]]</f>
        <v>5405</v>
      </c>
      <c r="V99" s="58" t="str">
        <f>+""""&amp;IFERROR(VLOOKUP($O99,MASTER!$A$8:$Z$762,22,0),"")&amp;""""</f>
        <v>"No Aplica"</v>
      </c>
      <c r="W99" s="3"/>
      <c r="X99" s="3" t="str">
        <f>+IFERROR(VLOOKUP(BD_Links[[#This Row],[id GEE]],Portadas10[],2,0),"")</f>
        <v/>
      </c>
      <c r="Y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0" spans="2:26" ht="30.6" x14ac:dyDescent="0.3">
      <c r="B100" s="74">
        <f t="shared" si="9"/>
        <v>72</v>
      </c>
      <c r="C100" s="58" t="str">
        <f>+VLOOKUP($O100,MASTER!$A$8:$N$762,2,0)</f>
        <v>DATAEDUCACIÓN</v>
      </c>
      <c r="D100" s="73" t="str">
        <f>+VLOOKUP($O100,MASTER!$A$8:$N$762,3,0)</f>
        <v>0010-01-00014</v>
      </c>
      <c r="E100" s="52" t="str">
        <f>+VLOOKUP($O100,MASTER!$A$8:$N$762,5,0)</f>
        <v>Ranking Comunal de Establecimientos Educacionales - Chile</v>
      </c>
      <c r="F100" s="73" t="str">
        <f>+VLOOKUP($O100,MASTER!$A$8:$N$762,6,0)</f>
        <v>PRO</v>
      </c>
      <c r="G100" s="73" t="str">
        <f>+VLOOKUP($O100,MASTER!$A$8:$N$762,7,0)</f>
        <v>Chile</v>
      </c>
      <c r="H100" s="73" t="str">
        <f>+VLOOKUP($O100,MASTER!$A$8:$N$762,9,0)</f>
        <v>SI</v>
      </c>
      <c r="I100" s="73" t="str">
        <f>+VLOOKUP($O100,MASTER!$A$8:$N$762,10,0)</f>
        <v>NO</v>
      </c>
      <c r="J100" s="73" t="str">
        <f>+VLOOKUP($O100,MASTER!$A$8:$N$762,11,0)</f>
        <v>SI</v>
      </c>
      <c r="K100" s="72">
        <f>+VLOOKUP($O100,MASTER!$A$8:$N$762,12,0)</f>
        <v>3</v>
      </c>
      <c r="L100" s="73" t="str">
        <f>+VLOOKUP($O100,MASTER!$A$8:$N$762,13,0)</f>
        <v>SI</v>
      </c>
      <c r="M100" s="73" t="str">
        <f>+VLOOKUP($O100,MASTER!$A$8:$N$762,14,0)</f>
        <v>Comuna</v>
      </c>
      <c r="N100" s="72">
        <f t="shared" si="7"/>
        <v>346</v>
      </c>
      <c r="O100" s="67">
        <f t="shared" si="8"/>
        <v>4</v>
      </c>
      <c r="P100" s="79">
        <v>3302</v>
      </c>
      <c r="Q100" s="3" t="s">
        <v>682</v>
      </c>
      <c r="R100" s="3" t="str">
        <f t="shared" si="6"/>
        <v>https://dashboardfiltrado.azurewebsites.net/AutoDash/Index/4/3302</v>
      </c>
      <c r="S100" s="58" t="str">
        <f>+""""&amp;IFERROR(VLOOKUP($O100,MASTER!$A$8:$Z$762,20,0),"")&amp;""""</f>
        <v>"No Aplica"</v>
      </c>
      <c r="T100" s="73" t="str">
        <f>+IFERROR(VLOOKUP($O100,MASTER!$A$8:$Z$762,21,0),"")</f>
        <v>No Aplica</v>
      </c>
      <c r="U100" s="67">
        <f>+BD_Links[[#This Row],[id2]]</f>
        <v>3302</v>
      </c>
      <c r="V100" s="58" t="str">
        <f>+""""&amp;IFERROR(VLOOKUP($O100,MASTER!$A$8:$Z$762,22,0),"")&amp;""""</f>
        <v>"No Aplica"</v>
      </c>
      <c r="W100" s="3"/>
      <c r="X100" s="3" t="str">
        <f>+IFERROR(VLOOKUP(BD_Links[[#This Row],[id GEE]],Portadas10[],2,0),"")</f>
        <v/>
      </c>
      <c r="Y1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1" spans="2:26" ht="30.6" x14ac:dyDescent="0.3">
      <c r="B101" s="74">
        <f t="shared" si="9"/>
        <v>73</v>
      </c>
      <c r="C101" s="58" t="str">
        <f>+VLOOKUP($O101,MASTER!$A$8:$N$762,2,0)</f>
        <v>DATAEDUCACIÓN</v>
      </c>
      <c r="D101" s="73" t="str">
        <f>+VLOOKUP($O101,MASTER!$A$8:$N$762,3,0)</f>
        <v>0010-01-00014</v>
      </c>
      <c r="E101" s="52" t="str">
        <f>+VLOOKUP($O101,MASTER!$A$8:$N$762,5,0)</f>
        <v>Ranking Comunal de Establecimientos Educacionales - Chile</v>
      </c>
      <c r="F101" s="73" t="str">
        <f>+VLOOKUP($O101,MASTER!$A$8:$N$762,6,0)</f>
        <v>PRO</v>
      </c>
      <c r="G101" s="73" t="str">
        <f>+VLOOKUP($O101,MASTER!$A$8:$N$762,7,0)</f>
        <v>Chile</v>
      </c>
      <c r="H101" s="73" t="str">
        <f>+VLOOKUP($O101,MASTER!$A$8:$N$762,9,0)</f>
        <v>SI</v>
      </c>
      <c r="I101" s="73" t="str">
        <f>+VLOOKUP($O101,MASTER!$A$8:$N$762,10,0)</f>
        <v>NO</v>
      </c>
      <c r="J101" s="73" t="str">
        <f>+VLOOKUP($O101,MASTER!$A$8:$N$762,11,0)</f>
        <v>SI</v>
      </c>
      <c r="K101" s="72">
        <f>+VLOOKUP($O101,MASTER!$A$8:$N$762,12,0)</f>
        <v>3</v>
      </c>
      <c r="L101" s="73" t="str">
        <f>+VLOOKUP($O101,MASTER!$A$8:$N$762,13,0)</f>
        <v>SI</v>
      </c>
      <c r="M101" s="73" t="str">
        <f>+VLOOKUP($O101,MASTER!$A$8:$N$762,14,0)</f>
        <v>Comuna</v>
      </c>
      <c r="N101" s="72">
        <f t="shared" si="7"/>
        <v>346</v>
      </c>
      <c r="O101" s="67">
        <f t="shared" si="8"/>
        <v>4</v>
      </c>
      <c r="P101" s="79">
        <v>1107</v>
      </c>
      <c r="Q101" s="3" t="s">
        <v>661</v>
      </c>
      <c r="R101" s="3" t="str">
        <f t="shared" si="6"/>
        <v>https://dashboardfiltrado.azurewebsites.net/AutoDash/Index/4/1107</v>
      </c>
      <c r="S101" s="58" t="str">
        <f>+""""&amp;IFERROR(VLOOKUP($O101,MASTER!$A$8:$Z$762,20,0),"")&amp;""""</f>
        <v>"No Aplica"</v>
      </c>
      <c r="T101" s="73" t="str">
        <f>+IFERROR(VLOOKUP($O101,MASTER!$A$8:$Z$762,21,0),"")</f>
        <v>No Aplica</v>
      </c>
      <c r="U101" s="67">
        <f>+BD_Links[[#This Row],[id2]]</f>
        <v>1107</v>
      </c>
      <c r="V101" s="58" t="str">
        <f>+""""&amp;IFERROR(VLOOKUP($O101,MASTER!$A$8:$Z$762,22,0),"")&amp;""""</f>
        <v>"No Aplica"</v>
      </c>
      <c r="W101" s="3"/>
      <c r="X101" s="3" t="str">
        <f>+IFERROR(VLOOKUP(BD_Links[[#This Row],[id GEE]],Portadas10[],2,0),"")</f>
        <v/>
      </c>
      <c r="Y1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2" spans="2:26" ht="30.6" x14ac:dyDescent="0.3">
      <c r="B102" s="74">
        <f t="shared" si="9"/>
        <v>74</v>
      </c>
      <c r="C102" s="58" t="str">
        <f>+VLOOKUP($O102,MASTER!$A$8:$N$762,2,0)</f>
        <v>DATAEDUCACIÓN</v>
      </c>
      <c r="D102" s="73" t="str">
        <f>+VLOOKUP($O102,MASTER!$A$8:$N$762,3,0)</f>
        <v>0010-01-00014</v>
      </c>
      <c r="E102" s="52" t="str">
        <f>+VLOOKUP($O102,MASTER!$A$8:$N$762,5,0)</f>
        <v>Ranking Comunal de Establecimientos Educacionales - Chile</v>
      </c>
      <c r="F102" s="73" t="str">
        <f>+VLOOKUP($O102,MASTER!$A$8:$N$762,6,0)</f>
        <v>PRO</v>
      </c>
      <c r="G102" s="73" t="str">
        <f>+VLOOKUP($O102,MASTER!$A$8:$N$762,7,0)</f>
        <v>Chile</v>
      </c>
      <c r="H102" s="73" t="str">
        <f>+VLOOKUP($O102,MASTER!$A$8:$N$762,9,0)</f>
        <v>SI</v>
      </c>
      <c r="I102" s="73" t="str">
        <f>+VLOOKUP($O102,MASTER!$A$8:$N$762,10,0)</f>
        <v>NO</v>
      </c>
      <c r="J102" s="73" t="str">
        <f>+VLOOKUP($O102,MASTER!$A$8:$N$762,11,0)</f>
        <v>SI</v>
      </c>
      <c r="K102" s="72">
        <f>+VLOOKUP($O102,MASTER!$A$8:$N$762,12,0)</f>
        <v>3</v>
      </c>
      <c r="L102" s="73" t="str">
        <f>+VLOOKUP($O102,MASTER!$A$8:$N$762,13,0)</f>
        <v>SI</v>
      </c>
      <c r="M102" s="73" t="str">
        <f>+VLOOKUP($O102,MASTER!$A$8:$N$762,14,0)</f>
        <v>Comuna</v>
      </c>
      <c r="N102" s="72">
        <f t="shared" si="7"/>
        <v>346</v>
      </c>
      <c r="O102" s="67">
        <f t="shared" si="8"/>
        <v>4</v>
      </c>
      <c r="P102" s="79">
        <v>4103</v>
      </c>
      <c r="Q102" s="3" t="s">
        <v>687</v>
      </c>
      <c r="R102" s="3" t="str">
        <f t="shared" si="6"/>
        <v>https://dashboardfiltrado.azurewebsites.net/AutoDash/Index/4/4103</v>
      </c>
      <c r="S102" s="58" t="str">
        <f>+""""&amp;IFERROR(VLOOKUP($O102,MASTER!$A$8:$Z$762,20,0),"")&amp;""""</f>
        <v>"No Aplica"</v>
      </c>
      <c r="T102" s="73" t="str">
        <f>+IFERROR(VLOOKUP($O102,MASTER!$A$8:$Z$762,21,0),"")</f>
        <v>No Aplica</v>
      </c>
      <c r="U102" s="67">
        <f>+BD_Links[[#This Row],[id2]]</f>
        <v>4103</v>
      </c>
      <c r="V102" s="58" t="str">
        <f>+""""&amp;IFERROR(VLOOKUP($O102,MASTER!$A$8:$Z$762,22,0),"")&amp;""""</f>
        <v>"No Aplica"</v>
      </c>
      <c r="W102" s="3"/>
      <c r="X102" s="3" t="str">
        <f>+IFERROR(VLOOKUP(BD_Links[[#This Row],[id GEE]],Portadas10[],2,0),"")</f>
        <v/>
      </c>
      <c r="Y1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3" spans="2:26" ht="30.6" x14ac:dyDescent="0.3">
      <c r="B103" s="74">
        <f t="shared" si="9"/>
        <v>75</v>
      </c>
      <c r="C103" s="58" t="str">
        <f>+VLOOKUP($O103,MASTER!$A$8:$N$762,2,0)</f>
        <v>DATAEDUCACIÓN</v>
      </c>
      <c r="D103" s="73" t="str">
        <f>+VLOOKUP($O103,MASTER!$A$8:$N$762,3,0)</f>
        <v>0010-01-00014</v>
      </c>
      <c r="E103" s="52" t="str">
        <f>+VLOOKUP($O103,MASTER!$A$8:$N$762,5,0)</f>
        <v>Ranking Comunal de Establecimientos Educacionales - Chile</v>
      </c>
      <c r="F103" s="73" t="str">
        <f>+VLOOKUP($O103,MASTER!$A$8:$N$762,6,0)</f>
        <v>PRO</v>
      </c>
      <c r="G103" s="73" t="str">
        <f>+VLOOKUP($O103,MASTER!$A$8:$N$762,7,0)</f>
        <v>Chile</v>
      </c>
      <c r="H103" s="73" t="str">
        <f>+VLOOKUP($O103,MASTER!$A$8:$N$762,9,0)</f>
        <v>SI</v>
      </c>
      <c r="I103" s="73" t="str">
        <f>+VLOOKUP($O103,MASTER!$A$8:$N$762,10,0)</f>
        <v>NO</v>
      </c>
      <c r="J103" s="73" t="str">
        <f>+VLOOKUP($O103,MASTER!$A$8:$N$762,11,0)</f>
        <v>SI</v>
      </c>
      <c r="K103" s="72">
        <f>+VLOOKUP($O103,MASTER!$A$8:$N$762,12,0)</f>
        <v>3</v>
      </c>
      <c r="L103" s="73" t="str">
        <f>+VLOOKUP($O103,MASTER!$A$8:$N$762,13,0)</f>
        <v>SI</v>
      </c>
      <c r="M103" s="73" t="str">
        <f>+VLOOKUP($O103,MASTER!$A$8:$N$762,14,0)</f>
        <v>Comuna</v>
      </c>
      <c r="N103" s="72">
        <f t="shared" si="7"/>
        <v>346</v>
      </c>
      <c r="O103" s="67">
        <f t="shared" si="8"/>
        <v>4</v>
      </c>
      <c r="P103" s="79">
        <v>2101</v>
      </c>
      <c r="Q103" s="3" t="s">
        <v>667</v>
      </c>
      <c r="R103" s="3" t="str">
        <f t="shared" si="6"/>
        <v>https://dashboardfiltrado.azurewebsites.net/AutoDash/Index/4/2101</v>
      </c>
      <c r="S103" s="58" t="str">
        <f>+""""&amp;IFERROR(VLOOKUP($O103,MASTER!$A$8:$Z$762,20,0),"")&amp;""""</f>
        <v>"No Aplica"</v>
      </c>
      <c r="T103" s="73" t="str">
        <f>+IFERROR(VLOOKUP($O103,MASTER!$A$8:$Z$762,21,0),"")</f>
        <v>No Aplica</v>
      </c>
      <c r="U103" s="67">
        <f>+BD_Links[[#This Row],[id2]]</f>
        <v>2101</v>
      </c>
      <c r="V103" s="58" t="str">
        <f>+""""&amp;IFERROR(VLOOKUP($O103,MASTER!$A$8:$Z$762,22,0),"")&amp;""""</f>
        <v>"No Aplica"</v>
      </c>
      <c r="W103" s="3"/>
      <c r="X103" s="3" t="str">
        <f>+IFERROR(VLOOKUP(BD_Links[[#This Row],[id GEE]],Portadas10[],2,0),"")</f>
        <v/>
      </c>
      <c r="Y1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4" spans="2:26" ht="30.6" x14ac:dyDescent="0.3">
      <c r="B104" s="74">
        <f t="shared" si="9"/>
        <v>76</v>
      </c>
      <c r="C104" s="58" t="str">
        <f>+VLOOKUP($O104,MASTER!$A$8:$N$762,2,0)</f>
        <v>DATAEDUCACIÓN</v>
      </c>
      <c r="D104" s="73" t="str">
        <f>+VLOOKUP($O104,MASTER!$A$8:$N$762,3,0)</f>
        <v>0010-01-00014</v>
      </c>
      <c r="E104" s="52" t="str">
        <f>+VLOOKUP($O104,MASTER!$A$8:$N$762,5,0)</f>
        <v>Ranking Comunal de Establecimientos Educacionales - Chile</v>
      </c>
      <c r="F104" s="73" t="str">
        <f>+VLOOKUP($O104,MASTER!$A$8:$N$762,6,0)</f>
        <v>PRO</v>
      </c>
      <c r="G104" s="73" t="str">
        <f>+VLOOKUP($O104,MASTER!$A$8:$N$762,7,0)</f>
        <v>Chile</v>
      </c>
      <c r="H104" s="73" t="str">
        <f>+VLOOKUP($O104,MASTER!$A$8:$N$762,9,0)</f>
        <v>SI</v>
      </c>
      <c r="I104" s="73" t="str">
        <f>+VLOOKUP($O104,MASTER!$A$8:$N$762,10,0)</f>
        <v>NO</v>
      </c>
      <c r="J104" s="73" t="str">
        <f>+VLOOKUP($O104,MASTER!$A$8:$N$762,11,0)</f>
        <v>SI</v>
      </c>
      <c r="K104" s="72">
        <f>+VLOOKUP($O104,MASTER!$A$8:$N$762,12,0)</f>
        <v>3</v>
      </c>
      <c r="L104" s="73" t="str">
        <f>+VLOOKUP($O104,MASTER!$A$8:$N$762,13,0)</f>
        <v>SI</v>
      </c>
      <c r="M104" s="73" t="str">
        <f>+VLOOKUP($O104,MASTER!$A$8:$N$762,14,0)</f>
        <v>Comuna</v>
      </c>
      <c r="N104" s="72">
        <f t="shared" si="7"/>
        <v>346</v>
      </c>
      <c r="O104" s="67">
        <f t="shared" si="8"/>
        <v>4</v>
      </c>
      <c r="P104" s="79">
        <v>15101</v>
      </c>
      <c r="Q104" s="3" t="s">
        <v>981</v>
      </c>
      <c r="R104" s="3" t="str">
        <f t="shared" si="6"/>
        <v>https://dashboardfiltrado.azurewebsites.net/AutoDash/Index/4/15101</v>
      </c>
      <c r="S104" s="58" t="str">
        <f>+""""&amp;IFERROR(VLOOKUP($O104,MASTER!$A$8:$Z$762,20,0),"")&amp;""""</f>
        <v>"No Aplica"</v>
      </c>
      <c r="T104" s="73" t="str">
        <f>+IFERROR(VLOOKUP($O104,MASTER!$A$8:$Z$762,21,0),"")</f>
        <v>No Aplica</v>
      </c>
      <c r="U104" s="67">
        <f>+BD_Links[[#This Row],[id2]]</f>
        <v>15101</v>
      </c>
      <c r="V104" s="58" t="str">
        <f>+""""&amp;IFERROR(VLOOKUP($O104,MASTER!$A$8:$Z$762,22,0),"")&amp;""""</f>
        <v>"No Aplica"</v>
      </c>
      <c r="W104" s="3"/>
      <c r="X104" s="3" t="str">
        <f>+IFERROR(VLOOKUP(BD_Links[[#This Row],[id GEE]],Portadas10[],2,0),"")</f>
        <v/>
      </c>
      <c r="Y1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5" spans="2:26" ht="30.6" x14ac:dyDescent="0.3">
      <c r="B105" s="74">
        <f t="shared" si="9"/>
        <v>77</v>
      </c>
      <c r="C105" s="58" t="str">
        <f>+VLOOKUP($O105,MASTER!$A$8:$N$762,2,0)</f>
        <v>DATAEDUCACIÓN</v>
      </c>
      <c r="D105" s="73" t="str">
        <f>+VLOOKUP($O105,MASTER!$A$8:$N$762,3,0)</f>
        <v>0010-01-00014</v>
      </c>
      <c r="E105" s="52" t="str">
        <f>+VLOOKUP($O105,MASTER!$A$8:$N$762,5,0)</f>
        <v>Ranking Comunal de Establecimientos Educacionales - Chile</v>
      </c>
      <c r="F105" s="73" t="str">
        <f>+VLOOKUP($O105,MASTER!$A$8:$N$762,6,0)</f>
        <v>PRO</v>
      </c>
      <c r="G105" s="73" t="str">
        <f>+VLOOKUP($O105,MASTER!$A$8:$N$762,7,0)</f>
        <v>Chile</v>
      </c>
      <c r="H105" s="73" t="str">
        <f>+VLOOKUP($O105,MASTER!$A$8:$N$762,9,0)</f>
        <v>SI</v>
      </c>
      <c r="I105" s="73" t="str">
        <f>+VLOOKUP($O105,MASTER!$A$8:$N$762,10,0)</f>
        <v>NO</v>
      </c>
      <c r="J105" s="73" t="str">
        <f>+VLOOKUP($O105,MASTER!$A$8:$N$762,11,0)</f>
        <v>SI</v>
      </c>
      <c r="K105" s="72">
        <f>+VLOOKUP($O105,MASTER!$A$8:$N$762,12,0)</f>
        <v>3</v>
      </c>
      <c r="L105" s="73" t="str">
        <f>+VLOOKUP($O105,MASTER!$A$8:$N$762,13,0)</f>
        <v>SI</v>
      </c>
      <c r="M105" s="73" t="str">
        <f>+VLOOKUP($O105,MASTER!$A$8:$N$762,14,0)</f>
        <v>Comuna</v>
      </c>
      <c r="N105" s="72">
        <f t="shared" si="7"/>
        <v>346</v>
      </c>
      <c r="O105" s="67">
        <f t="shared" si="8"/>
        <v>4</v>
      </c>
      <c r="P105" s="79">
        <v>2201</v>
      </c>
      <c r="Q105" s="3" t="s">
        <v>671</v>
      </c>
      <c r="R105" s="3" t="str">
        <f t="shared" si="6"/>
        <v>https://dashboardfiltrado.azurewebsites.net/AutoDash/Index/4/2201</v>
      </c>
      <c r="S105" s="58" t="str">
        <f>+""""&amp;IFERROR(VLOOKUP($O105,MASTER!$A$8:$Z$762,20,0),"")&amp;""""</f>
        <v>"No Aplica"</v>
      </c>
      <c r="T105" s="73" t="str">
        <f>+IFERROR(VLOOKUP($O105,MASTER!$A$8:$Z$762,21,0),"")</f>
        <v>No Aplica</v>
      </c>
      <c r="U105" s="67">
        <f>+BD_Links[[#This Row],[id2]]</f>
        <v>2201</v>
      </c>
      <c r="V105" s="58" t="str">
        <f>+""""&amp;IFERROR(VLOOKUP($O105,MASTER!$A$8:$Z$762,22,0),"")&amp;""""</f>
        <v>"No Aplica"</v>
      </c>
      <c r="W105" s="3"/>
      <c r="X105" s="3" t="str">
        <f>+IFERROR(VLOOKUP(BD_Links[[#This Row],[id GEE]],Portadas10[],2,0),"")</f>
        <v/>
      </c>
      <c r="Y1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6" spans="2:26" ht="30.6" x14ac:dyDescent="0.3">
      <c r="B106" s="74">
        <f t="shared" si="9"/>
        <v>78</v>
      </c>
      <c r="C106" s="58" t="str">
        <f>+VLOOKUP($O106,MASTER!$A$8:$N$762,2,0)</f>
        <v>DATAEDUCACIÓN</v>
      </c>
      <c r="D106" s="73" t="str">
        <f>+VLOOKUP($O106,MASTER!$A$8:$N$762,3,0)</f>
        <v>0010-01-00014</v>
      </c>
      <c r="E106" s="52" t="str">
        <f>+VLOOKUP($O106,MASTER!$A$8:$N$762,5,0)</f>
        <v>Ranking Comunal de Establecimientos Educacionales - Chile</v>
      </c>
      <c r="F106" s="73" t="str">
        <f>+VLOOKUP($O106,MASTER!$A$8:$N$762,6,0)</f>
        <v>PRO</v>
      </c>
      <c r="G106" s="73" t="str">
        <f>+VLOOKUP($O106,MASTER!$A$8:$N$762,7,0)</f>
        <v>Chile</v>
      </c>
      <c r="H106" s="73" t="str">
        <f>+VLOOKUP($O106,MASTER!$A$8:$N$762,9,0)</f>
        <v>SI</v>
      </c>
      <c r="I106" s="73" t="str">
        <f>+VLOOKUP($O106,MASTER!$A$8:$N$762,10,0)</f>
        <v>NO</v>
      </c>
      <c r="J106" s="73" t="str">
        <f>+VLOOKUP($O106,MASTER!$A$8:$N$762,11,0)</f>
        <v>SI</v>
      </c>
      <c r="K106" s="72">
        <f>+VLOOKUP($O106,MASTER!$A$8:$N$762,12,0)</f>
        <v>3</v>
      </c>
      <c r="L106" s="73" t="str">
        <f>+VLOOKUP($O106,MASTER!$A$8:$N$762,13,0)</f>
        <v>SI</v>
      </c>
      <c r="M106" s="73" t="str">
        <f>+VLOOKUP($O106,MASTER!$A$8:$N$762,14,0)</f>
        <v>Comuna</v>
      </c>
      <c r="N106" s="72">
        <f t="shared" si="7"/>
        <v>346</v>
      </c>
      <c r="O106" s="67">
        <f t="shared" si="8"/>
        <v>4</v>
      </c>
      <c r="P106" s="79">
        <v>3102</v>
      </c>
      <c r="Q106" s="3" t="s">
        <v>677</v>
      </c>
      <c r="R106" s="3" t="str">
        <f t="shared" si="6"/>
        <v>https://dashboardfiltrado.azurewebsites.net/AutoDash/Index/4/3102</v>
      </c>
      <c r="S106" s="58" t="str">
        <f>+""""&amp;IFERROR(VLOOKUP($O106,MASTER!$A$8:$Z$762,20,0),"")&amp;""""</f>
        <v>"No Aplica"</v>
      </c>
      <c r="T106" s="73" t="str">
        <f>+IFERROR(VLOOKUP($O106,MASTER!$A$8:$Z$762,21,0),"")</f>
        <v>No Aplica</v>
      </c>
      <c r="U106" s="67">
        <f>+BD_Links[[#This Row],[id2]]</f>
        <v>3102</v>
      </c>
      <c r="V106" s="58" t="str">
        <f>+""""&amp;IFERROR(VLOOKUP($O106,MASTER!$A$8:$Z$762,22,0),"")&amp;""""</f>
        <v>"No Aplica"</v>
      </c>
      <c r="W106" s="3"/>
      <c r="X106" s="3" t="str">
        <f>+IFERROR(VLOOKUP(BD_Links[[#This Row],[id GEE]],Portadas10[],2,0),"")</f>
        <v/>
      </c>
      <c r="Y1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7" spans="2:26" ht="30.6" x14ac:dyDescent="0.3">
      <c r="B107" s="74">
        <f t="shared" si="9"/>
        <v>79</v>
      </c>
      <c r="C107" s="58" t="str">
        <f>+VLOOKUP($O107,MASTER!$A$8:$N$762,2,0)</f>
        <v>DATAEDUCACIÓN</v>
      </c>
      <c r="D107" s="73" t="str">
        <f>+VLOOKUP($O107,MASTER!$A$8:$N$762,3,0)</f>
        <v>0010-01-00014</v>
      </c>
      <c r="E107" s="52" t="str">
        <f>+VLOOKUP($O107,MASTER!$A$8:$N$762,5,0)</f>
        <v>Ranking Comunal de Establecimientos Educacionales - Chile</v>
      </c>
      <c r="F107" s="73" t="str">
        <f>+VLOOKUP($O107,MASTER!$A$8:$N$762,6,0)</f>
        <v>PRO</v>
      </c>
      <c r="G107" s="73" t="str">
        <f>+VLOOKUP($O107,MASTER!$A$8:$N$762,7,0)</f>
        <v>Chile</v>
      </c>
      <c r="H107" s="73" t="str">
        <f>+VLOOKUP($O107,MASTER!$A$8:$N$762,9,0)</f>
        <v>SI</v>
      </c>
      <c r="I107" s="73" t="str">
        <f>+VLOOKUP($O107,MASTER!$A$8:$N$762,10,0)</f>
        <v>NO</v>
      </c>
      <c r="J107" s="73" t="str">
        <f>+VLOOKUP($O107,MASTER!$A$8:$N$762,11,0)</f>
        <v>SI</v>
      </c>
      <c r="K107" s="72">
        <f>+VLOOKUP($O107,MASTER!$A$8:$N$762,12,0)</f>
        <v>3</v>
      </c>
      <c r="L107" s="73" t="str">
        <f>+VLOOKUP($O107,MASTER!$A$8:$N$762,13,0)</f>
        <v>SI</v>
      </c>
      <c r="M107" s="73" t="str">
        <f>+VLOOKUP($O107,MASTER!$A$8:$N$762,14,0)</f>
        <v>Comuna</v>
      </c>
      <c r="N107" s="72">
        <f t="shared" si="7"/>
        <v>346</v>
      </c>
      <c r="O107" s="67">
        <f t="shared" si="8"/>
        <v>4</v>
      </c>
      <c r="P107" s="79">
        <v>15102</v>
      </c>
      <c r="Q107" s="3" t="s">
        <v>982</v>
      </c>
      <c r="R107" s="3" t="str">
        <f t="shared" si="6"/>
        <v>https://dashboardfiltrado.azurewebsites.net/AutoDash/Index/4/15102</v>
      </c>
      <c r="S107" s="58" t="str">
        <f>+""""&amp;IFERROR(VLOOKUP($O107,MASTER!$A$8:$Z$762,20,0),"")&amp;""""</f>
        <v>"No Aplica"</v>
      </c>
      <c r="T107" s="73" t="str">
        <f>+IFERROR(VLOOKUP($O107,MASTER!$A$8:$Z$762,21,0),"")</f>
        <v>No Aplica</v>
      </c>
      <c r="U107" s="67">
        <f>+BD_Links[[#This Row],[id2]]</f>
        <v>15102</v>
      </c>
      <c r="V107" s="58" t="str">
        <f>+""""&amp;IFERROR(VLOOKUP($O107,MASTER!$A$8:$Z$762,22,0),"")&amp;""""</f>
        <v>"No Aplica"</v>
      </c>
      <c r="W107" s="3"/>
      <c r="X107" s="3" t="str">
        <f>+IFERROR(VLOOKUP(BD_Links[[#This Row],[id GEE]],Portadas10[],2,0),"")</f>
        <v/>
      </c>
      <c r="Y1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8" spans="2:26" ht="30.6" x14ac:dyDescent="0.3">
      <c r="B108" s="74">
        <f t="shared" ref="B108:B171" si="10">+IF(O108&lt;&gt;O107,1,B107+1)</f>
        <v>80</v>
      </c>
      <c r="C108" s="58" t="str">
        <f>+VLOOKUP($O108,MASTER!$A$8:$N$762,2,0)</f>
        <v>DATAEDUCACIÓN</v>
      </c>
      <c r="D108" s="73" t="str">
        <f>+VLOOKUP($O108,MASTER!$A$8:$N$762,3,0)</f>
        <v>0010-01-00014</v>
      </c>
      <c r="E108" s="52" t="str">
        <f>+VLOOKUP($O108,MASTER!$A$8:$N$762,5,0)</f>
        <v>Ranking Comunal de Establecimientos Educacionales - Chile</v>
      </c>
      <c r="F108" s="73" t="str">
        <f>+VLOOKUP($O108,MASTER!$A$8:$N$762,6,0)</f>
        <v>PRO</v>
      </c>
      <c r="G108" s="73" t="str">
        <f>+VLOOKUP($O108,MASTER!$A$8:$N$762,7,0)</f>
        <v>Chile</v>
      </c>
      <c r="H108" s="73" t="str">
        <f>+VLOOKUP($O108,MASTER!$A$8:$N$762,9,0)</f>
        <v>SI</v>
      </c>
      <c r="I108" s="73" t="str">
        <f>+VLOOKUP($O108,MASTER!$A$8:$N$762,10,0)</f>
        <v>NO</v>
      </c>
      <c r="J108" s="73" t="str">
        <f>+VLOOKUP($O108,MASTER!$A$8:$N$762,11,0)</f>
        <v>SI</v>
      </c>
      <c r="K108" s="72">
        <f>+VLOOKUP($O108,MASTER!$A$8:$N$762,12,0)</f>
        <v>3</v>
      </c>
      <c r="L108" s="73" t="str">
        <f>+VLOOKUP($O108,MASTER!$A$8:$N$762,13,0)</f>
        <v>SI</v>
      </c>
      <c r="M108" s="73" t="str">
        <f>+VLOOKUP($O108,MASTER!$A$8:$N$762,14,0)</f>
        <v>Comuna</v>
      </c>
      <c r="N108" s="72">
        <f t="shared" ref="N108:N171" si="11">+N107</f>
        <v>346</v>
      </c>
      <c r="O108" s="67">
        <f t="shared" ref="O108:O171" si="12">+O107</f>
        <v>4</v>
      </c>
      <c r="P108" s="79">
        <v>1402</v>
      </c>
      <c r="Q108" s="3" t="s">
        <v>663</v>
      </c>
      <c r="R108" s="3" t="str">
        <f t="shared" si="6"/>
        <v>https://dashboardfiltrado.azurewebsites.net/AutoDash/Index/4/1402</v>
      </c>
      <c r="S108" s="58" t="str">
        <f>+""""&amp;IFERROR(VLOOKUP($O108,MASTER!$A$8:$Z$762,20,0),"")&amp;""""</f>
        <v>"No Aplica"</v>
      </c>
      <c r="T108" s="73" t="str">
        <f>+IFERROR(VLOOKUP($O108,MASTER!$A$8:$Z$762,21,0),"")</f>
        <v>No Aplica</v>
      </c>
      <c r="U108" s="67">
        <f>+BD_Links[[#This Row],[id2]]</f>
        <v>1402</v>
      </c>
      <c r="V108" s="58" t="str">
        <f>+""""&amp;IFERROR(VLOOKUP($O108,MASTER!$A$8:$Z$762,22,0),"")&amp;""""</f>
        <v>"No Aplica"</v>
      </c>
      <c r="W108" s="3"/>
      <c r="X108" s="3" t="str">
        <f>+IFERROR(VLOOKUP(BD_Links[[#This Row],[id GEE]],Portadas10[],2,0),"")</f>
        <v/>
      </c>
      <c r="Y1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9" spans="2:26" ht="30.6" x14ac:dyDescent="0.3">
      <c r="B109" s="74">
        <f t="shared" si="10"/>
        <v>81</v>
      </c>
      <c r="C109" s="58" t="str">
        <f>+VLOOKUP($O109,MASTER!$A$8:$N$762,2,0)</f>
        <v>DATAEDUCACIÓN</v>
      </c>
      <c r="D109" s="73" t="str">
        <f>+VLOOKUP($O109,MASTER!$A$8:$N$762,3,0)</f>
        <v>0010-01-00014</v>
      </c>
      <c r="E109" s="52" t="str">
        <f>+VLOOKUP($O109,MASTER!$A$8:$N$762,5,0)</f>
        <v>Ranking Comunal de Establecimientos Educacionales - Chile</v>
      </c>
      <c r="F109" s="73" t="str">
        <f>+VLOOKUP($O109,MASTER!$A$8:$N$762,6,0)</f>
        <v>PRO</v>
      </c>
      <c r="G109" s="73" t="str">
        <f>+VLOOKUP($O109,MASTER!$A$8:$N$762,7,0)</f>
        <v>Chile</v>
      </c>
      <c r="H109" s="73" t="str">
        <f>+VLOOKUP($O109,MASTER!$A$8:$N$762,9,0)</f>
        <v>SI</v>
      </c>
      <c r="I109" s="73" t="str">
        <f>+VLOOKUP($O109,MASTER!$A$8:$N$762,10,0)</f>
        <v>NO</v>
      </c>
      <c r="J109" s="73" t="str">
        <f>+VLOOKUP($O109,MASTER!$A$8:$N$762,11,0)</f>
        <v>SI</v>
      </c>
      <c r="K109" s="72">
        <f>+VLOOKUP($O109,MASTER!$A$8:$N$762,12,0)</f>
        <v>3</v>
      </c>
      <c r="L109" s="73" t="str">
        <f>+VLOOKUP($O109,MASTER!$A$8:$N$762,13,0)</f>
        <v>SI</v>
      </c>
      <c r="M109" s="73" t="str">
        <f>+VLOOKUP($O109,MASTER!$A$8:$N$762,14,0)</f>
        <v>Comuna</v>
      </c>
      <c r="N109" s="72">
        <f t="shared" si="11"/>
        <v>346</v>
      </c>
      <c r="O109" s="67">
        <f t="shared" si="12"/>
        <v>4</v>
      </c>
      <c r="P109" s="79">
        <v>4202</v>
      </c>
      <c r="Q109" s="3" t="s">
        <v>692</v>
      </c>
      <c r="R109" s="3" t="str">
        <f t="shared" si="6"/>
        <v>https://dashboardfiltrado.azurewebsites.net/AutoDash/Index/4/4202</v>
      </c>
      <c r="S109" s="58" t="str">
        <f>+""""&amp;IFERROR(VLOOKUP($O109,MASTER!$A$8:$Z$762,20,0),"")&amp;""""</f>
        <v>"No Aplica"</v>
      </c>
      <c r="T109" s="73" t="str">
        <f>+IFERROR(VLOOKUP($O109,MASTER!$A$8:$Z$762,21,0),"")</f>
        <v>No Aplica</v>
      </c>
      <c r="U109" s="67">
        <f>+BD_Links[[#This Row],[id2]]</f>
        <v>4202</v>
      </c>
      <c r="V109" s="58" t="str">
        <f>+""""&amp;IFERROR(VLOOKUP($O109,MASTER!$A$8:$Z$762,22,0),"")&amp;""""</f>
        <v>"No Aplica"</v>
      </c>
      <c r="W109" s="3"/>
      <c r="X109" s="3" t="str">
        <f>+IFERROR(VLOOKUP(BD_Links[[#This Row],[id GEE]],Portadas10[],2,0),"")</f>
        <v/>
      </c>
      <c r="Y1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0" spans="2:26" ht="30.6" x14ac:dyDescent="0.3">
      <c r="B110" s="74">
        <f t="shared" si="10"/>
        <v>82</v>
      </c>
      <c r="C110" s="58" t="str">
        <f>+VLOOKUP($O110,MASTER!$A$8:$N$762,2,0)</f>
        <v>DATAEDUCACIÓN</v>
      </c>
      <c r="D110" s="73" t="str">
        <f>+VLOOKUP($O110,MASTER!$A$8:$N$762,3,0)</f>
        <v>0010-01-00014</v>
      </c>
      <c r="E110" s="52" t="str">
        <f>+VLOOKUP($O110,MASTER!$A$8:$N$762,5,0)</f>
        <v>Ranking Comunal de Establecimientos Educacionales - Chile</v>
      </c>
      <c r="F110" s="73" t="str">
        <f>+VLOOKUP($O110,MASTER!$A$8:$N$762,6,0)</f>
        <v>PRO</v>
      </c>
      <c r="G110" s="73" t="str">
        <f>+VLOOKUP($O110,MASTER!$A$8:$N$762,7,0)</f>
        <v>Chile</v>
      </c>
      <c r="H110" s="73" t="str">
        <f>+VLOOKUP($O110,MASTER!$A$8:$N$762,9,0)</f>
        <v>SI</v>
      </c>
      <c r="I110" s="73" t="str">
        <f>+VLOOKUP($O110,MASTER!$A$8:$N$762,10,0)</f>
        <v>NO</v>
      </c>
      <c r="J110" s="73" t="str">
        <f>+VLOOKUP($O110,MASTER!$A$8:$N$762,11,0)</f>
        <v>SI</v>
      </c>
      <c r="K110" s="72">
        <f>+VLOOKUP($O110,MASTER!$A$8:$N$762,12,0)</f>
        <v>3</v>
      </c>
      <c r="L110" s="73" t="str">
        <f>+VLOOKUP($O110,MASTER!$A$8:$N$762,13,0)</f>
        <v>SI</v>
      </c>
      <c r="M110" s="73" t="str">
        <f>+VLOOKUP($O110,MASTER!$A$8:$N$762,14,0)</f>
        <v>Comuna</v>
      </c>
      <c r="N110" s="72">
        <f t="shared" si="11"/>
        <v>346</v>
      </c>
      <c r="O110" s="67">
        <f t="shared" si="12"/>
        <v>4</v>
      </c>
      <c r="P110" s="79">
        <v>3201</v>
      </c>
      <c r="Q110" s="3" t="s">
        <v>679</v>
      </c>
      <c r="R110" s="3" t="str">
        <f t="shared" si="6"/>
        <v>https://dashboardfiltrado.azurewebsites.net/AutoDash/Index/4/3201</v>
      </c>
      <c r="S110" s="58" t="str">
        <f>+""""&amp;IFERROR(VLOOKUP($O110,MASTER!$A$8:$Z$762,20,0),"")&amp;""""</f>
        <v>"No Aplica"</v>
      </c>
      <c r="T110" s="73" t="str">
        <f>+IFERROR(VLOOKUP($O110,MASTER!$A$8:$Z$762,21,0),"")</f>
        <v>No Aplica</v>
      </c>
      <c r="U110" s="67">
        <f>+BD_Links[[#This Row],[id2]]</f>
        <v>3201</v>
      </c>
      <c r="V110" s="58" t="str">
        <f>+""""&amp;IFERROR(VLOOKUP($O110,MASTER!$A$8:$Z$762,22,0),"")&amp;""""</f>
        <v>"No Aplica"</v>
      </c>
      <c r="W110" s="3"/>
      <c r="X110" s="3" t="str">
        <f>+IFERROR(VLOOKUP(BD_Links[[#This Row],[id GEE]],Portadas10[],2,0),"")</f>
        <v/>
      </c>
      <c r="Y1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1" spans="2:26" ht="30.6" x14ac:dyDescent="0.3">
      <c r="B111" s="74">
        <f t="shared" si="10"/>
        <v>83</v>
      </c>
      <c r="C111" s="58" t="str">
        <f>+VLOOKUP($O111,MASTER!$A$8:$N$762,2,0)</f>
        <v>DATAEDUCACIÓN</v>
      </c>
      <c r="D111" s="73" t="str">
        <f>+VLOOKUP($O111,MASTER!$A$8:$N$762,3,0)</f>
        <v>0010-01-00014</v>
      </c>
      <c r="E111" s="52" t="str">
        <f>+VLOOKUP($O111,MASTER!$A$8:$N$762,5,0)</f>
        <v>Ranking Comunal de Establecimientos Educacionales - Chile</v>
      </c>
      <c r="F111" s="73" t="str">
        <f>+VLOOKUP($O111,MASTER!$A$8:$N$762,6,0)</f>
        <v>PRO</v>
      </c>
      <c r="G111" s="73" t="str">
        <f>+VLOOKUP($O111,MASTER!$A$8:$N$762,7,0)</f>
        <v>Chile</v>
      </c>
      <c r="H111" s="73" t="str">
        <f>+VLOOKUP($O111,MASTER!$A$8:$N$762,9,0)</f>
        <v>SI</v>
      </c>
      <c r="I111" s="73" t="str">
        <f>+VLOOKUP($O111,MASTER!$A$8:$N$762,10,0)</f>
        <v>NO</v>
      </c>
      <c r="J111" s="73" t="str">
        <f>+VLOOKUP($O111,MASTER!$A$8:$N$762,11,0)</f>
        <v>SI</v>
      </c>
      <c r="K111" s="72">
        <f>+VLOOKUP($O111,MASTER!$A$8:$N$762,12,0)</f>
        <v>3</v>
      </c>
      <c r="L111" s="73" t="str">
        <f>+VLOOKUP($O111,MASTER!$A$8:$N$762,13,0)</f>
        <v>SI</v>
      </c>
      <c r="M111" s="73" t="str">
        <f>+VLOOKUP($O111,MASTER!$A$8:$N$762,14,0)</f>
        <v>Comuna</v>
      </c>
      <c r="N111" s="72">
        <f t="shared" si="11"/>
        <v>346</v>
      </c>
      <c r="O111" s="67">
        <f t="shared" si="12"/>
        <v>4</v>
      </c>
      <c r="P111" s="79">
        <v>1403</v>
      </c>
      <c r="Q111" s="3" t="s">
        <v>664</v>
      </c>
      <c r="R111" s="3" t="str">
        <f t="shared" si="6"/>
        <v>https://dashboardfiltrado.azurewebsites.net/AutoDash/Index/4/1403</v>
      </c>
      <c r="S111" s="58" t="str">
        <f>+""""&amp;IFERROR(VLOOKUP($O111,MASTER!$A$8:$Z$762,20,0),"")&amp;""""</f>
        <v>"No Aplica"</v>
      </c>
      <c r="T111" s="73" t="str">
        <f>+IFERROR(VLOOKUP($O111,MASTER!$A$8:$Z$762,21,0),"")</f>
        <v>No Aplica</v>
      </c>
      <c r="U111" s="67">
        <f>+BD_Links[[#This Row],[id2]]</f>
        <v>1403</v>
      </c>
      <c r="V111" s="58" t="str">
        <f>+""""&amp;IFERROR(VLOOKUP($O111,MASTER!$A$8:$Z$762,22,0),"")&amp;""""</f>
        <v>"No Aplica"</v>
      </c>
      <c r="W111" s="3"/>
      <c r="X111" s="3" t="str">
        <f>+IFERROR(VLOOKUP(BD_Links[[#This Row],[id GEE]],Portadas10[],2,0),"")</f>
        <v/>
      </c>
      <c r="Y1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2" spans="2:26" ht="30.6" x14ac:dyDescent="0.3">
      <c r="B112" s="74">
        <f t="shared" si="10"/>
        <v>84</v>
      </c>
      <c r="C112" s="58" t="str">
        <f>+VLOOKUP($O112,MASTER!$A$8:$N$762,2,0)</f>
        <v>DATAEDUCACIÓN</v>
      </c>
      <c r="D112" s="73" t="str">
        <f>+VLOOKUP($O112,MASTER!$A$8:$N$762,3,0)</f>
        <v>0010-01-00014</v>
      </c>
      <c r="E112" s="52" t="str">
        <f>+VLOOKUP($O112,MASTER!$A$8:$N$762,5,0)</f>
        <v>Ranking Comunal de Establecimientos Educacionales - Chile</v>
      </c>
      <c r="F112" s="73" t="str">
        <f>+VLOOKUP($O112,MASTER!$A$8:$N$762,6,0)</f>
        <v>PRO</v>
      </c>
      <c r="G112" s="73" t="str">
        <f>+VLOOKUP($O112,MASTER!$A$8:$N$762,7,0)</f>
        <v>Chile</v>
      </c>
      <c r="H112" s="73" t="str">
        <f>+VLOOKUP($O112,MASTER!$A$8:$N$762,9,0)</f>
        <v>SI</v>
      </c>
      <c r="I112" s="73" t="str">
        <f>+VLOOKUP($O112,MASTER!$A$8:$N$762,10,0)</f>
        <v>NO</v>
      </c>
      <c r="J112" s="73" t="str">
        <f>+VLOOKUP($O112,MASTER!$A$8:$N$762,11,0)</f>
        <v>SI</v>
      </c>
      <c r="K112" s="72">
        <f>+VLOOKUP($O112,MASTER!$A$8:$N$762,12,0)</f>
        <v>3</v>
      </c>
      <c r="L112" s="73" t="str">
        <f>+VLOOKUP($O112,MASTER!$A$8:$N$762,13,0)</f>
        <v>SI</v>
      </c>
      <c r="M112" s="73" t="str">
        <f>+VLOOKUP($O112,MASTER!$A$8:$N$762,14,0)</f>
        <v>Comuna</v>
      </c>
      <c r="N112" s="72">
        <f t="shared" si="11"/>
        <v>346</v>
      </c>
      <c r="O112" s="67">
        <f t="shared" si="12"/>
        <v>4</v>
      </c>
      <c r="P112" s="79">
        <v>4302</v>
      </c>
      <c r="Q112" s="3" t="s">
        <v>696</v>
      </c>
      <c r="R112" s="3" t="str">
        <f t="shared" si="6"/>
        <v>https://dashboardfiltrado.azurewebsites.net/AutoDash/Index/4/4302</v>
      </c>
      <c r="S112" s="58" t="str">
        <f>+""""&amp;IFERROR(VLOOKUP($O112,MASTER!$A$8:$Z$762,20,0),"")&amp;""""</f>
        <v>"No Aplica"</v>
      </c>
      <c r="T112" s="73" t="str">
        <f>+IFERROR(VLOOKUP($O112,MASTER!$A$8:$Z$762,21,0),"")</f>
        <v>No Aplica</v>
      </c>
      <c r="U112" s="67">
        <f>+BD_Links[[#This Row],[id2]]</f>
        <v>4302</v>
      </c>
      <c r="V112" s="58" t="str">
        <f>+""""&amp;IFERROR(VLOOKUP($O112,MASTER!$A$8:$Z$762,22,0),"")&amp;""""</f>
        <v>"No Aplica"</v>
      </c>
      <c r="W112" s="3"/>
      <c r="X112" s="3" t="str">
        <f>+IFERROR(VLOOKUP(BD_Links[[#This Row],[id GEE]],Portadas10[],2,0),"")</f>
        <v/>
      </c>
      <c r="Y1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3" spans="2:26" ht="30.6" x14ac:dyDescent="0.3">
      <c r="B113" s="74">
        <f t="shared" si="10"/>
        <v>85</v>
      </c>
      <c r="C113" s="58" t="str">
        <f>+VLOOKUP($O113,MASTER!$A$8:$N$762,2,0)</f>
        <v>DATAEDUCACIÓN</v>
      </c>
      <c r="D113" s="73" t="str">
        <f>+VLOOKUP($O113,MASTER!$A$8:$N$762,3,0)</f>
        <v>0010-01-00014</v>
      </c>
      <c r="E113" s="52" t="str">
        <f>+VLOOKUP($O113,MASTER!$A$8:$N$762,5,0)</f>
        <v>Ranking Comunal de Establecimientos Educacionales - Chile</v>
      </c>
      <c r="F113" s="73" t="str">
        <f>+VLOOKUP($O113,MASTER!$A$8:$N$762,6,0)</f>
        <v>PRO</v>
      </c>
      <c r="G113" s="73" t="str">
        <f>+VLOOKUP($O113,MASTER!$A$8:$N$762,7,0)</f>
        <v>Chile</v>
      </c>
      <c r="H113" s="73" t="str">
        <f>+VLOOKUP($O113,MASTER!$A$8:$N$762,9,0)</f>
        <v>SI</v>
      </c>
      <c r="I113" s="73" t="str">
        <f>+VLOOKUP($O113,MASTER!$A$8:$N$762,10,0)</f>
        <v>NO</v>
      </c>
      <c r="J113" s="73" t="str">
        <f>+VLOOKUP($O113,MASTER!$A$8:$N$762,11,0)</f>
        <v>SI</v>
      </c>
      <c r="K113" s="72">
        <f>+VLOOKUP($O113,MASTER!$A$8:$N$762,12,0)</f>
        <v>3</v>
      </c>
      <c r="L113" s="73" t="str">
        <f>+VLOOKUP($O113,MASTER!$A$8:$N$762,13,0)</f>
        <v>SI</v>
      </c>
      <c r="M113" s="73" t="str">
        <f>+VLOOKUP($O113,MASTER!$A$8:$N$762,14,0)</f>
        <v>Comuna</v>
      </c>
      <c r="N113" s="72">
        <f t="shared" si="11"/>
        <v>346</v>
      </c>
      <c r="O113" s="67">
        <f t="shared" si="12"/>
        <v>4</v>
      </c>
      <c r="P113" s="79">
        <v>3101</v>
      </c>
      <c r="Q113" s="3" t="s">
        <v>676</v>
      </c>
      <c r="R113" s="3" t="str">
        <f t="shared" si="6"/>
        <v>https://dashboardfiltrado.azurewebsites.net/AutoDash/Index/4/3101</v>
      </c>
      <c r="S113" s="58" t="str">
        <f>+""""&amp;IFERROR(VLOOKUP($O113,MASTER!$A$8:$Z$762,20,0),"")&amp;""""</f>
        <v>"No Aplica"</v>
      </c>
      <c r="T113" s="73" t="str">
        <f>+IFERROR(VLOOKUP($O113,MASTER!$A$8:$Z$762,21,0),"")</f>
        <v>No Aplica</v>
      </c>
      <c r="U113" s="67">
        <f>+BD_Links[[#This Row],[id2]]</f>
        <v>3101</v>
      </c>
      <c r="V113" s="58" t="str">
        <f>+""""&amp;IFERROR(VLOOKUP($O113,MASTER!$A$8:$Z$762,22,0),"")&amp;""""</f>
        <v>"No Aplica"</v>
      </c>
      <c r="W113" s="3"/>
      <c r="X113" s="3" t="str">
        <f>+IFERROR(VLOOKUP(BD_Links[[#This Row],[id GEE]],Portadas10[],2,0),"")</f>
        <v/>
      </c>
      <c r="Y1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4" spans="2:26" ht="30.6" x14ac:dyDescent="0.3">
      <c r="B114" s="74">
        <f t="shared" si="10"/>
        <v>86</v>
      </c>
      <c r="C114" s="58" t="str">
        <f>+VLOOKUP($O114,MASTER!$A$8:$N$762,2,0)</f>
        <v>DATAEDUCACIÓN</v>
      </c>
      <c r="D114" s="73" t="str">
        <f>+VLOOKUP($O114,MASTER!$A$8:$N$762,3,0)</f>
        <v>0010-01-00014</v>
      </c>
      <c r="E114" s="52" t="str">
        <f>+VLOOKUP($O114,MASTER!$A$8:$N$762,5,0)</f>
        <v>Ranking Comunal de Establecimientos Educacionales - Chile</v>
      </c>
      <c r="F114" s="73" t="str">
        <f>+VLOOKUP($O114,MASTER!$A$8:$N$762,6,0)</f>
        <v>PRO</v>
      </c>
      <c r="G114" s="73" t="str">
        <f>+VLOOKUP($O114,MASTER!$A$8:$N$762,7,0)</f>
        <v>Chile</v>
      </c>
      <c r="H114" s="73" t="str">
        <f>+VLOOKUP($O114,MASTER!$A$8:$N$762,9,0)</f>
        <v>SI</v>
      </c>
      <c r="I114" s="73" t="str">
        <f>+VLOOKUP($O114,MASTER!$A$8:$N$762,10,0)</f>
        <v>NO</v>
      </c>
      <c r="J114" s="73" t="str">
        <f>+VLOOKUP($O114,MASTER!$A$8:$N$762,11,0)</f>
        <v>SI</v>
      </c>
      <c r="K114" s="72">
        <f>+VLOOKUP($O114,MASTER!$A$8:$N$762,12,0)</f>
        <v>3</v>
      </c>
      <c r="L114" s="73" t="str">
        <f>+VLOOKUP($O114,MASTER!$A$8:$N$762,13,0)</f>
        <v>SI</v>
      </c>
      <c r="M114" s="73" t="str">
        <f>+VLOOKUP($O114,MASTER!$A$8:$N$762,14,0)</f>
        <v>Comuna</v>
      </c>
      <c r="N114" s="72">
        <f t="shared" si="11"/>
        <v>346</v>
      </c>
      <c r="O114" s="67">
        <f t="shared" si="12"/>
        <v>4</v>
      </c>
      <c r="P114" s="79">
        <v>4102</v>
      </c>
      <c r="Q114" s="3" t="s">
        <v>686</v>
      </c>
      <c r="R114" s="3" t="str">
        <f t="shared" si="6"/>
        <v>https://dashboardfiltrado.azurewebsites.net/AutoDash/Index/4/4102</v>
      </c>
      <c r="S114" s="58" t="str">
        <f>+""""&amp;IFERROR(VLOOKUP($O114,MASTER!$A$8:$Z$762,20,0),"")&amp;""""</f>
        <v>"No Aplica"</v>
      </c>
      <c r="T114" s="73" t="str">
        <f>+IFERROR(VLOOKUP($O114,MASTER!$A$8:$Z$762,21,0),"")</f>
        <v>No Aplica</v>
      </c>
      <c r="U114" s="67">
        <f>+BD_Links[[#This Row],[id2]]</f>
        <v>4102</v>
      </c>
      <c r="V114" s="58" t="str">
        <f>+""""&amp;IFERROR(VLOOKUP($O114,MASTER!$A$8:$Z$762,22,0),"")&amp;""""</f>
        <v>"No Aplica"</v>
      </c>
      <c r="W114" s="3"/>
      <c r="X114" s="3" t="str">
        <f>+IFERROR(VLOOKUP(BD_Links[[#This Row],[id GEE]],Portadas10[],2,0),"")</f>
        <v/>
      </c>
      <c r="Y1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5" spans="2:26" ht="30.6" x14ac:dyDescent="0.3">
      <c r="B115" s="74">
        <f t="shared" si="10"/>
        <v>87</v>
      </c>
      <c r="C115" s="58" t="str">
        <f>+VLOOKUP($O115,MASTER!$A$8:$N$762,2,0)</f>
        <v>DATAEDUCACIÓN</v>
      </c>
      <c r="D115" s="73" t="str">
        <f>+VLOOKUP($O115,MASTER!$A$8:$N$762,3,0)</f>
        <v>0010-01-00014</v>
      </c>
      <c r="E115" s="52" t="str">
        <f>+VLOOKUP($O115,MASTER!$A$8:$N$762,5,0)</f>
        <v>Ranking Comunal de Establecimientos Educacionales - Chile</v>
      </c>
      <c r="F115" s="73" t="str">
        <f>+VLOOKUP($O115,MASTER!$A$8:$N$762,6,0)</f>
        <v>PRO</v>
      </c>
      <c r="G115" s="73" t="str">
        <f>+VLOOKUP($O115,MASTER!$A$8:$N$762,7,0)</f>
        <v>Chile</v>
      </c>
      <c r="H115" s="73" t="str">
        <f>+VLOOKUP($O115,MASTER!$A$8:$N$762,9,0)</f>
        <v>SI</v>
      </c>
      <c r="I115" s="73" t="str">
        <f>+VLOOKUP($O115,MASTER!$A$8:$N$762,10,0)</f>
        <v>NO</v>
      </c>
      <c r="J115" s="73" t="str">
        <f>+VLOOKUP($O115,MASTER!$A$8:$N$762,11,0)</f>
        <v>SI</v>
      </c>
      <c r="K115" s="72">
        <f>+VLOOKUP($O115,MASTER!$A$8:$N$762,12,0)</f>
        <v>3</v>
      </c>
      <c r="L115" s="73" t="str">
        <f>+VLOOKUP($O115,MASTER!$A$8:$N$762,13,0)</f>
        <v>SI</v>
      </c>
      <c r="M115" s="73" t="str">
        <f>+VLOOKUP($O115,MASTER!$A$8:$N$762,14,0)</f>
        <v>Comuna</v>
      </c>
      <c r="N115" s="72">
        <f t="shared" si="11"/>
        <v>346</v>
      </c>
      <c r="O115" s="67">
        <f t="shared" si="12"/>
        <v>4</v>
      </c>
      <c r="P115" s="79">
        <v>3202</v>
      </c>
      <c r="Q115" s="3" t="s">
        <v>680</v>
      </c>
      <c r="R115" s="3" t="str">
        <f t="shared" si="6"/>
        <v>https://dashboardfiltrado.azurewebsites.net/AutoDash/Index/4/3202</v>
      </c>
      <c r="S115" s="58" t="str">
        <f>+""""&amp;IFERROR(VLOOKUP($O115,MASTER!$A$8:$Z$762,20,0),"")&amp;""""</f>
        <v>"No Aplica"</v>
      </c>
      <c r="T115" s="73" t="str">
        <f>+IFERROR(VLOOKUP($O115,MASTER!$A$8:$Z$762,21,0),"")</f>
        <v>No Aplica</v>
      </c>
      <c r="U115" s="67">
        <f>+BD_Links[[#This Row],[id2]]</f>
        <v>3202</v>
      </c>
      <c r="V115" s="58" t="str">
        <f>+""""&amp;IFERROR(VLOOKUP($O115,MASTER!$A$8:$Z$762,22,0),"")&amp;""""</f>
        <v>"No Aplica"</v>
      </c>
      <c r="W115" s="3"/>
      <c r="X115" s="3" t="str">
        <f>+IFERROR(VLOOKUP(BD_Links[[#This Row],[id GEE]],Portadas10[],2,0),"")</f>
        <v/>
      </c>
      <c r="Y1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6" spans="2:26" ht="30.6" x14ac:dyDescent="0.3">
      <c r="B116" s="74">
        <f t="shared" si="10"/>
        <v>88</v>
      </c>
      <c r="C116" s="58" t="str">
        <f>+VLOOKUP($O116,MASTER!$A$8:$N$762,2,0)</f>
        <v>DATAEDUCACIÓN</v>
      </c>
      <c r="D116" s="73" t="str">
        <f>+VLOOKUP($O116,MASTER!$A$8:$N$762,3,0)</f>
        <v>0010-01-00014</v>
      </c>
      <c r="E116" s="52" t="str">
        <f>+VLOOKUP($O116,MASTER!$A$8:$N$762,5,0)</f>
        <v>Ranking Comunal de Establecimientos Educacionales - Chile</v>
      </c>
      <c r="F116" s="73" t="str">
        <f>+VLOOKUP($O116,MASTER!$A$8:$N$762,6,0)</f>
        <v>PRO</v>
      </c>
      <c r="G116" s="73" t="str">
        <f>+VLOOKUP($O116,MASTER!$A$8:$N$762,7,0)</f>
        <v>Chile</v>
      </c>
      <c r="H116" s="73" t="str">
        <f>+VLOOKUP($O116,MASTER!$A$8:$N$762,9,0)</f>
        <v>SI</v>
      </c>
      <c r="I116" s="73" t="str">
        <f>+VLOOKUP($O116,MASTER!$A$8:$N$762,10,0)</f>
        <v>NO</v>
      </c>
      <c r="J116" s="73" t="str">
        <f>+VLOOKUP($O116,MASTER!$A$8:$N$762,11,0)</f>
        <v>SI</v>
      </c>
      <c r="K116" s="72">
        <f>+VLOOKUP($O116,MASTER!$A$8:$N$762,12,0)</f>
        <v>3</v>
      </c>
      <c r="L116" s="73" t="str">
        <f>+VLOOKUP($O116,MASTER!$A$8:$N$762,13,0)</f>
        <v>SI</v>
      </c>
      <c r="M116" s="73" t="str">
        <f>+VLOOKUP($O116,MASTER!$A$8:$N$762,14,0)</f>
        <v>Comuna</v>
      </c>
      <c r="N116" s="72">
        <f t="shared" si="11"/>
        <v>346</v>
      </c>
      <c r="O116" s="67">
        <f t="shared" si="12"/>
        <v>4</v>
      </c>
      <c r="P116" s="79">
        <v>3303</v>
      </c>
      <c r="Q116" s="3" t="s">
        <v>683</v>
      </c>
      <c r="R116" s="3" t="str">
        <f t="shared" si="6"/>
        <v>https://dashboardfiltrado.azurewebsites.net/AutoDash/Index/4/3303</v>
      </c>
      <c r="S116" s="58" t="str">
        <f>+""""&amp;IFERROR(VLOOKUP($O116,MASTER!$A$8:$Z$762,20,0),"")&amp;""""</f>
        <v>"No Aplica"</v>
      </c>
      <c r="T116" s="73" t="str">
        <f>+IFERROR(VLOOKUP($O116,MASTER!$A$8:$Z$762,21,0),"")</f>
        <v>No Aplica</v>
      </c>
      <c r="U116" s="67">
        <f>+BD_Links[[#This Row],[id2]]</f>
        <v>3303</v>
      </c>
      <c r="V116" s="58" t="str">
        <f>+""""&amp;IFERROR(VLOOKUP($O116,MASTER!$A$8:$Z$762,22,0),"")&amp;""""</f>
        <v>"No Aplica"</v>
      </c>
      <c r="W116" s="3"/>
      <c r="X116" s="3" t="str">
        <f>+IFERROR(VLOOKUP(BD_Links[[#This Row],[id GEE]],Portadas10[],2,0),"")</f>
        <v/>
      </c>
      <c r="Y1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7" spans="2:26" ht="30.6" x14ac:dyDescent="0.3">
      <c r="B117" s="74">
        <f t="shared" si="10"/>
        <v>89</v>
      </c>
      <c r="C117" s="58" t="str">
        <f>+VLOOKUP($O117,MASTER!$A$8:$N$762,2,0)</f>
        <v>DATAEDUCACIÓN</v>
      </c>
      <c r="D117" s="73" t="str">
        <f>+VLOOKUP($O117,MASTER!$A$8:$N$762,3,0)</f>
        <v>0010-01-00014</v>
      </c>
      <c r="E117" s="52" t="str">
        <f>+VLOOKUP($O117,MASTER!$A$8:$N$762,5,0)</f>
        <v>Ranking Comunal de Establecimientos Educacionales - Chile</v>
      </c>
      <c r="F117" s="73" t="str">
        <f>+VLOOKUP($O117,MASTER!$A$8:$N$762,6,0)</f>
        <v>PRO</v>
      </c>
      <c r="G117" s="73" t="str">
        <f>+VLOOKUP($O117,MASTER!$A$8:$N$762,7,0)</f>
        <v>Chile</v>
      </c>
      <c r="H117" s="73" t="str">
        <f>+VLOOKUP($O117,MASTER!$A$8:$N$762,9,0)</f>
        <v>SI</v>
      </c>
      <c r="I117" s="73" t="str">
        <f>+VLOOKUP($O117,MASTER!$A$8:$N$762,10,0)</f>
        <v>NO</v>
      </c>
      <c r="J117" s="73" t="str">
        <f>+VLOOKUP($O117,MASTER!$A$8:$N$762,11,0)</f>
        <v>SI</v>
      </c>
      <c r="K117" s="72">
        <f>+VLOOKUP($O117,MASTER!$A$8:$N$762,12,0)</f>
        <v>3</v>
      </c>
      <c r="L117" s="73" t="str">
        <f>+VLOOKUP($O117,MASTER!$A$8:$N$762,13,0)</f>
        <v>SI</v>
      </c>
      <c r="M117" s="73" t="str">
        <f>+VLOOKUP($O117,MASTER!$A$8:$N$762,14,0)</f>
        <v>Comuna</v>
      </c>
      <c r="N117" s="72">
        <f t="shared" si="11"/>
        <v>346</v>
      </c>
      <c r="O117" s="67">
        <f t="shared" si="12"/>
        <v>4</v>
      </c>
      <c r="P117" s="79">
        <v>15202</v>
      </c>
      <c r="Q117" s="3" t="s">
        <v>984</v>
      </c>
      <c r="R117" s="3" t="str">
        <f t="shared" si="6"/>
        <v>https://dashboardfiltrado.azurewebsites.net/AutoDash/Index/4/15202</v>
      </c>
      <c r="S117" s="58" t="str">
        <f>+""""&amp;IFERROR(VLOOKUP($O117,MASTER!$A$8:$Z$762,20,0),"")&amp;""""</f>
        <v>"No Aplica"</v>
      </c>
      <c r="T117" s="73" t="str">
        <f>+IFERROR(VLOOKUP($O117,MASTER!$A$8:$Z$762,21,0),"")</f>
        <v>No Aplica</v>
      </c>
      <c r="U117" s="67">
        <f>+BD_Links[[#This Row],[id2]]</f>
        <v>15202</v>
      </c>
      <c r="V117" s="58" t="str">
        <f>+""""&amp;IFERROR(VLOOKUP($O117,MASTER!$A$8:$Z$762,22,0),"")&amp;""""</f>
        <v>"No Aplica"</v>
      </c>
      <c r="W117" s="3"/>
      <c r="X117" s="3" t="str">
        <f>+IFERROR(VLOOKUP(BD_Links[[#This Row],[id GEE]],Portadas10[],2,0),"")</f>
        <v/>
      </c>
      <c r="Y1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8" spans="2:26" ht="30.6" x14ac:dyDescent="0.3">
      <c r="B118" s="74">
        <f t="shared" si="10"/>
        <v>90</v>
      </c>
      <c r="C118" s="58" t="str">
        <f>+VLOOKUP($O118,MASTER!$A$8:$N$762,2,0)</f>
        <v>DATAEDUCACIÓN</v>
      </c>
      <c r="D118" s="73" t="str">
        <f>+VLOOKUP($O118,MASTER!$A$8:$N$762,3,0)</f>
        <v>0010-01-00014</v>
      </c>
      <c r="E118" s="52" t="str">
        <f>+VLOOKUP($O118,MASTER!$A$8:$N$762,5,0)</f>
        <v>Ranking Comunal de Establecimientos Educacionales - Chile</v>
      </c>
      <c r="F118" s="73" t="str">
        <f>+VLOOKUP($O118,MASTER!$A$8:$N$762,6,0)</f>
        <v>PRO</v>
      </c>
      <c r="G118" s="73" t="str">
        <f>+VLOOKUP($O118,MASTER!$A$8:$N$762,7,0)</f>
        <v>Chile</v>
      </c>
      <c r="H118" s="73" t="str">
        <f>+VLOOKUP($O118,MASTER!$A$8:$N$762,9,0)</f>
        <v>SI</v>
      </c>
      <c r="I118" s="73" t="str">
        <f>+VLOOKUP($O118,MASTER!$A$8:$N$762,10,0)</f>
        <v>NO</v>
      </c>
      <c r="J118" s="73" t="str">
        <f>+VLOOKUP($O118,MASTER!$A$8:$N$762,11,0)</f>
        <v>SI</v>
      </c>
      <c r="K118" s="72">
        <f>+VLOOKUP($O118,MASTER!$A$8:$N$762,12,0)</f>
        <v>3</v>
      </c>
      <c r="L118" s="73" t="str">
        <f>+VLOOKUP($O118,MASTER!$A$8:$N$762,13,0)</f>
        <v>SI</v>
      </c>
      <c r="M118" s="73" t="str">
        <f>+VLOOKUP($O118,MASTER!$A$8:$N$762,14,0)</f>
        <v>Comuna</v>
      </c>
      <c r="N118" s="72">
        <f t="shared" si="11"/>
        <v>346</v>
      </c>
      <c r="O118" s="67">
        <f t="shared" si="12"/>
        <v>4</v>
      </c>
      <c r="P118" s="79">
        <v>1404</v>
      </c>
      <c r="Q118" s="3" t="s">
        <v>665</v>
      </c>
      <c r="R118" s="3" t="str">
        <f t="shared" si="6"/>
        <v>https://dashboardfiltrado.azurewebsites.net/AutoDash/Index/4/1404</v>
      </c>
      <c r="S118" s="58" t="str">
        <f>+""""&amp;IFERROR(VLOOKUP($O118,MASTER!$A$8:$Z$762,20,0),"")&amp;""""</f>
        <v>"No Aplica"</v>
      </c>
      <c r="T118" s="73" t="str">
        <f>+IFERROR(VLOOKUP($O118,MASTER!$A$8:$Z$762,21,0),"")</f>
        <v>No Aplica</v>
      </c>
      <c r="U118" s="67">
        <f>+BD_Links[[#This Row],[id2]]</f>
        <v>1404</v>
      </c>
      <c r="V118" s="58" t="str">
        <f>+""""&amp;IFERROR(VLOOKUP($O118,MASTER!$A$8:$Z$762,22,0),"")&amp;""""</f>
        <v>"No Aplica"</v>
      </c>
      <c r="W118" s="3"/>
      <c r="X118" s="3" t="str">
        <f>+IFERROR(VLOOKUP(BD_Links[[#This Row],[id GEE]],Portadas10[],2,0),"")</f>
        <v/>
      </c>
      <c r="Y1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9" spans="2:26" ht="30.6" x14ac:dyDescent="0.3">
      <c r="B119" s="74">
        <f t="shared" si="10"/>
        <v>91</v>
      </c>
      <c r="C119" s="58" t="str">
        <f>+VLOOKUP($O119,MASTER!$A$8:$N$762,2,0)</f>
        <v>DATAEDUCACIÓN</v>
      </c>
      <c r="D119" s="73" t="str">
        <f>+VLOOKUP($O119,MASTER!$A$8:$N$762,3,0)</f>
        <v>0010-01-00014</v>
      </c>
      <c r="E119" s="52" t="str">
        <f>+VLOOKUP($O119,MASTER!$A$8:$N$762,5,0)</f>
        <v>Ranking Comunal de Establecimientos Educacionales - Chile</v>
      </c>
      <c r="F119" s="73" t="str">
        <f>+VLOOKUP($O119,MASTER!$A$8:$N$762,6,0)</f>
        <v>PRO</v>
      </c>
      <c r="G119" s="73" t="str">
        <f>+VLOOKUP($O119,MASTER!$A$8:$N$762,7,0)</f>
        <v>Chile</v>
      </c>
      <c r="H119" s="73" t="str">
        <f>+VLOOKUP($O119,MASTER!$A$8:$N$762,9,0)</f>
        <v>SI</v>
      </c>
      <c r="I119" s="73" t="str">
        <f>+VLOOKUP($O119,MASTER!$A$8:$N$762,10,0)</f>
        <v>NO</v>
      </c>
      <c r="J119" s="73" t="str">
        <f>+VLOOKUP($O119,MASTER!$A$8:$N$762,11,0)</f>
        <v>SI</v>
      </c>
      <c r="K119" s="72">
        <f>+VLOOKUP($O119,MASTER!$A$8:$N$762,12,0)</f>
        <v>3</v>
      </c>
      <c r="L119" s="73" t="str">
        <f>+VLOOKUP($O119,MASTER!$A$8:$N$762,13,0)</f>
        <v>SI</v>
      </c>
      <c r="M119" s="73" t="str">
        <f>+VLOOKUP($O119,MASTER!$A$8:$N$762,14,0)</f>
        <v>Comuna</v>
      </c>
      <c r="N119" s="72">
        <f t="shared" si="11"/>
        <v>346</v>
      </c>
      <c r="O119" s="67">
        <f t="shared" si="12"/>
        <v>4</v>
      </c>
      <c r="P119" s="79">
        <v>3304</v>
      </c>
      <c r="Q119" s="3" t="s">
        <v>684</v>
      </c>
      <c r="R119" s="3" t="str">
        <f t="shared" si="6"/>
        <v>https://dashboardfiltrado.azurewebsites.net/AutoDash/Index/4/3304</v>
      </c>
      <c r="S119" s="58" t="str">
        <f>+""""&amp;IFERROR(VLOOKUP($O119,MASTER!$A$8:$Z$762,20,0),"")&amp;""""</f>
        <v>"No Aplica"</v>
      </c>
      <c r="T119" s="73" t="str">
        <f>+IFERROR(VLOOKUP($O119,MASTER!$A$8:$Z$762,21,0),"")</f>
        <v>No Aplica</v>
      </c>
      <c r="U119" s="67">
        <f>+BD_Links[[#This Row],[id2]]</f>
        <v>3304</v>
      </c>
      <c r="V119" s="58" t="str">
        <f>+""""&amp;IFERROR(VLOOKUP($O119,MASTER!$A$8:$Z$762,22,0),"")&amp;""""</f>
        <v>"No Aplica"</v>
      </c>
      <c r="W119" s="3"/>
      <c r="X119" s="3" t="str">
        <f>+IFERROR(VLOOKUP(BD_Links[[#This Row],[id GEE]],Portadas10[],2,0),"")</f>
        <v/>
      </c>
      <c r="Y1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0" spans="2:26" ht="30.6" x14ac:dyDescent="0.3">
      <c r="B120" s="74">
        <f t="shared" si="10"/>
        <v>92</v>
      </c>
      <c r="C120" s="58" t="str">
        <f>+VLOOKUP($O120,MASTER!$A$8:$N$762,2,0)</f>
        <v>DATAEDUCACIÓN</v>
      </c>
      <c r="D120" s="73" t="str">
        <f>+VLOOKUP($O120,MASTER!$A$8:$N$762,3,0)</f>
        <v>0010-01-00014</v>
      </c>
      <c r="E120" s="52" t="str">
        <f>+VLOOKUP($O120,MASTER!$A$8:$N$762,5,0)</f>
        <v>Ranking Comunal de Establecimientos Educacionales - Chile</v>
      </c>
      <c r="F120" s="73" t="str">
        <f>+VLOOKUP($O120,MASTER!$A$8:$N$762,6,0)</f>
        <v>PRO</v>
      </c>
      <c r="G120" s="73" t="str">
        <f>+VLOOKUP($O120,MASTER!$A$8:$N$762,7,0)</f>
        <v>Chile</v>
      </c>
      <c r="H120" s="73" t="str">
        <f>+VLOOKUP($O120,MASTER!$A$8:$N$762,9,0)</f>
        <v>SI</v>
      </c>
      <c r="I120" s="73" t="str">
        <f>+VLOOKUP($O120,MASTER!$A$8:$N$762,10,0)</f>
        <v>NO</v>
      </c>
      <c r="J120" s="73" t="str">
        <f>+VLOOKUP($O120,MASTER!$A$8:$N$762,11,0)</f>
        <v>SI</v>
      </c>
      <c r="K120" s="72">
        <f>+VLOOKUP($O120,MASTER!$A$8:$N$762,12,0)</f>
        <v>3</v>
      </c>
      <c r="L120" s="73" t="str">
        <f>+VLOOKUP($O120,MASTER!$A$8:$N$762,13,0)</f>
        <v>SI</v>
      </c>
      <c r="M120" s="73" t="str">
        <f>+VLOOKUP($O120,MASTER!$A$8:$N$762,14,0)</f>
        <v>Comuna</v>
      </c>
      <c r="N120" s="72">
        <f t="shared" si="11"/>
        <v>346</v>
      </c>
      <c r="O120" s="67">
        <f t="shared" si="12"/>
        <v>4</v>
      </c>
      <c r="P120" s="79">
        <v>4201</v>
      </c>
      <c r="Q120" s="3" t="s">
        <v>691</v>
      </c>
      <c r="R120" s="3" t="str">
        <f t="shared" si="6"/>
        <v>https://dashboardfiltrado.azurewebsites.net/AutoDash/Index/4/4201</v>
      </c>
      <c r="S120" s="58" t="str">
        <f>+""""&amp;IFERROR(VLOOKUP($O120,MASTER!$A$8:$Z$762,20,0),"")&amp;""""</f>
        <v>"No Aplica"</v>
      </c>
      <c r="T120" s="73" t="str">
        <f>+IFERROR(VLOOKUP($O120,MASTER!$A$8:$Z$762,21,0),"")</f>
        <v>No Aplica</v>
      </c>
      <c r="U120" s="67">
        <f>+BD_Links[[#This Row],[id2]]</f>
        <v>4201</v>
      </c>
      <c r="V120" s="58" t="str">
        <f>+""""&amp;IFERROR(VLOOKUP($O120,MASTER!$A$8:$Z$762,22,0),"")&amp;""""</f>
        <v>"No Aplica"</v>
      </c>
      <c r="W120" s="3"/>
      <c r="X120" s="3" t="str">
        <f>+IFERROR(VLOOKUP(BD_Links[[#This Row],[id GEE]],Portadas10[],2,0),"")</f>
        <v/>
      </c>
      <c r="Y1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1" spans="2:26" ht="30.6" x14ac:dyDescent="0.3">
      <c r="B121" s="74">
        <f t="shared" si="10"/>
        <v>93</v>
      </c>
      <c r="C121" s="58" t="str">
        <f>+VLOOKUP($O121,MASTER!$A$8:$N$762,2,0)</f>
        <v>DATAEDUCACIÓN</v>
      </c>
      <c r="D121" s="73" t="str">
        <f>+VLOOKUP($O121,MASTER!$A$8:$N$762,3,0)</f>
        <v>0010-01-00014</v>
      </c>
      <c r="E121" s="52" t="str">
        <f>+VLOOKUP($O121,MASTER!$A$8:$N$762,5,0)</f>
        <v>Ranking Comunal de Establecimientos Educacionales - Chile</v>
      </c>
      <c r="F121" s="73" t="str">
        <f>+VLOOKUP($O121,MASTER!$A$8:$N$762,6,0)</f>
        <v>PRO</v>
      </c>
      <c r="G121" s="73" t="str">
        <f>+VLOOKUP($O121,MASTER!$A$8:$N$762,7,0)</f>
        <v>Chile</v>
      </c>
      <c r="H121" s="73" t="str">
        <f>+VLOOKUP($O121,MASTER!$A$8:$N$762,9,0)</f>
        <v>SI</v>
      </c>
      <c r="I121" s="73" t="str">
        <f>+VLOOKUP($O121,MASTER!$A$8:$N$762,10,0)</f>
        <v>NO</v>
      </c>
      <c r="J121" s="73" t="str">
        <f>+VLOOKUP($O121,MASTER!$A$8:$N$762,11,0)</f>
        <v>SI</v>
      </c>
      <c r="K121" s="72">
        <f>+VLOOKUP($O121,MASTER!$A$8:$N$762,12,0)</f>
        <v>3</v>
      </c>
      <c r="L121" s="73" t="str">
        <f>+VLOOKUP($O121,MASTER!$A$8:$N$762,13,0)</f>
        <v>SI</v>
      </c>
      <c r="M121" s="73" t="str">
        <f>+VLOOKUP($O121,MASTER!$A$8:$N$762,14,0)</f>
        <v>Comuna</v>
      </c>
      <c r="N121" s="72">
        <f t="shared" si="11"/>
        <v>346</v>
      </c>
      <c r="O121" s="67">
        <f t="shared" si="12"/>
        <v>4</v>
      </c>
      <c r="P121" s="79">
        <v>1101</v>
      </c>
      <c r="Q121" s="3" t="s">
        <v>660</v>
      </c>
      <c r="R121" s="3" t="str">
        <f t="shared" si="6"/>
        <v>https://dashboardfiltrado.azurewebsites.net/AutoDash/Index/4/1101</v>
      </c>
      <c r="S121" s="58" t="str">
        <f>+""""&amp;IFERROR(VLOOKUP($O121,MASTER!$A$8:$Z$762,20,0),"")&amp;""""</f>
        <v>"No Aplica"</v>
      </c>
      <c r="T121" s="73" t="str">
        <f>+IFERROR(VLOOKUP($O121,MASTER!$A$8:$Z$762,21,0),"")</f>
        <v>No Aplica</v>
      </c>
      <c r="U121" s="67">
        <f>+BD_Links[[#This Row],[id2]]</f>
        <v>1101</v>
      </c>
      <c r="V121" s="58" t="str">
        <f>+""""&amp;IFERROR(VLOOKUP($O121,MASTER!$A$8:$Z$762,22,0),"")&amp;""""</f>
        <v>"No Aplica"</v>
      </c>
      <c r="W121" s="3"/>
      <c r="X121" s="3" t="str">
        <f>+IFERROR(VLOOKUP(BD_Links[[#This Row],[id GEE]],Portadas10[],2,0),"")</f>
        <v/>
      </c>
      <c r="Y1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2" spans="2:26" ht="30.6" x14ac:dyDescent="0.3">
      <c r="B122" s="74">
        <f t="shared" si="10"/>
        <v>94</v>
      </c>
      <c r="C122" s="58" t="str">
        <f>+VLOOKUP($O122,MASTER!$A$8:$N$762,2,0)</f>
        <v>DATAEDUCACIÓN</v>
      </c>
      <c r="D122" s="73" t="str">
        <f>+VLOOKUP($O122,MASTER!$A$8:$N$762,3,0)</f>
        <v>0010-01-00014</v>
      </c>
      <c r="E122" s="52" t="str">
        <f>+VLOOKUP($O122,MASTER!$A$8:$N$762,5,0)</f>
        <v>Ranking Comunal de Establecimientos Educacionales - Chile</v>
      </c>
      <c r="F122" s="73" t="str">
        <f>+VLOOKUP($O122,MASTER!$A$8:$N$762,6,0)</f>
        <v>PRO</v>
      </c>
      <c r="G122" s="73" t="str">
        <f>+VLOOKUP($O122,MASTER!$A$8:$N$762,7,0)</f>
        <v>Chile</v>
      </c>
      <c r="H122" s="73" t="str">
        <f>+VLOOKUP($O122,MASTER!$A$8:$N$762,9,0)</f>
        <v>SI</v>
      </c>
      <c r="I122" s="73" t="str">
        <f>+VLOOKUP($O122,MASTER!$A$8:$N$762,10,0)</f>
        <v>NO</v>
      </c>
      <c r="J122" s="73" t="str">
        <f>+VLOOKUP($O122,MASTER!$A$8:$N$762,11,0)</f>
        <v>SI</v>
      </c>
      <c r="K122" s="72">
        <f>+VLOOKUP($O122,MASTER!$A$8:$N$762,12,0)</f>
        <v>3</v>
      </c>
      <c r="L122" s="73" t="str">
        <f>+VLOOKUP($O122,MASTER!$A$8:$N$762,13,0)</f>
        <v>SI</v>
      </c>
      <c r="M122" s="73" t="str">
        <f>+VLOOKUP($O122,MASTER!$A$8:$N$762,14,0)</f>
        <v>Comuna</v>
      </c>
      <c r="N122" s="72">
        <f t="shared" si="11"/>
        <v>346</v>
      </c>
      <c r="O122" s="67">
        <f t="shared" si="12"/>
        <v>4</v>
      </c>
      <c r="P122" s="79">
        <v>4104</v>
      </c>
      <c r="Q122" s="3" t="s">
        <v>688</v>
      </c>
      <c r="R122" s="3" t="str">
        <f t="shared" si="6"/>
        <v>https://dashboardfiltrado.azurewebsites.net/AutoDash/Index/4/4104</v>
      </c>
      <c r="S122" s="58" t="str">
        <f>+""""&amp;IFERROR(VLOOKUP($O122,MASTER!$A$8:$Z$762,20,0),"")&amp;""""</f>
        <v>"No Aplica"</v>
      </c>
      <c r="T122" s="73" t="str">
        <f>+IFERROR(VLOOKUP($O122,MASTER!$A$8:$Z$762,21,0),"")</f>
        <v>No Aplica</v>
      </c>
      <c r="U122" s="67">
        <f>+BD_Links[[#This Row],[id2]]</f>
        <v>4104</v>
      </c>
      <c r="V122" s="58" t="str">
        <f>+""""&amp;IFERROR(VLOOKUP($O122,MASTER!$A$8:$Z$762,22,0),"")&amp;""""</f>
        <v>"No Aplica"</v>
      </c>
      <c r="W122" s="3"/>
      <c r="X122" s="3" t="str">
        <f>+IFERROR(VLOOKUP(BD_Links[[#This Row],[id GEE]],Portadas10[],2,0),"")</f>
        <v/>
      </c>
      <c r="Y1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3" spans="2:26" ht="30.6" x14ac:dyDescent="0.3">
      <c r="B123" s="74">
        <f t="shared" si="10"/>
        <v>95</v>
      </c>
      <c r="C123" s="58" t="str">
        <f>+VLOOKUP($O123,MASTER!$A$8:$N$762,2,0)</f>
        <v>DATAEDUCACIÓN</v>
      </c>
      <c r="D123" s="73" t="str">
        <f>+VLOOKUP($O123,MASTER!$A$8:$N$762,3,0)</f>
        <v>0010-01-00014</v>
      </c>
      <c r="E123" s="52" t="str">
        <f>+VLOOKUP($O123,MASTER!$A$8:$N$762,5,0)</f>
        <v>Ranking Comunal de Establecimientos Educacionales - Chile</v>
      </c>
      <c r="F123" s="73" t="str">
        <f>+VLOOKUP($O123,MASTER!$A$8:$N$762,6,0)</f>
        <v>PRO</v>
      </c>
      <c r="G123" s="73" t="str">
        <f>+VLOOKUP($O123,MASTER!$A$8:$N$762,7,0)</f>
        <v>Chile</v>
      </c>
      <c r="H123" s="73" t="str">
        <f>+VLOOKUP($O123,MASTER!$A$8:$N$762,9,0)</f>
        <v>SI</v>
      </c>
      <c r="I123" s="73" t="str">
        <f>+VLOOKUP($O123,MASTER!$A$8:$N$762,10,0)</f>
        <v>NO</v>
      </c>
      <c r="J123" s="73" t="str">
        <f>+VLOOKUP($O123,MASTER!$A$8:$N$762,11,0)</f>
        <v>SI</v>
      </c>
      <c r="K123" s="72">
        <f>+VLOOKUP($O123,MASTER!$A$8:$N$762,12,0)</f>
        <v>3</v>
      </c>
      <c r="L123" s="73" t="str">
        <f>+VLOOKUP($O123,MASTER!$A$8:$N$762,13,0)</f>
        <v>SI</v>
      </c>
      <c r="M123" s="73" t="str">
        <f>+VLOOKUP($O123,MASTER!$A$8:$N$762,14,0)</f>
        <v>Comuna</v>
      </c>
      <c r="N123" s="72">
        <f t="shared" si="11"/>
        <v>346</v>
      </c>
      <c r="O123" s="67">
        <f t="shared" si="12"/>
        <v>4</v>
      </c>
      <c r="P123" s="79">
        <v>4101</v>
      </c>
      <c r="Q123" s="3" t="s">
        <v>685</v>
      </c>
      <c r="R123" s="3" t="str">
        <f t="shared" si="6"/>
        <v>https://dashboardfiltrado.azurewebsites.net/AutoDash/Index/4/4101</v>
      </c>
      <c r="S123" s="58" t="str">
        <f>+""""&amp;IFERROR(VLOOKUP($O123,MASTER!$A$8:$Z$762,20,0),"")&amp;""""</f>
        <v>"No Aplica"</v>
      </c>
      <c r="T123" s="73" t="str">
        <f>+IFERROR(VLOOKUP($O123,MASTER!$A$8:$Z$762,21,0),"")</f>
        <v>No Aplica</v>
      </c>
      <c r="U123" s="67">
        <f>+BD_Links[[#This Row],[id2]]</f>
        <v>4101</v>
      </c>
      <c r="V123" s="58" t="str">
        <f>+""""&amp;IFERROR(VLOOKUP($O123,MASTER!$A$8:$Z$762,22,0),"")&amp;""""</f>
        <v>"No Aplica"</v>
      </c>
      <c r="W123" s="3"/>
      <c r="X123" s="3" t="str">
        <f>+IFERROR(VLOOKUP(BD_Links[[#This Row],[id GEE]],Portadas10[],2,0),"")</f>
        <v/>
      </c>
      <c r="Y1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4" spans="2:26" ht="30.6" x14ac:dyDescent="0.3">
      <c r="B124" s="74">
        <f t="shared" si="10"/>
        <v>96</v>
      </c>
      <c r="C124" s="58" t="str">
        <f>+VLOOKUP($O124,MASTER!$A$8:$N$762,2,0)</f>
        <v>DATAEDUCACIÓN</v>
      </c>
      <c r="D124" s="73" t="str">
        <f>+VLOOKUP($O124,MASTER!$A$8:$N$762,3,0)</f>
        <v>0010-01-00014</v>
      </c>
      <c r="E124" s="52" t="str">
        <f>+VLOOKUP($O124,MASTER!$A$8:$N$762,5,0)</f>
        <v>Ranking Comunal de Establecimientos Educacionales - Chile</v>
      </c>
      <c r="F124" s="73" t="str">
        <f>+VLOOKUP($O124,MASTER!$A$8:$N$762,6,0)</f>
        <v>PRO</v>
      </c>
      <c r="G124" s="73" t="str">
        <f>+VLOOKUP($O124,MASTER!$A$8:$N$762,7,0)</f>
        <v>Chile</v>
      </c>
      <c r="H124" s="73" t="str">
        <f>+VLOOKUP($O124,MASTER!$A$8:$N$762,9,0)</f>
        <v>SI</v>
      </c>
      <c r="I124" s="73" t="str">
        <f>+VLOOKUP($O124,MASTER!$A$8:$N$762,10,0)</f>
        <v>NO</v>
      </c>
      <c r="J124" s="73" t="str">
        <f>+VLOOKUP($O124,MASTER!$A$8:$N$762,11,0)</f>
        <v>SI</v>
      </c>
      <c r="K124" s="72">
        <f>+VLOOKUP($O124,MASTER!$A$8:$N$762,12,0)</f>
        <v>3</v>
      </c>
      <c r="L124" s="73" t="str">
        <f>+VLOOKUP($O124,MASTER!$A$8:$N$762,13,0)</f>
        <v>SI</v>
      </c>
      <c r="M124" s="73" t="str">
        <f>+VLOOKUP($O124,MASTER!$A$8:$N$762,14,0)</f>
        <v>Comuna</v>
      </c>
      <c r="N124" s="72">
        <f t="shared" si="11"/>
        <v>346</v>
      </c>
      <c r="O124" s="67">
        <f t="shared" si="12"/>
        <v>4</v>
      </c>
      <c r="P124" s="79">
        <v>4203</v>
      </c>
      <c r="Q124" s="3" t="s">
        <v>693</v>
      </c>
      <c r="R124" s="3" t="str">
        <f t="shared" si="6"/>
        <v>https://dashboardfiltrado.azurewebsites.net/AutoDash/Index/4/4203</v>
      </c>
      <c r="S124" s="58" t="str">
        <f>+""""&amp;IFERROR(VLOOKUP($O124,MASTER!$A$8:$Z$762,20,0),"")&amp;""""</f>
        <v>"No Aplica"</v>
      </c>
      <c r="T124" s="73" t="str">
        <f>+IFERROR(VLOOKUP($O124,MASTER!$A$8:$Z$762,21,0),"")</f>
        <v>No Aplica</v>
      </c>
      <c r="U124" s="67">
        <f>+BD_Links[[#This Row],[id2]]</f>
        <v>4203</v>
      </c>
      <c r="V124" s="58" t="str">
        <f>+""""&amp;IFERROR(VLOOKUP($O124,MASTER!$A$8:$Z$762,22,0),"")&amp;""""</f>
        <v>"No Aplica"</v>
      </c>
      <c r="W124" s="3"/>
      <c r="X124" s="3" t="str">
        <f>+IFERROR(VLOOKUP(BD_Links[[#This Row],[id GEE]],Portadas10[],2,0),"")</f>
        <v/>
      </c>
      <c r="Y1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5" spans="2:26" ht="30.6" x14ac:dyDescent="0.3">
      <c r="B125" s="74">
        <f t="shared" si="10"/>
        <v>97</v>
      </c>
      <c r="C125" s="58" t="str">
        <f>+VLOOKUP($O125,MASTER!$A$8:$N$762,2,0)</f>
        <v>DATAEDUCACIÓN</v>
      </c>
      <c r="D125" s="73" t="str">
        <f>+VLOOKUP($O125,MASTER!$A$8:$N$762,3,0)</f>
        <v>0010-01-00014</v>
      </c>
      <c r="E125" s="52" t="str">
        <f>+VLOOKUP($O125,MASTER!$A$8:$N$762,5,0)</f>
        <v>Ranking Comunal de Establecimientos Educacionales - Chile</v>
      </c>
      <c r="F125" s="73" t="str">
        <f>+VLOOKUP($O125,MASTER!$A$8:$N$762,6,0)</f>
        <v>PRO</v>
      </c>
      <c r="G125" s="73" t="str">
        <f>+VLOOKUP($O125,MASTER!$A$8:$N$762,7,0)</f>
        <v>Chile</v>
      </c>
      <c r="H125" s="73" t="str">
        <f>+VLOOKUP($O125,MASTER!$A$8:$N$762,9,0)</f>
        <v>SI</v>
      </c>
      <c r="I125" s="73" t="str">
        <f>+VLOOKUP($O125,MASTER!$A$8:$N$762,10,0)</f>
        <v>NO</v>
      </c>
      <c r="J125" s="73" t="str">
        <f>+VLOOKUP($O125,MASTER!$A$8:$N$762,11,0)</f>
        <v>SI</v>
      </c>
      <c r="K125" s="72">
        <f>+VLOOKUP($O125,MASTER!$A$8:$N$762,12,0)</f>
        <v>3</v>
      </c>
      <c r="L125" s="73" t="str">
        <f>+VLOOKUP($O125,MASTER!$A$8:$N$762,13,0)</f>
        <v>SI</v>
      </c>
      <c r="M125" s="73" t="str">
        <f>+VLOOKUP($O125,MASTER!$A$8:$N$762,14,0)</f>
        <v>Comuna</v>
      </c>
      <c r="N125" s="72">
        <f t="shared" si="11"/>
        <v>346</v>
      </c>
      <c r="O125" s="67">
        <f t="shared" si="12"/>
        <v>4</v>
      </c>
      <c r="P125" s="79">
        <v>2302</v>
      </c>
      <c r="Q125" s="3" t="s">
        <v>675</v>
      </c>
      <c r="R125" s="3" t="str">
        <f t="shared" si="6"/>
        <v>https://dashboardfiltrado.azurewebsites.net/AutoDash/Index/4/2302</v>
      </c>
      <c r="S125" s="58" t="str">
        <f>+""""&amp;IFERROR(VLOOKUP($O125,MASTER!$A$8:$Z$762,20,0),"")&amp;""""</f>
        <v>"No Aplica"</v>
      </c>
      <c r="T125" s="73" t="str">
        <f>+IFERROR(VLOOKUP($O125,MASTER!$A$8:$Z$762,21,0),"")</f>
        <v>No Aplica</v>
      </c>
      <c r="U125" s="67">
        <f>+BD_Links[[#This Row],[id2]]</f>
        <v>2302</v>
      </c>
      <c r="V125" s="58" t="str">
        <f>+""""&amp;IFERROR(VLOOKUP($O125,MASTER!$A$8:$Z$762,22,0),"")&amp;""""</f>
        <v>"No Aplica"</v>
      </c>
      <c r="W125" s="3"/>
      <c r="X125" s="3" t="str">
        <f>+IFERROR(VLOOKUP(BD_Links[[#This Row],[id GEE]],Portadas10[],2,0),"")</f>
        <v/>
      </c>
      <c r="Y1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6" spans="2:26" ht="30.6" x14ac:dyDescent="0.3">
      <c r="B126" s="74">
        <f t="shared" si="10"/>
        <v>98</v>
      </c>
      <c r="C126" s="58" t="str">
        <f>+VLOOKUP($O126,MASTER!$A$8:$N$762,2,0)</f>
        <v>DATAEDUCACIÓN</v>
      </c>
      <c r="D126" s="73" t="str">
        <f>+VLOOKUP($O126,MASTER!$A$8:$N$762,3,0)</f>
        <v>0010-01-00014</v>
      </c>
      <c r="E126" s="52" t="str">
        <f>+VLOOKUP($O126,MASTER!$A$8:$N$762,5,0)</f>
        <v>Ranking Comunal de Establecimientos Educacionales - Chile</v>
      </c>
      <c r="F126" s="73" t="str">
        <f>+VLOOKUP($O126,MASTER!$A$8:$N$762,6,0)</f>
        <v>PRO</v>
      </c>
      <c r="G126" s="73" t="str">
        <f>+VLOOKUP($O126,MASTER!$A$8:$N$762,7,0)</f>
        <v>Chile</v>
      </c>
      <c r="H126" s="73" t="str">
        <f>+VLOOKUP($O126,MASTER!$A$8:$N$762,9,0)</f>
        <v>SI</v>
      </c>
      <c r="I126" s="73" t="str">
        <f>+VLOOKUP($O126,MASTER!$A$8:$N$762,10,0)</f>
        <v>NO</v>
      </c>
      <c r="J126" s="73" t="str">
        <f>+VLOOKUP($O126,MASTER!$A$8:$N$762,11,0)</f>
        <v>SI</v>
      </c>
      <c r="K126" s="72">
        <f>+VLOOKUP($O126,MASTER!$A$8:$N$762,12,0)</f>
        <v>3</v>
      </c>
      <c r="L126" s="73" t="str">
        <f>+VLOOKUP($O126,MASTER!$A$8:$N$762,13,0)</f>
        <v>SI</v>
      </c>
      <c r="M126" s="73" t="str">
        <f>+VLOOKUP($O126,MASTER!$A$8:$N$762,14,0)</f>
        <v>Comuna</v>
      </c>
      <c r="N126" s="72">
        <f t="shared" si="11"/>
        <v>346</v>
      </c>
      <c r="O126" s="67">
        <f t="shared" si="12"/>
        <v>4</v>
      </c>
      <c r="P126" s="79">
        <v>2102</v>
      </c>
      <c r="Q126" s="3" t="s">
        <v>668</v>
      </c>
      <c r="R126" s="3" t="str">
        <f t="shared" si="6"/>
        <v>https://dashboardfiltrado.azurewebsites.net/AutoDash/Index/4/2102</v>
      </c>
      <c r="S126" s="58" t="str">
        <f>+""""&amp;IFERROR(VLOOKUP($O126,MASTER!$A$8:$Z$762,20,0),"")&amp;""""</f>
        <v>"No Aplica"</v>
      </c>
      <c r="T126" s="73" t="str">
        <f>+IFERROR(VLOOKUP($O126,MASTER!$A$8:$Z$762,21,0),"")</f>
        <v>No Aplica</v>
      </c>
      <c r="U126" s="67">
        <f>+BD_Links[[#This Row],[id2]]</f>
        <v>2102</v>
      </c>
      <c r="V126" s="58" t="str">
        <f>+""""&amp;IFERROR(VLOOKUP($O126,MASTER!$A$8:$Z$762,22,0),"")&amp;""""</f>
        <v>"No Aplica"</v>
      </c>
      <c r="W126" s="3"/>
      <c r="X126" s="3" t="str">
        <f>+IFERROR(VLOOKUP(BD_Links[[#This Row],[id GEE]],Portadas10[],2,0),"")</f>
        <v/>
      </c>
      <c r="Y1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7" spans="2:26" ht="30.6" x14ac:dyDescent="0.3">
      <c r="B127" s="74">
        <f t="shared" si="10"/>
        <v>99</v>
      </c>
      <c r="C127" s="58" t="str">
        <f>+VLOOKUP($O127,MASTER!$A$8:$N$762,2,0)</f>
        <v>DATAEDUCACIÓN</v>
      </c>
      <c r="D127" s="73" t="str">
        <f>+VLOOKUP($O127,MASTER!$A$8:$N$762,3,0)</f>
        <v>0010-01-00014</v>
      </c>
      <c r="E127" s="52" t="str">
        <f>+VLOOKUP($O127,MASTER!$A$8:$N$762,5,0)</f>
        <v>Ranking Comunal de Establecimientos Educacionales - Chile</v>
      </c>
      <c r="F127" s="73" t="str">
        <f>+VLOOKUP($O127,MASTER!$A$8:$N$762,6,0)</f>
        <v>PRO</v>
      </c>
      <c r="G127" s="73" t="str">
        <f>+VLOOKUP($O127,MASTER!$A$8:$N$762,7,0)</f>
        <v>Chile</v>
      </c>
      <c r="H127" s="73" t="str">
        <f>+VLOOKUP($O127,MASTER!$A$8:$N$762,9,0)</f>
        <v>SI</v>
      </c>
      <c r="I127" s="73" t="str">
        <f>+VLOOKUP($O127,MASTER!$A$8:$N$762,10,0)</f>
        <v>NO</v>
      </c>
      <c r="J127" s="73" t="str">
        <f>+VLOOKUP($O127,MASTER!$A$8:$N$762,11,0)</f>
        <v>SI</v>
      </c>
      <c r="K127" s="72">
        <f>+VLOOKUP($O127,MASTER!$A$8:$N$762,12,0)</f>
        <v>3</v>
      </c>
      <c r="L127" s="73" t="str">
        <f>+VLOOKUP($O127,MASTER!$A$8:$N$762,13,0)</f>
        <v>SI</v>
      </c>
      <c r="M127" s="73" t="str">
        <f>+VLOOKUP($O127,MASTER!$A$8:$N$762,14,0)</f>
        <v>Comuna</v>
      </c>
      <c r="N127" s="72">
        <f t="shared" si="11"/>
        <v>346</v>
      </c>
      <c r="O127" s="67">
        <f t="shared" si="12"/>
        <v>4</v>
      </c>
      <c r="P127" s="79">
        <v>4303</v>
      </c>
      <c r="Q127" s="3" t="s">
        <v>697</v>
      </c>
      <c r="R127" s="3" t="str">
        <f t="shared" si="6"/>
        <v>https://dashboardfiltrado.azurewebsites.net/AutoDash/Index/4/4303</v>
      </c>
      <c r="S127" s="58" t="str">
        <f>+""""&amp;IFERROR(VLOOKUP($O127,MASTER!$A$8:$Z$762,20,0),"")&amp;""""</f>
        <v>"No Aplica"</v>
      </c>
      <c r="T127" s="73" t="str">
        <f>+IFERROR(VLOOKUP($O127,MASTER!$A$8:$Z$762,21,0),"")</f>
        <v>No Aplica</v>
      </c>
      <c r="U127" s="67">
        <f>+BD_Links[[#This Row],[id2]]</f>
        <v>4303</v>
      </c>
      <c r="V127" s="58" t="str">
        <f>+""""&amp;IFERROR(VLOOKUP($O127,MASTER!$A$8:$Z$762,22,0),"")&amp;""""</f>
        <v>"No Aplica"</v>
      </c>
      <c r="W127" s="3"/>
      <c r="X127" s="3" t="str">
        <f>+IFERROR(VLOOKUP(BD_Links[[#This Row],[id GEE]],Portadas10[],2,0),"")</f>
        <v/>
      </c>
      <c r="Y1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8" spans="2:26" ht="30.6" x14ac:dyDescent="0.3">
      <c r="B128" s="74">
        <f t="shared" si="10"/>
        <v>100</v>
      </c>
      <c r="C128" s="58" t="str">
        <f>+VLOOKUP($O128,MASTER!$A$8:$N$762,2,0)</f>
        <v>DATAEDUCACIÓN</v>
      </c>
      <c r="D128" s="73" t="str">
        <f>+VLOOKUP($O128,MASTER!$A$8:$N$762,3,0)</f>
        <v>0010-01-00014</v>
      </c>
      <c r="E128" s="52" t="str">
        <f>+VLOOKUP($O128,MASTER!$A$8:$N$762,5,0)</f>
        <v>Ranking Comunal de Establecimientos Educacionales - Chile</v>
      </c>
      <c r="F128" s="73" t="str">
        <f>+VLOOKUP($O128,MASTER!$A$8:$N$762,6,0)</f>
        <v>PRO</v>
      </c>
      <c r="G128" s="73" t="str">
        <f>+VLOOKUP($O128,MASTER!$A$8:$N$762,7,0)</f>
        <v>Chile</v>
      </c>
      <c r="H128" s="73" t="str">
        <f>+VLOOKUP($O128,MASTER!$A$8:$N$762,9,0)</f>
        <v>SI</v>
      </c>
      <c r="I128" s="73" t="str">
        <f>+VLOOKUP($O128,MASTER!$A$8:$N$762,10,0)</f>
        <v>NO</v>
      </c>
      <c r="J128" s="73" t="str">
        <f>+VLOOKUP($O128,MASTER!$A$8:$N$762,11,0)</f>
        <v>SI</v>
      </c>
      <c r="K128" s="72">
        <f>+VLOOKUP($O128,MASTER!$A$8:$N$762,12,0)</f>
        <v>3</v>
      </c>
      <c r="L128" s="73" t="str">
        <f>+VLOOKUP($O128,MASTER!$A$8:$N$762,13,0)</f>
        <v>SI</v>
      </c>
      <c r="M128" s="73" t="str">
        <f>+VLOOKUP($O128,MASTER!$A$8:$N$762,14,0)</f>
        <v>Comuna</v>
      </c>
      <c r="N128" s="72">
        <f t="shared" si="11"/>
        <v>346</v>
      </c>
      <c r="O128" s="67">
        <f t="shared" si="12"/>
        <v>4</v>
      </c>
      <c r="P128" s="79">
        <v>2202</v>
      </c>
      <c r="Q128" s="3" t="s">
        <v>672</v>
      </c>
      <c r="R128" s="3" t="str">
        <f t="shared" si="6"/>
        <v>https://dashboardfiltrado.azurewebsites.net/AutoDash/Index/4/2202</v>
      </c>
      <c r="S128" s="58" t="str">
        <f>+""""&amp;IFERROR(VLOOKUP($O128,MASTER!$A$8:$Z$762,20,0),"")&amp;""""</f>
        <v>"No Aplica"</v>
      </c>
      <c r="T128" s="73" t="str">
        <f>+IFERROR(VLOOKUP($O128,MASTER!$A$8:$Z$762,21,0),"")</f>
        <v>No Aplica</v>
      </c>
      <c r="U128" s="67">
        <f>+BD_Links[[#This Row],[id2]]</f>
        <v>2202</v>
      </c>
      <c r="V128" s="58" t="str">
        <f>+""""&amp;IFERROR(VLOOKUP($O128,MASTER!$A$8:$Z$762,22,0),"")&amp;""""</f>
        <v>"No Aplica"</v>
      </c>
      <c r="W128" s="3"/>
      <c r="X128" s="3" t="str">
        <f>+IFERROR(VLOOKUP(BD_Links[[#This Row],[id GEE]],Portadas10[],2,0),"")</f>
        <v/>
      </c>
      <c r="Y1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9" spans="2:26" ht="30.6" x14ac:dyDescent="0.3">
      <c r="B129" s="74">
        <f t="shared" si="10"/>
        <v>101</v>
      </c>
      <c r="C129" s="58" t="str">
        <f>+VLOOKUP($O129,MASTER!$A$8:$N$762,2,0)</f>
        <v>DATAEDUCACIÓN</v>
      </c>
      <c r="D129" s="73" t="str">
        <f>+VLOOKUP($O129,MASTER!$A$8:$N$762,3,0)</f>
        <v>0010-01-00014</v>
      </c>
      <c r="E129" s="52" t="str">
        <f>+VLOOKUP($O129,MASTER!$A$8:$N$762,5,0)</f>
        <v>Ranking Comunal de Establecimientos Educacionales - Chile</v>
      </c>
      <c r="F129" s="73" t="str">
        <f>+VLOOKUP($O129,MASTER!$A$8:$N$762,6,0)</f>
        <v>PRO</v>
      </c>
      <c r="G129" s="73" t="str">
        <f>+VLOOKUP($O129,MASTER!$A$8:$N$762,7,0)</f>
        <v>Chile</v>
      </c>
      <c r="H129" s="73" t="str">
        <f>+VLOOKUP($O129,MASTER!$A$8:$N$762,9,0)</f>
        <v>SI</v>
      </c>
      <c r="I129" s="73" t="str">
        <f>+VLOOKUP($O129,MASTER!$A$8:$N$762,10,0)</f>
        <v>NO</v>
      </c>
      <c r="J129" s="73" t="str">
        <f>+VLOOKUP($O129,MASTER!$A$8:$N$762,11,0)</f>
        <v>SI</v>
      </c>
      <c r="K129" s="72">
        <f>+VLOOKUP($O129,MASTER!$A$8:$N$762,12,0)</f>
        <v>3</v>
      </c>
      <c r="L129" s="73" t="str">
        <f>+VLOOKUP($O129,MASTER!$A$8:$N$762,13,0)</f>
        <v>SI</v>
      </c>
      <c r="M129" s="73" t="str">
        <f>+VLOOKUP($O129,MASTER!$A$8:$N$762,14,0)</f>
        <v>Comuna</v>
      </c>
      <c r="N129" s="72">
        <f t="shared" si="11"/>
        <v>346</v>
      </c>
      <c r="O129" s="67">
        <f t="shared" si="12"/>
        <v>4</v>
      </c>
      <c r="P129" s="79">
        <v>4301</v>
      </c>
      <c r="Q129" s="3" t="s">
        <v>695</v>
      </c>
      <c r="R129" s="3" t="str">
        <f t="shared" si="6"/>
        <v>https://dashboardfiltrado.azurewebsites.net/AutoDash/Index/4/4301</v>
      </c>
      <c r="S129" s="58" t="str">
        <f>+""""&amp;IFERROR(VLOOKUP($O129,MASTER!$A$8:$Z$762,20,0),"")&amp;""""</f>
        <v>"No Aplica"</v>
      </c>
      <c r="T129" s="73" t="str">
        <f>+IFERROR(VLOOKUP($O129,MASTER!$A$8:$Z$762,21,0),"")</f>
        <v>No Aplica</v>
      </c>
      <c r="U129" s="67">
        <f>+BD_Links[[#This Row],[id2]]</f>
        <v>4301</v>
      </c>
      <c r="V129" s="58" t="str">
        <f>+""""&amp;IFERROR(VLOOKUP($O129,MASTER!$A$8:$Z$762,22,0),"")&amp;""""</f>
        <v>"No Aplica"</v>
      </c>
      <c r="W129" s="3"/>
      <c r="X129" s="3" t="str">
        <f>+IFERROR(VLOOKUP(BD_Links[[#This Row],[id GEE]],Portadas10[],2,0),"")</f>
        <v/>
      </c>
      <c r="Y1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0" spans="2:26" ht="30.6" x14ac:dyDescent="0.3">
      <c r="B130" s="74">
        <f t="shared" si="10"/>
        <v>102</v>
      </c>
      <c r="C130" s="58" t="str">
        <f>+VLOOKUP($O130,MASTER!$A$8:$N$762,2,0)</f>
        <v>DATAEDUCACIÓN</v>
      </c>
      <c r="D130" s="73" t="str">
        <f>+VLOOKUP($O130,MASTER!$A$8:$N$762,3,0)</f>
        <v>0010-01-00014</v>
      </c>
      <c r="E130" s="52" t="str">
        <f>+VLOOKUP($O130,MASTER!$A$8:$N$762,5,0)</f>
        <v>Ranking Comunal de Establecimientos Educacionales - Chile</v>
      </c>
      <c r="F130" s="73" t="str">
        <f>+VLOOKUP($O130,MASTER!$A$8:$N$762,6,0)</f>
        <v>PRO</v>
      </c>
      <c r="G130" s="73" t="str">
        <f>+VLOOKUP($O130,MASTER!$A$8:$N$762,7,0)</f>
        <v>Chile</v>
      </c>
      <c r="H130" s="73" t="str">
        <f>+VLOOKUP($O130,MASTER!$A$8:$N$762,9,0)</f>
        <v>SI</v>
      </c>
      <c r="I130" s="73" t="str">
        <f>+VLOOKUP($O130,MASTER!$A$8:$N$762,10,0)</f>
        <v>NO</v>
      </c>
      <c r="J130" s="73" t="str">
        <f>+VLOOKUP($O130,MASTER!$A$8:$N$762,11,0)</f>
        <v>SI</v>
      </c>
      <c r="K130" s="72">
        <f>+VLOOKUP($O130,MASTER!$A$8:$N$762,12,0)</f>
        <v>3</v>
      </c>
      <c r="L130" s="73" t="str">
        <f>+VLOOKUP($O130,MASTER!$A$8:$N$762,13,0)</f>
        <v>SI</v>
      </c>
      <c r="M130" s="73" t="str">
        <f>+VLOOKUP($O130,MASTER!$A$8:$N$762,14,0)</f>
        <v>Comuna</v>
      </c>
      <c r="N130" s="72">
        <f t="shared" si="11"/>
        <v>346</v>
      </c>
      <c r="O130" s="67">
        <f t="shared" si="12"/>
        <v>4</v>
      </c>
      <c r="P130" s="79">
        <v>4105</v>
      </c>
      <c r="Q130" s="3" t="s">
        <v>689</v>
      </c>
      <c r="R130" s="3" t="str">
        <f t="shared" si="6"/>
        <v>https://dashboardfiltrado.azurewebsites.net/AutoDash/Index/4/4105</v>
      </c>
      <c r="S130" s="58" t="str">
        <f>+""""&amp;IFERROR(VLOOKUP($O130,MASTER!$A$8:$Z$762,20,0),"")&amp;""""</f>
        <v>"No Aplica"</v>
      </c>
      <c r="T130" s="73" t="str">
        <f>+IFERROR(VLOOKUP($O130,MASTER!$A$8:$Z$762,21,0),"")</f>
        <v>No Aplica</v>
      </c>
      <c r="U130" s="67">
        <f>+BD_Links[[#This Row],[id2]]</f>
        <v>4105</v>
      </c>
      <c r="V130" s="58" t="str">
        <f>+""""&amp;IFERROR(VLOOKUP($O130,MASTER!$A$8:$Z$762,22,0),"")&amp;""""</f>
        <v>"No Aplica"</v>
      </c>
      <c r="W130" s="3"/>
      <c r="X130" s="3" t="str">
        <f>+IFERROR(VLOOKUP(BD_Links[[#This Row],[id GEE]],Portadas10[],2,0),"")</f>
        <v/>
      </c>
      <c r="Y1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1" spans="2:26" ht="30.6" x14ac:dyDescent="0.3">
      <c r="B131" s="74">
        <f t="shared" si="10"/>
        <v>103</v>
      </c>
      <c r="C131" s="58" t="str">
        <f>+VLOOKUP($O131,MASTER!$A$8:$N$762,2,0)</f>
        <v>DATAEDUCACIÓN</v>
      </c>
      <c r="D131" s="73" t="str">
        <f>+VLOOKUP($O131,MASTER!$A$8:$N$762,3,0)</f>
        <v>0010-01-00014</v>
      </c>
      <c r="E131" s="52" t="str">
        <f>+VLOOKUP($O131,MASTER!$A$8:$N$762,5,0)</f>
        <v>Ranking Comunal de Establecimientos Educacionales - Chile</v>
      </c>
      <c r="F131" s="73" t="str">
        <f>+VLOOKUP($O131,MASTER!$A$8:$N$762,6,0)</f>
        <v>PRO</v>
      </c>
      <c r="G131" s="73" t="str">
        <f>+VLOOKUP($O131,MASTER!$A$8:$N$762,7,0)</f>
        <v>Chile</v>
      </c>
      <c r="H131" s="73" t="str">
        <f>+VLOOKUP($O131,MASTER!$A$8:$N$762,9,0)</f>
        <v>SI</v>
      </c>
      <c r="I131" s="73" t="str">
        <f>+VLOOKUP($O131,MASTER!$A$8:$N$762,10,0)</f>
        <v>NO</v>
      </c>
      <c r="J131" s="73" t="str">
        <f>+VLOOKUP($O131,MASTER!$A$8:$N$762,11,0)</f>
        <v>SI</v>
      </c>
      <c r="K131" s="72">
        <f>+VLOOKUP($O131,MASTER!$A$8:$N$762,12,0)</f>
        <v>3</v>
      </c>
      <c r="L131" s="73" t="str">
        <f>+VLOOKUP($O131,MASTER!$A$8:$N$762,13,0)</f>
        <v>SI</v>
      </c>
      <c r="M131" s="73" t="str">
        <f>+VLOOKUP($O131,MASTER!$A$8:$N$762,14,0)</f>
        <v>Comuna</v>
      </c>
      <c r="N131" s="72">
        <f t="shared" si="11"/>
        <v>346</v>
      </c>
      <c r="O131" s="67">
        <f t="shared" si="12"/>
        <v>4</v>
      </c>
      <c r="P131" s="79">
        <v>1405</v>
      </c>
      <c r="Q131" s="3" t="s">
        <v>666</v>
      </c>
      <c r="R131" s="3" t="str">
        <f t="shared" si="6"/>
        <v>https://dashboardfiltrado.azurewebsites.net/AutoDash/Index/4/1405</v>
      </c>
      <c r="S131" s="58" t="str">
        <f>+""""&amp;IFERROR(VLOOKUP($O131,MASTER!$A$8:$Z$762,20,0),"")&amp;""""</f>
        <v>"No Aplica"</v>
      </c>
      <c r="T131" s="73" t="str">
        <f>+IFERROR(VLOOKUP($O131,MASTER!$A$8:$Z$762,21,0),"")</f>
        <v>No Aplica</v>
      </c>
      <c r="U131" s="67">
        <f>+BD_Links[[#This Row],[id2]]</f>
        <v>1405</v>
      </c>
      <c r="V131" s="58" t="str">
        <f>+""""&amp;IFERROR(VLOOKUP($O131,MASTER!$A$8:$Z$762,22,0),"")&amp;""""</f>
        <v>"No Aplica"</v>
      </c>
      <c r="W131" s="3"/>
      <c r="X131" s="3" t="str">
        <f>+IFERROR(VLOOKUP(BD_Links[[#This Row],[id GEE]],Portadas10[],2,0),"")</f>
        <v/>
      </c>
      <c r="Y1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2" spans="2:26" ht="30.6" x14ac:dyDescent="0.3">
      <c r="B132" s="74">
        <f t="shared" si="10"/>
        <v>104</v>
      </c>
      <c r="C132" s="58" t="str">
        <f>+VLOOKUP($O132,MASTER!$A$8:$N$762,2,0)</f>
        <v>DATAEDUCACIÓN</v>
      </c>
      <c r="D132" s="73" t="str">
        <f>+VLOOKUP($O132,MASTER!$A$8:$N$762,3,0)</f>
        <v>0010-01-00014</v>
      </c>
      <c r="E132" s="52" t="str">
        <f>+VLOOKUP($O132,MASTER!$A$8:$N$762,5,0)</f>
        <v>Ranking Comunal de Establecimientos Educacionales - Chile</v>
      </c>
      <c r="F132" s="73" t="str">
        <f>+VLOOKUP($O132,MASTER!$A$8:$N$762,6,0)</f>
        <v>PRO</v>
      </c>
      <c r="G132" s="73" t="str">
        <f>+VLOOKUP($O132,MASTER!$A$8:$N$762,7,0)</f>
        <v>Chile</v>
      </c>
      <c r="H132" s="73" t="str">
        <f>+VLOOKUP($O132,MASTER!$A$8:$N$762,9,0)</f>
        <v>SI</v>
      </c>
      <c r="I132" s="73" t="str">
        <f>+VLOOKUP($O132,MASTER!$A$8:$N$762,10,0)</f>
        <v>NO</v>
      </c>
      <c r="J132" s="73" t="str">
        <f>+VLOOKUP($O132,MASTER!$A$8:$N$762,11,0)</f>
        <v>SI</v>
      </c>
      <c r="K132" s="72">
        <f>+VLOOKUP($O132,MASTER!$A$8:$N$762,12,0)</f>
        <v>3</v>
      </c>
      <c r="L132" s="73" t="str">
        <f>+VLOOKUP($O132,MASTER!$A$8:$N$762,13,0)</f>
        <v>SI</v>
      </c>
      <c r="M132" s="73" t="str">
        <f>+VLOOKUP($O132,MASTER!$A$8:$N$762,14,0)</f>
        <v>Comuna</v>
      </c>
      <c r="N132" s="72">
        <f t="shared" si="11"/>
        <v>346</v>
      </c>
      <c r="O132" s="67">
        <f t="shared" si="12"/>
        <v>4</v>
      </c>
      <c r="P132" s="79">
        <v>1401</v>
      </c>
      <c r="Q132" s="3" t="s">
        <v>662</v>
      </c>
      <c r="R132" s="3" t="str">
        <f t="shared" si="6"/>
        <v>https://dashboardfiltrado.azurewebsites.net/AutoDash/Index/4/1401</v>
      </c>
      <c r="S132" s="58" t="str">
        <f>+""""&amp;IFERROR(VLOOKUP($O132,MASTER!$A$8:$Z$762,20,0),"")&amp;""""</f>
        <v>"No Aplica"</v>
      </c>
      <c r="T132" s="73" t="str">
        <f>+IFERROR(VLOOKUP($O132,MASTER!$A$8:$Z$762,21,0),"")</f>
        <v>No Aplica</v>
      </c>
      <c r="U132" s="67">
        <f>+BD_Links[[#This Row],[id2]]</f>
        <v>1401</v>
      </c>
      <c r="V132" s="58" t="str">
        <f>+""""&amp;IFERROR(VLOOKUP($O132,MASTER!$A$8:$Z$762,22,0),"")&amp;""""</f>
        <v>"No Aplica"</v>
      </c>
      <c r="W132" s="3"/>
      <c r="X132" s="3" t="str">
        <f>+IFERROR(VLOOKUP(BD_Links[[#This Row],[id GEE]],Portadas10[],2,0),"")</f>
        <v/>
      </c>
      <c r="Y1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3" spans="2:26" ht="30.6" x14ac:dyDescent="0.3">
      <c r="B133" s="74">
        <f t="shared" si="10"/>
        <v>105</v>
      </c>
      <c r="C133" s="58" t="str">
        <f>+VLOOKUP($O133,MASTER!$A$8:$N$762,2,0)</f>
        <v>DATAEDUCACIÓN</v>
      </c>
      <c r="D133" s="73" t="str">
        <f>+VLOOKUP($O133,MASTER!$A$8:$N$762,3,0)</f>
        <v>0010-01-00014</v>
      </c>
      <c r="E133" s="52" t="str">
        <f>+VLOOKUP($O133,MASTER!$A$8:$N$762,5,0)</f>
        <v>Ranking Comunal de Establecimientos Educacionales - Chile</v>
      </c>
      <c r="F133" s="73" t="str">
        <f>+VLOOKUP($O133,MASTER!$A$8:$N$762,6,0)</f>
        <v>PRO</v>
      </c>
      <c r="G133" s="73" t="str">
        <f>+VLOOKUP($O133,MASTER!$A$8:$N$762,7,0)</f>
        <v>Chile</v>
      </c>
      <c r="H133" s="73" t="str">
        <f>+VLOOKUP($O133,MASTER!$A$8:$N$762,9,0)</f>
        <v>SI</v>
      </c>
      <c r="I133" s="73" t="str">
        <f>+VLOOKUP($O133,MASTER!$A$8:$N$762,10,0)</f>
        <v>NO</v>
      </c>
      <c r="J133" s="73" t="str">
        <f>+VLOOKUP($O133,MASTER!$A$8:$N$762,11,0)</f>
        <v>SI</v>
      </c>
      <c r="K133" s="72">
        <f>+VLOOKUP($O133,MASTER!$A$8:$N$762,12,0)</f>
        <v>3</v>
      </c>
      <c r="L133" s="73" t="str">
        <f>+VLOOKUP($O133,MASTER!$A$8:$N$762,13,0)</f>
        <v>SI</v>
      </c>
      <c r="M133" s="73" t="str">
        <f>+VLOOKUP($O133,MASTER!$A$8:$N$762,14,0)</f>
        <v>Comuna</v>
      </c>
      <c r="N133" s="72">
        <f t="shared" si="11"/>
        <v>346</v>
      </c>
      <c r="O133" s="67">
        <f t="shared" si="12"/>
        <v>4</v>
      </c>
      <c r="P133" s="79">
        <v>4304</v>
      </c>
      <c r="Q133" s="3" t="s">
        <v>698</v>
      </c>
      <c r="R133" s="3" t="str">
        <f t="shared" si="6"/>
        <v>https://dashboardfiltrado.azurewebsites.net/AutoDash/Index/4/4304</v>
      </c>
      <c r="S133" s="58" t="str">
        <f>+""""&amp;IFERROR(VLOOKUP($O133,MASTER!$A$8:$Z$762,20,0),"")&amp;""""</f>
        <v>"No Aplica"</v>
      </c>
      <c r="T133" s="73" t="str">
        <f>+IFERROR(VLOOKUP($O133,MASTER!$A$8:$Z$762,21,0),"")</f>
        <v>No Aplica</v>
      </c>
      <c r="U133" s="67">
        <f>+BD_Links[[#This Row],[id2]]</f>
        <v>4304</v>
      </c>
      <c r="V133" s="58" t="str">
        <f>+""""&amp;IFERROR(VLOOKUP($O133,MASTER!$A$8:$Z$762,22,0),"")&amp;""""</f>
        <v>"No Aplica"</v>
      </c>
      <c r="W133" s="3"/>
      <c r="X133" s="3" t="str">
        <f>+IFERROR(VLOOKUP(BD_Links[[#This Row],[id GEE]],Portadas10[],2,0),"")</f>
        <v/>
      </c>
      <c r="Y1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4" spans="2:26" ht="30.6" x14ac:dyDescent="0.3">
      <c r="B134" s="74">
        <f t="shared" si="10"/>
        <v>106</v>
      </c>
      <c r="C134" s="58" t="str">
        <f>+VLOOKUP($O134,MASTER!$A$8:$N$762,2,0)</f>
        <v>DATAEDUCACIÓN</v>
      </c>
      <c r="D134" s="73" t="str">
        <f>+VLOOKUP($O134,MASTER!$A$8:$N$762,3,0)</f>
        <v>0010-01-00014</v>
      </c>
      <c r="E134" s="52" t="str">
        <f>+VLOOKUP($O134,MASTER!$A$8:$N$762,5,0)</f>
        <v>Ranking Comunal de Establecimientos Educacionales - Chile</v>
      </c>
      <c r="F134" s="73" t="str">
        <f>+VLOOKUP($O134,MASTER!$A$8:$N$762,6,0)</f>
        <v>PRO</v>
      </c>
      <c r="G134" s="73" t="str">
        <f>+VLOOKUP($O134,MASTER!$A$8:$N$762,7,0)</f>
        <v>Chile</v>
      </c>
      <c r="H134" s="73" t="str">
        <f>+VLOOKUP($O134,MASTER!$A$8:$N$762,9,0)</f>
        <v>SI</v>
      </c>
      <c r="I134" s="73" t="str">
        <f>+VLOOKUP($O134,MASTER!$A$8:$N$762,10,0)</f>
        <v>NO</v>
      </c>
      <c r="J134" s="73" t="str">
        <f>+VLOOKUP($O134,MASTER!$A$8:$N$762,11,0)</f>
        <v>SI</v>
      </c>
      <c r="K134" s="72">
        <f>+VLOOKUP($O134,MASTER!$A$8:$N$762,12,0)</f>
        <v>3</v>
      </c>
      <c r="L134" s="73" t="str">
        <f>+VLOOKUP($O134,MASTER!$A$8:$N$762,13,0)</f>
        <v>SI</v>
      </c>
      <c r="M134" s="73" t="str">
        <f>+VLOOKUP($O134,MASTER!$A$8:$N$762,14,0)</f>
        <v>Comuna</v>
      </c>
      <c r="N134" s="72">
        <f t="shared" si="11"/>
        <v>346</v>
      </c>
      <c r="O134" s="67">
        <f t="shared" si="12"/>
        <v>4</v>
      </c>
      <c r="P134" s="79">
        <v>15201</v>
      </c>
      <c r="Q134" s="3" t="s">
        <v>983</v>
      </c>
      <c r="R134" s="3" t="str">
        <f t="shared" si="6"/>
        <v>https://dashboardfiltrado.azurewebsites.net/AutoDash/Index/4/15201</v>
      </c>
      <c r="S134" s="58" t="str">
        <f>+""""&amp;IFERROR(VLOOKUP($O134,MASTER!$A$8:$Z$762,20,0),"")&amp;""""</f>
        <v>"No Aplica"</v>
      </c>
      <c r="T134" s="73" t="str">
        <f>+IFERROR(VLOOKUP($O134,MASTER!$A$8:$Z$762,21,0),"")</f>
        <v>No Aplica</v>
      </c>
      <c r="U134" s="67">
        <f>+BD_Links[[#This Row],[id2]]</f>
        <v>15201</v>
      </c>
      <c r="V134" s="58" t="str">
        <f>+""""&amp;IFERROR(VLOOKUP($O134,MASTER!$A$8:$Z$762,22,0),"")&amp;""""</f>
        <v>"No Aplica"</v>
      </c>
      <c r="W134" s="3"/>
      <c r="X134" s="3" t="str">
        <f>+IFERROR(VLOOKUP(BD_Links[[#This Row],[id GEE]],Portadas10[],2,0),"")</f>
        <v/>
      </c>
      <c r="Y1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5" spans="2:26" ht="30.6" x14ac:dyDescent="0.3">
      <c r="B135" s="74">
        <f t="shared" si="10"/>
        <v>107</v>
      </c>
      <c r="C135" s="58" t="str">
        <f>+VLOOKUP($O135,MASTER!$A$8:$N$762,2,0)</f>
        <v>DATAEDUCACIÓN</v>
      </c>
      <c r="D135" s="73" t="str">
        <f>+VLOOKUP($O135,MASTER!$A$8:$N$762,3,0)</f>
        <v>0010-01-00014</v>
      </c>
      <c r="E135" s="52" t="str">
        <f>+VLOOKUP($O135,MASTER!$A$8:$N$762,5,0)</f>
        <v>Ranking Comunal de Establecimientos Educacionales - Chile</v>
      </c>
      <c r="F135" s="73" t="str">
        <f>+VLOOKUP($O135,MASTER!$A$8:$N$762,6,0)</f>
        <v>PRO</v>
      </c>
      <c r="G135" s="73" t="str">
        <f>+VLOOKUP($O135,MASTER!$A$8:$N$762,7,0)</f>
        <v>Chile</v>
      </c>
      <c r="H135" s="73" t="str">
        <f>+VLOOKUP($O135,MASTER!$A$8:$N$762,9,0)</f>
        <v>SI</v>
      </c>
      <c r="I135" s="73" t="str">
        <f>+VLOOKUP($O135,MASTER!$A$8:$N$762,10,0)</f>
        <v>NO</v>
      </c>
      <c r="J135" s="73" t="str">
        <f>+VLOOKUP($O135,MASTER!$A$8:$N$762,11,0)</f>
        <v>SI</v>
      </c>
      <c r="K135" s="72">
        <f>+VLOOKUP($O135,MASTER!$A$8:$N$762,12,0)</f>
        <v>3</v>
      </c>
      <c r="L135" s="73" t="str">
        <f>+VLOOKUP($O135,MASTER!$A$8:$N$762,13,0)</f>
        <v>SI</v>
      </c>
      <c r="M135" s="73" t="str">
        <f>+VLOOKUP($O135,MASTER!$A$8:$N$762,14,0)</f>
        <v>Comuna</v>
      </c>
      <c r="N135" s="72">
        <f t="shared" si="11"/>
        <v>346</v>
      </c>
      <c r="O135" s="67">
        <f t="shared" si="12"/>
        <v>4</v>
      </c>
      <c r="P135" s="79">
        <v>4305</v>
      </c>
      <c r="Q135" s="3" t="s">
        <v>699</v>
      </c>
      <c r="R135" s="3" t="str">
        <f t="shared" si="6"/>
        <v>https://dashboardfiltrado.azurewebsites.net/AutoDash/Index/4/4305</v>
      </c>
      <c r="S135" s="58" t="str">
        <f>+""""&amp;IFERROR(VLOOKUP($O135,MASTER!$A$8:$Z$762,20,0),"")&amp;""""</f>
        <v>"No Aplica"</v>
      </c>
      <c r="T135" s="73" t="str">
        <f>+IFERROR(VLOOKUP($O135,MASTER!$A$8:$Z$762,21,0),"")</f>
        <v>No Aplica</v>
      </c>
      <c r="U135" s="67">
        <f>+BD_Links[[#This Row],[id2]]</f>
        <v>4305</v>
      </c>
      <c r="V135" s="58" t="str">
        <f>+""""&amp;IFERROR(VLOOKUP($O135,MASTER!$A$8:$Z$762,22,0),"")&amp;""""</f>
        <v>"No Aplica"</v>
      </c>
      <c r="W135" s="3"/>
      <c r="X135" s="3" t="str">
        <f>+IFERROR(VLOOKUP(BD_Links[[#This Row],[id GEE]],Portadas10[],2,0),"")</f>
        <v/>
      </c>
      <c r="Y1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6" spans="2:26" ht="30.6" x14ac:dyDescent="0.3">
      <c r="B136" s="74">
        <f t="shared" si="10"/>
        <v>108</v>
      </c>
      <c r="C136" s="58" t="str">
        <f>+VLOOKUP($O136,MASTER!$A$8:$N$762,2,0)</f>
        <v>DATAEDUCACIÓN</v>
      </c>
      <c r="D136" s="73" t="str">
        <f>+VLOOKUP($O136,MASTER!$A$8:$N$762,3,0)</f>
        <v>0010-01-00014</v>
      </c>
      <c r="E136" s="52" t="str">
        <f>+VLOOKUP($O136,MASTER!$A$8:$N$762,5,0)</f>
        <v>Ranking Comunal de Establecimientos Educacionales - Chile</v>
      </c>
      <c r="F136" s="73" t="str">
        <f>+VLOOKUP($O136,MASTER!$A$8:$N$762,6,0)</f>
        <v>PRO</v>
      </c>
      <c r="G136" s="73" t="str">
        <f>+VLOOKUP($O136,MASTER!$A$8:$N$762,7,0)</f>
        <v>Chile</v>
      </c>
      <c r="H136" s="73" t="str">
        <f>+VLOOKUP($O136,MASTER!$A$8:$N$762,9,0)</f>
        <v>SI</v>
      </c>
      <c r="I136" s="73" t="str">
        <f>+VLOOKUP($O136,MASTER!$A$8:$N$762,10,0)</f>
        <v>NO</v>
      </c>
      <c r="J136" s="73" t="str">
        <f>+VLOOKUP($O136,MASTER!$A$8:$N$762,11,0)</f>
        <v>SI</v>
      </c>
      <c r="K136" s="72">
        <f>+VLOOKUP($O136,MASTER!$A$8:$N$762,12,0)</f>
        <v>3</v>
      </c>
      <c r="L136" s="73" t="str">
        <f>+VLOOKUP($O136,MASTER!$A$8:$N$762,13,0)</f>
        <v>SI</v>
      </c>
      <c r="M136" s="73" t="str">
        <f>+VLOOKUP($O136,MASTER!$A$8:$N$762,14,0)</f>
        <v>Comuna</v>
      </c>
      <c r="N136" s="72">
        <f t="shared" si="11"/>
        <v>346</v>
      </c>
      <c r="O136" s="67">
        <f t="shared" si="12"/>
        <v>4</v>
      </c>
      <c r="P136" s="79">
        <v>4204</v>
      </c>
      <c r="Q136" s="3" t="s">
        <v>694</v>
      </c>
      <c r="R136" s="3" t="str">
        <f t="shared" si="6"/>
        <v>https://dashboardfiltrado.azurewebsites.net/AutoDash/Index/4/4204</v>
      </c>
      <c r="S136" s="58" t="str">
        <f>+""""&amp;IFERROR(VLOOKUP($O136,MASTER!$A$8:$Z$762,20,0),"")&amp;""""</f>
        <v>"No Aplica"</v>
      </c>
      <c r="T136" s="73" t="str">
        <f>+IFERROR(VLOOKUP($O136,MASTER!$A$8:$Z$762,21,0),"")</f>
        <v>No Aplica</v>
      </c>
      <c r="U136" s="67">
        <f>+BD_Links[[#This Row],[id2]]</f>
        <v>4204</v>
      </c>
      <c r="V136" s="58" t="str">
        <f>+""""&amp;IFERROR(VLOOKUP($O136,MASTER!$A$8:$Z$762,22,0),"")&amp;""""</f>
        <v>"No Aplica"</v>
      </c>
      <c r="W136" s="3"/>
      <c r="X136" s="3" t="str">
        <f>+IFERROR(VLOOKUP(BD_Links[[#This Row],[id GEE]],Portadas10[],2,0),"")</f>
        <v/>
      </c>
      <c r="Y1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7" spans="2:26" ht="30.6" x14ac:dyDescent="0.3">
      <c r="B137" s="74">
        <f t="shared" si="10"/>
        <v>109</v>
      </c>
      <c r="C137" s="58" t="str">
        <f>+VLOOKUP($O137,MASTER!$A$8:$N$762,2,0)</f>
        <v>DATAEDUCACIÓN</v>
      </c>
      <c r="D137" s="73" t="str">
        <f>+VLOOKUP($O137,MASTER!$A$8:$N$762,3,0)</f>
        <v>0010-01-00014</v>
      </c>
      <c r="E137" s="52" t="str">
        <f>+VLOOKUP($O137,MASTER!$A$8:$N$762,5,0)</f>
        <v>Ranking Comunal de Establecimientos Educacionales - Chile</v>
      </c>
      <c r="F137" s="73" t="str">
        <f>+VLOOKUP($O137,MASTER!$A$8:$N$762,6,0)</f>
        <v>PRO</v>
      </c>
      <c r="G137" s="73" t="str">
        <f>+VLOOKUP($O137,MASTER!$A$8:$N$762,7,0)</f>
        <v>Chile</v>
      </c>
      <c r="H137" s="73" t="str">
        <f>+VLOOKUP($O137,MASTER!$A$8:$N$762,9,0)</f>
        <v>SI</v>
      </c>
      <c r="I137" s="73" t="str">
        <f>+VLOOKUP($O137,MASTER!$A$8:$N$762,10,0)</f>
        <v>NO</v>
      </c>
      <c r="J137" s="73" t="str">
        <f>+VLOOKUP($O137,MASTER!$A$8:$N$762,11,0)</f>
        <v>SI</v>
      </c>
      <c r="K137" s="72">
        <f>+VLOOKUP($O137,MASTER!$A$8:$N$762,12,0)</f>
        <v>3</v>
      </c>
      <c r="L137" s="73" t="str">
        <f>+VLOOKUP($O137,MASTER!$A$8:$N$762,13,0)</f>
        <v>SI</v>
      </c>
      <c r="M137" s="73" t="str">
        <f>+VLOOKUP($O137,MASTER!$A$8:$N$762,14,0)</f>
        <v>Comuna</v>
      </c>
      <c r="N137" s="72">
        <f t="shared" si="11"/>
        <v>346</v>
      </c>
      <c r="O137" s="67">
        <f t="shared" si="12"/>
        <v>4</v>
      </c>
      <c r="P137" s="79">
        <v>2203</v>
      </c>
      <c r="Q137" s="3" t="s">
        <v>673</v>
      </c>
      <c r="R137" s="3" t="str">
        <f t="shared" si="6"/>
        <v>https://dashboardfiltrado.azurewebsites.net/AutoDash/Index/4/2203</v>
      </c>
      <c r="S137" s="58" t="str">
        <f>+""""&amp;IFERROR(VLOOKUP($O137,MASTER!$A$8:$Z$762,20,0),"")&amp;""""</f>
        <v>"No Aplica"</v>
      </c>
      <c r="T137" s="73" t="str">
        <f>+IFERROR(VLOOKUP($O137,MASTER!$A$8:$Z$762,21,0),"")</f>
        <v>No Aplica</v>
      </c>
      <c r="U137" s="67">
        <f>+BD_Links[[#This Row],[id2]]</f>
        <v>2203</v>
      </c>
      <c r="V137" s="58" t="str">
        <f>+""""&amp;IFERROR(VLOOKUP($O137,MASTER!$A$8:$Z$762,22,0),"")&amp;""""</f>
        <v>"No Aplica"</v>
      </c>
      <c r="W137" s="3"/>
      <c r="X137" s="3" t="str">
        <f>+IFERROR(VLOOKUP(BD_Links[[#This Row],[id GEE]],Portadas10[],2,0),"")</f>
        <v/>
      </c>
      <c r="Y1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8" spans="2:26" ht="30.6" x14ac:dyDescent="0.3">
      <c r="B138" s="74">
        <f t="shared" si="10"/>
        <v>110</v>
      </c>
      <c r="C138" s="58" t="str">
        <f>+VLOOKUP($O138,MASTER!$A$8:$N$762,2,0)</f>
        <v>DATAEDUCACIÓN</v>
      </c>
      <c r="D138" s="73" t="str">
        <f>+VLOOKUP($O138,MASTER!$A$8:$N$762,3,0)</f>
        <v>0010-01-00014</v>
      </c>
      <c r="E138" s="52" t="str">
        <f>+VLOOKUP($O138,MASTER!$A$8:$N$762,5,0)</f>
        <v>Ranking Comunal de Establecimientos Educacionales - Chile</v>
      </c>
      <c r="F138" s="73" t="str">
        <f>+VLOOKUP($O138,MASTER!$A$8:$N$762,6,0)</f>
        <v>PRO</v>
      </c>
      <c r="G138" s="73" t="str">
        <f>+VLOOKUP($O138,MASTER!$A$8:$N$762,7,0)</f>
        <v>Chile</v>
      </c>
      <c r="H138" s="73" t="str">
        <f>+VLOOKUP($O138,MASTER!$A$8:$N$762,9,0)</f>
        <v>SI</v>
      </c>
      <c r="I138" s="73" t="str">
        <f>+VLOOKUP($O138,MASTER!$A$8:$N$762,10,0)</f>
        <v>NO</v>
      </c>
      <c r="J138" s="73" t="str">
        <f>+VLOOKUP($O138,MASTER!$A$8:$N$762,11,0)</f>
        <v>SI</v>
      </c>
      <c r="K138" s="72">
        <f>+VLOOKUP($O138,MASTER!$A$8:$N$762,12,0)</f>
        <v>3</v>
      </c>
      <c r="L138" s="73" t="str">
        <f>+VLOOKUP($O138,MASTER!$A$8:$N$762,13,0)</f>
        <v>SI</v>
      </c>
      <c r="M138" s="73" t="str">
        <f>+VLOOKUP($O138,MASTER!$A$8:$N$762,14,0)</f>
        <v>Comuna</v>
      </c>
      <c r="N138" s="72">
        <f t="shared" si="11"/>
        <v>346</v>
      </c>
      <c r="O138" s="67">
        <f t="shared" si="12"/>
        <v>4</v>
      </c>
      <c r="P138" s="79">
        <v>2103</v>
      </c>
      <c r="Q138" s="3" t="s">
        <v>669</v>
      </c>
      <c r="R138" s="3" t="str">
        <f t="shared" si="6"/>
        <v>https://dashboardfiltrado.azurewebsites.net/AutoDash/Index/4/2103</v>
      </c>
      <c r="S138" s="58" t="str">
        <f>+""""&amp;IFERROR(VLOOKUP($O138,MASTER!$A$8:$Z$762,20,0),"")&amp;""""</f>
        <v>"No Aplica"</v>
      </c>
      <c r="T138" s="73" t="str">
        <f>+IFERROR(VLOOKUP($O138,MASTER!$A$8:$Z$762,21,0),"")</f>
        <v>No Aplica</v>
      </c>
      <c r="U138" s="67">
        <f>+BD_Links[[#This Row],[id2]]</f>
        <v>2103</v>
      </c>
      <c r="V138" s="58" t="str">
        <f>+""""&amp;IFERROR(VLOOKUP($O138,MASTER!$A$8:$Z$762,22,0),"")&amp;""""</f>
        <v>"No Aplica"</v>
      </c>
      <c r="W138" s="3"/>
      <c r="X138" s="3" t="str">
        <f>+IFERROR(VLOOKUP(BD_Links[[#This Row],[id GEE]],Portadas10[],2,0),"")</f>
        <v/>
      </c>
      <c r="Y1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9" spans="2:26" ht="30.6" x14ac:dyDescent="0.3">
      <c r="B139" s="74">
        <f t="shared" si="10"/>
        <v>111</v>
      </c>
      <c r="C139" s="58" t="str">
        <f>+VLOOKUP($O139,MASTER!$A$8:$N$762,2,0)</f>
        <v>DATAEDUCACIÓN</v>
      </c>
      <c r="D139" s="73" t="str">
        <f>+VLOOKUP($O139,MASTER!$A$8:$N$762,3,0)</f>
        <v>0010-01-00014</v>
      </c>
      <c r="E139" s="52" t="str">
        <f>+VLOOKUP($O139,MASTER!$A$8:$N$762,5,0)</f>
        <v>Ranking Comunal de Establecimientos Educacionales - Chile</v>
      </c>
      <c r="F139" s="73" t="str">
        <f>+VLOOKUP($O139,MASTER!$A$8:$N$762,6,0)</f>
        <v>PRO</v>
      </c>
      <c r="G139" s="73" t="str">
        <f>+VLOOKUP($O139,MASTER!$A$8:$N$762,7,0)</f>
        <v>Chile</v>
      </c>
      <c r="H139" s="73" t="str">
        <f>+VLOOKUP($O139,MASTER!$A$8:$N$762,9,0)</f>
        <v>SI</v>
      </c>
      <c r="I139" s="73" t="str">
        <f>+VLOOKUP($O139,MASTER!$A$8:$N$762,10,0)</f>
        <v>NO</v>
      </c>
      <c r="J139" s="73" t="str">
        <f>+VLOOKUP($O139,MASTER!$A$8:$N$762,11,0)</f>
        <v>SI</v>
      </c>
      <c r="K139" s="72">
        <f>+VLOOKUP($O139,MASTER!$A$8:$N$762,12,0)</f>
        <v>3</v>
      </c>
      <c r="L139" s="73" t="str">
        <f>+VLOOKUP($O139,MASTER!$A$8:$N$762,13,0)</f>
        <v>SI</v>
      </c>
      <c r="M139" s="73" t="str">
        <f>+VLOOKUP($O139,MASTER!$A$8:$N$762,14,0)</f>
        <v>Comuna</v>
      </c>
      <c r="N139" s="72">
        <f t="shared" si="11"/>
        <v>346</v>
      </c>
      <c r="O139" s="67">
        <f t="shared" si="12"/>
        <v>4</v>
      </c>
      <c r="P139" s="79">
        <v>2104</v>
      </c>
      <c r="Q139" s="3" t="s">
        <v>670</v>
      </c>
      <c r="R139" s="3" t="str">
        <f t="shared" si="6"/>
        <v>https://dashboardfiltrado.azurewebsites.net/AutoDash/Index/4/2104</v>
      </c>
      <c r="S139" s="58" t="str">
        <f>+""""&amp;IFERROR(VLOOKUP($O139,MASTER!$A$8:$Z$762,20,0),"")&amp;""""</f>
        <v>"No Aplica"</v>
      </c>
      <c r="T139" s="73" t="str">
        <f>+IFERROR(VLOOKUP($O139,MASTER!$A$8:$Z$762,21,0),"")</f>
        <v>No Aplica</v>
      </c>
      <c r="U139" s="67">
        <f>+BD_Links[[#This Row],[id2]]</f>
        <v>2104</v>
      </c>
      <c r="V139" s="58" t="str">
        <f>+""""&amp;IFERROR(VLOOKUP($O139,MASTER!$A$8:$Z$762,22,0),"")&amp;""""</f>
        <v>"No Aplica"</v>
      </c>
      <c r="W139" s="3"/>
      <c r="X139" s="3" t="str">
        <f>+IFERROR(VLOOKUP(BD_Links[[#This Row],[id GEE]],Portadas10[],2,0),"")</f>
        <v/>
      </c>
      <c r="Y1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0" spans="2:26" ht="30.6" x14ac:dyDescent="0.3">
      <c r="B140" s="74">
        <f t="shared" si="10"/>
        <v>112</v>
      </c>
      <c r="C140" s="58" t="str">
        <f>+VLOOKUP($O140,MASTER!$A$8:$N$762,2,0)</f>
        <v>DATAEDUCACIÓN</v>
      </c>
      <c r="D140" s="73" t="str">
        <f>+VLOOKUP($O140,MASTER!$A$8:$N$762,3,0)</f>
        <v>0010-01-00014</v>
      </c>
      <c r="E140" s="52" t="str">
        <f>+VLOOKUP($O140,MASTER!$A$8:$N$762,5,0)</f>
        <v>Ranking Comunal de Establecimientos Educacionales - Chile</v>
      </c>
      <c r="F140" s="73" t="str">
        <f>+VLOOKUP($O140,MASTER!$A$8:$N$762,6,0)</f>
        <v>PRO</v>
      </c>
      <c r="G140" s="73" t="str">
        <f>+VLOOKUP($O140,MASTER!$A$8:$N$762,7,0)</f>
        <v>Chile</v>
      </c>
      <c r="H140" s="73" t="str">
        <f>+VLOOKUP($O140,MASTER!$A$8:$N$762,9,0)</f>
        <v>SI</v>
      </c>
      <c r="I140" s="73" t="str">
        <f>+VLOOKUP($O140,MASTER!$A$8:$N$762,10,0)</f>
        <v>NO</v>
      </c>
      <c r="J140" s="73" t="str">
        <f>+VLOOKUP($O140,MASTER!$A$8:$N$762,11,0)</f>
        <v>SI</v>
      </c>
      <c r="K140" s="72">
        <f>+VLOOKUP($O140,MASTER!$A$8:$N$762,12,0)</f>
        <v>3</v>
      </c>
      <c r="L140" s="73" t="str">
        <f>+VLOOKUP($O140,MASTER!$A$8:$N$762,13,0)</f>
        <v>SI</v>
      </c>
      <c r="M140" s="73" t="str">
        <f>+VLOOKUP($O140,MASTER!$A$8:$N$762,14,0)</f>
        <v>Comuna</v>
      </c>
      <c r="N140" s="72">
        <f t="shared" si="11"/>
        <v>346</v>
      </c>
      <c r="O140" s="67">
        <f t="shared" si="12"/>
        <v>4</v>
      </c>
      <c r="P140" s="79">
        <v>3103</v>
      </c>
      <c r="Q140" s="3" t="s">
        <v>678</v>
      </c>
      <c r="R140" s="3" t="str">
        <f t="shared" si="6"/>
        <v>https://dashboardfiltrado.azurewebsites.net/AutoDash/Index/4/3103</v>
      </c>
      <c r="S140" s="58" t="str">
        <f>+""""&amp;IFERROR(VLOOKUP($O140,MASTER!$A$8:$Z$762,20,0),"")&amp;""""</f>
        <v>"No Aplica"</v>
      </c>
      <c r="T140" s="73" t="str">
        <f>+IFERROR(VLOOKUP($O140,MASTER!$A$8:$Z$762,21,0),"")</f>
        <v>No Aplica</v>
      </c>
      <c r="U140" s="67">
        <f>+BD_Links[[#This Row],[id2]]</f>
        <v>3103</v>
      </c>
      <c r="V140" s="58" t="str">
        <f>+""""&amp;IFERROR(VLOOKUP($O140,MASTER!$A$8:$Z$762,22,0),"")&amp;""""</f>
        <v>"No Aplica"</v>
      </c>
      <c r="W140" s="3"/>
      <c r="X140" s="3" t="str">
        <f>+IFERROR(VLOOKUP(BD_Links[[#This Row],[id GEE]],Portadas10[],2,0),"")</f>
        <v/>
      </c>
      <c r="Y1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1" spans="2:26" ht="30.6" x14ac:dyDescent="0.3">
      <c r="B141" s="74">
        <f t="shared" si="10"/>
        <v>113</v>
      </c>
      <c r="C141" s="58" t="str">
        <f>+VLOOKUP($O141,MASTER!$A$8:$N$762,2,0)</f>
        <v>DATAEDUCACIÓN</v>
      </c>
      <c r="D141" s="73" t="str">
        <f>+VLOOKUP($O141,MASTER!$A$8:$N$762,3,0)</f>
        <v>0010-01-00014</v>
      </c>
      <c r="E141" s="52" t="str">
        <f>+VLOOKUP($O141,MASTER!$A$8:$N$762,5,0)</f>
        <v>Ranking Comunal de Establecimientos Educacionales - Chile</v>
      </c>
      <c r="F141" s="73" t="str">
        <f>+VLOOKUP($O141,MASTER!$A$8:$N$762,6,0)</f>
        <v>PRO</v>
      </c>
      <c r="G141" s="73" t="str">
        <f>+VLOOKUP($O141,MASTER!$A$8:$N$762,7,0)</f>
        <v>Chile</v>
      </c>
      <c r="H141" s="73" t="str">
        <f>+VLOOKUP($O141,MASTER!$A$8:$N$762,9,0)</f>
        <v>SI</v>
      </c>
      <c r="I141" s="73" t="str">
        <f>+VLOOKUP($O141,MASTER!$A$8:$N$762,10,0)</f>
        <v>NO</v>
      </c>
      <c r="J141" s="73" t="str">
        <f>+VLOOKUP($O141,MASTER!$A$8:$N$762,11,0)</f>
        <v>SI</v>
      </c>
      <c r="K141" s="72">
        <f>+VLOOKUP($O141,MASTER!$A$8:$N$762,12,0)</f>
        <v>3</v>
      </c>
      <c r="L141" s="73" t="str">
        <f>+VLOOKUP($O141,MASTER!$A$8:$N$762,13,0)</f>
        <v>SI</v>
      </c>
      <c r="M141" s="73" t="str">
        <f>+VLOOKUP($O141,MASTER!$A$8:$N$762,14,0)</f>
        <v>Comuna</v>
      </c>
      <c r="N141" s="72">
        <f t="shared" si="11"/>
        <v>346</v>
      </c>
      <c r="O141" s="67">
        <f t="shared" si="12"/>
        <v>4</v>
      </c>
      <c r="P141" s="79">
        <v>2301</v>
      </c>
      <c r="Q141" s="3" t="s">
        <v>674</v>
      </c>
      <c r="R141" s="3" t="str">
        <f t="shared" si="6"/>
        <v>https://dashboardfiltrado.azurewebsites.net/AutoDash/Index/4/2301</v>
      </c>
      <c r="S141" s="58" t="str">
        <f>+""""&amp;IFERROR(VLOOKUP($O141,MASTER!$A$8:$Z$762,20,0),"")&amp;""""</f>
        <v>"No Aplica"</v>
      </c>
      <c r="T141" s="73" t="str">
        <f>+IFERROR(VLOOKUP($O141,MASTER!$A$8:$Z$762,21,0),"")</f>
        <v>No Aplica</v>
      </c>
      <c r="U141" s="67">
        <f>+BD_Links[[#This Row],[id2]]</f>
        <v>2301</v>
      </c>
      <c r="V141" s="58" t="str">
        <f>+""""&amp;IFERROR(VLOOKUP($O141,MASTER!$A$8:$Z$762,22,0),"")&amp;""""</f>
        <v>"No Aplica"</v>
      </c>
      <c r="W141" s="3"/>
      <c r="X141" s="3" t="str">
        <f>+IFERROR(VLOOKUP(BD_Links[[#This Row],[id GEE]],Portadas10[],2,0),"")</f>
        <v/>
      </c>
      <c r="Y1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2" spans="2:26" ht="30.6" x14ac:dyDescent="0.3">
      <c r="B142" s="74">
        <f t="shared" si="10"/>
        <v>114</v>
      </c>
      <c r="C142" s="58" t="str">
        <f>+VLOOKUP($O142,MASTER!$A$8:$N$762,2,0)</f>
        <v>DATAEDUCACIÓN</v>
      </c>
      <c r="D142" s="73" t="str">
        <f>+VLOOKUP($O142,MASTER!$A$8:$N$762,3,0)</f>
        <v>0010-01-00014</v>
      </c>
      <c r="E142" s="52" t="str">
        <f>+VLOOKUP($O142,MASTER!$A$8:$N$762,5,0)</f>
        <v>Ranking Comunal de Establecimientos Educacionales - Chile</v>
      </c>
      <c r="F142" s="73" t="str">
        <f>+VLOOKUP($O142,MASTER!$A$8:$N$762,6,0)</f>
        <v>PRO</v>
      </c>
      <c r="G142" s="73" t="str">
        <f>+VLOOKUP($O142,MASTER!$A$8:$N$762,7,0)</f>
        <v>Chile</v>
      </c>
      <c r="H142" s="73" t="str">
        <f>+VLOOKUP($O142,MASTER!$A$8:$N$762,9,0)</f>
        <v>SI</v>
      </c>
      <c r="I142" s="73" t="str">
        <f>+VLOOKUP($O142,MASTER!$A$8:$N$762,10,0)</f>
        <v>NO</v>
      </c>
      <c r="J142" s="73" t="str">
        <f>+VLOOKUP($O142,MASTER!$A$8:$N$762,11,0)</f>
        <v>SI</v>
      </c>
      <c r="K142" s="72">
        <f>+VLOOKUP($O142,MASTER!$A$8:$N$762,12,0)</f>
        <v>3</v>
      </c>
      <c r="L142" s="73" t="str">
        <f>+VLOOKUP($O142,MASTER!$A$8:$N$762,13,0)</f>
        <v>SI</v>
      </c>
      <c r="M142" s="73" t="str">
        <f>+VLOOKUP($O142,MASTER!$A$8:$N$762,14,0)</f>
        <v>Comuna</v>
      </c>
      <c r="N142" s="72">
        <f t="shared" si="11"/>
        <v>346</v>
      </c>
      <c r="O142" s="67">
        <f t="shared" si="12"/>
        <v>4</v>
      </c>
      <c r="P142" s="79">
        <v>3301</v>
      </c>
      <c r="Q142" s="3" t="s">
        <v>681</v>
      </c>
      <c r="R142" s="3" t="str">
        <f t="shared" ref="R142:R205" si="13">+"https://dashboardfiltrado.azurewebsites.net/AutoDash/Index/"&amp;O142&amp;"/"&amp;P142</f>
        <v>https://dashboardfiltrado.azurewebsites.net/AutoDash/Index/4/3301</v>
      </c>
      <c r="S142" s="58" t="str">
        <f>+""""&amp;IFERROR(VLOOKUP($O142,MASTER!$A$8:$Z$762,20,0),"")&amp;""""</f>
        <v>"No Aplica"</v>
      </c>
      <c r="T142" s="73" t="str">
        <f>+IFERROR(VLOOKUP($O142,MASTER!$A$8:$Z$762,21,0),"")</f>
        <v>No Aplica</v>
      </c>
      <c r="U142" s="67">
        <f>+BD_Links[[#This Row],[id2]]</f>
        <v>3301</v>
      </c>
      <c r="V142" s="58" t="str">
        <f>+""""&amp;IFERROR(VLOOKUP($O142,MASTER!$A$8:$Z$762,22,0),"")&amp;""""</f>
        <v>"No Aplica"</v>
      </c>
      <c r="W142" s="3"/>
      <c r="X142" s="3" t="str">
        <f>+IFERROR(VLOOKUP(BD_Links[[#This Row],[id GEE]],Portadas10[],2,0),"")</f>
        <v/>
      </c>
      <c r="Y1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3" spans="2:26" ht="30.6" x14ac:dyDescent="0.3">
      <c r="B143" s="74">
        <f t="shared" si="10"/>
        <v>115</v>
      </c>
      <c r="C143" s="58" t="str">
        <f>+VLOOKUP($O143,MASTER!$A$8:$N$762,2,0)</f>
        <v>DATAEDUCACIÓN</v>
      </c>
      <c r="D143" s="73" t="str">
        <f>+VLOOKUP($O143,MASTER!$A$8:$N$762,3,0)</f>
        <v>0010-01-00014</v>
      </c>
      <c r="E143" s="52" t="str">
        <f>+VLOOKUP($O143,MASTER!$A$8:$N$762,5,0)</f>
        <v>Ranking Comunal de Establecimientos Educacionales - Chile</v>
      </c>
      <c r="F143" s="73" t="str">
        <f>+VLOOKUP($O143,MASTER!$A$8:$N$762,6,0)</f>
        <v>PRO</v>
      </c>
      <c r="G143" s="73" t="str">
        <f>+VLOOKUP($O143,MASTER!$A$8:$N$762,7,0)</f>
        <v>Chile</v>
      </c>
      <c r="H143" s="73" t="str">
        <f>+VLOOKUP($O143,MASTER!$A$8:$N$762,9,0)</f>
        <v>SI</v>
      </c>
      <c r="I143" s="73" t="str">
        <f>+VLOOKUP($O143,MASTER!$A$8:$N$762,10,0)</f>
        <v>NO</v>
      </c>
      <c r="J143" s="73" t="str">
        <f>+VLOOKUP($O143,MASTER!$A$8:$N$762,11,0)</f>
        <v>SI</v>
      </c>
      <c r="K143" s="72">
        <f>+VLOOKUP($O143,MASTER!$A$8:$N$762,12,0)</f>
        <v>3</v>
      </c>
      <c r="L143" s="73" t="str">
        <f>+VLOOKUP($O143,MASTER!$A$8:$N$762,13,0)</f>
        <v>SI</v>
      </c>
      <c r="M143" s="73" t="str">
        <f>+VLOOKUP($O143,MASTER!$A$8:$N$762,14,0)</f>
        <v>Comuna</v>
      </c>
      <c r="N143" s="72">
        <f t="shared" si="11"/>
        <v>346</v>
      </c>
      <c r="O143" s="67">
        <f t="shared" si="12"/>
        <v>4</v>
      </c>
      <c r="P143" s="79">
        <v>4106</v>
      </c>
      <c r="Q143" s="3" t="s">
        <v>690</v>
      </c>
      <c r="R143" s="3" t="str">
        <f t="shared" si="13"/>
        <v>https://dashboardfiltrado.azurewebsites.net/AutoDash/Index/4/4106</v>
      </c>
      <c r="S143" s="58" t="str">
        <f>+""""&amp;IFERROR(VLOOKUP($O143,MASTER!$A$8:$Z$762,20,0),"")&amp;""""</f>
        <v>"No Aplica"</v>
      </c>
      <c r="T143" s="73" t="str">
        <f>+IFERROR(VLOOKUP($O143,MASTER!$A$8:$Z$762,21,0),"")</f>
        <v>No Aplica</v>
      </c>
      <c r="U143" s="67">
        <f>+BD_Links[[#This Row],[id2]]</f>
        <v>4106</v>
      </c>
      <c r="V143" s="58" t="str">
        <f>+""""&amp;IFERROR(VLOOKUP($O143,MASTER!$A$8:$Z$762,22,0),"")&amp;""""</f>
        <v>"No Aplica"</v>
      </c>
      <c r="W143" s="3"/>
      <c r="X143" s="3" t="str">
        <f>+IFERROR(VLOOKUP(BD_Links[[#This Row],[id GEE]],Portadas10[],2,0),"")</f>
        <v/>
      </c>
      <c r="Y1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4" spans="2:26" ht="30.6" x14ac:dyDescent="0.3">
      <c r="B144" s="74">
        <f t="shared" si="10"/>
        <v>116</v>
      </c>
      <c r="C144" s="58" t="str">
        <f>+VLOOKUP($O144,MASTER!$A$8:$N$762,2,0)</f>
        <v>DATAEDUCACIÓN</v>
      </c>
      <c r="D144" s="73" t="str">
        <f>+VLOOKUP($O144,MASTER!$A$8:$N$762,3,0)</f>
        <v>0010-01-00014</v>
      </c>
      <c r="E144" s="52" t="str">
        <f>+VLOOKUP($O144,MASTER!$A$8:$N$762,5,0)</f>
        <v>Ranking Comunal de Establecimientos Educacionales - Chile</v>
      </c>
      <c r="F144" s="73" t="str">
        <f>+VLOOKUP($O144,MASTER!$A$8:$N$762,6,0)</f>
        <v>PRO</v>
      </c>
      <c r="G144" s="73" t="str">
        <f>+VLOOKUP($O144,MASTER!$A$8:$N$762,7,0)</f>
        <v>Chile</v>
      </c>
      <c r="H144" s="73" t="str">
        <f>+VLOOKUP($O144,MASTER!$A$8:$N$762,9,0)</f>
        <v>SI</v>
      </c>
      <c r="I144" s="73" t="str">
        <f>+VLOOKUP($O144,MASTER!$A$8:$N$762,10,0)</f>
        <v>NO</v>
      </c>
      <c r="J144" s="73" t="str">
        <f>+VLOOKUP($O144,MASTER!$A$8:$N$762,11,0)</f>
        <v>SI</v>
      </c>
      <c r="K144" s="72">
        <f>+VLOOKUP($O144,MASTER!$A$8:$N$762,12,0)</f>
        <v>3</v>
      </c>
      <c r="L144" s="73" t="str">
        <f>+VLOOKUP($O144,MASTER!$A$8:$N$762,13,0)</f>
        <v>SI</v>
      </c>
      <c r="M144" s="73" t="str">
        <f>+VLOOKUP($O144,MASTER!$A$8:$N$762,14,0)</f>
        <v>Comuna</v>
      </c>
      <c r="N144" s="72">
        <f t="shared" si="11"/>
        <v>346</v>
      </c>
      <c r="O144" s="67">
        <f t="shared" si="12"/>
        <v>4</v>
      </c>
      <c r="P144" s="80">
        <v>13502</v>
      </c>
      <c r="Q144" s="3" t="s">
        <v>960</v>
      </c>
      <c r="R144" s="3" t="str">
        <f t="shared" si="13"/>
        <v>https://dashboardfiltrado.azurewebsites.net/AutoDash/Index/4/13502</v>
      </c>
      <c r="S144" s="58" t="str">
        <f>+""""&amp;IFERROR(VLOOKUP($O144,MASTER!$A$8:$Z$762,20,0),"")&amp;""""</f>
        <v>"No Aplica"</v>
      </c>
      <c r="T144" s="73" t="str">
        <f>+IFERROR(VLOOKUP($O144,MASTER!$A$8:$Z$762,21,0),"")</f>
        <v>No Aplica</v>
      </c>
      <c r="U144" s="67">
        <f>+BD_Links[[#This Row],[id2]]</f>
        <v>13502</v>
      </c>
      <c r="V144" s="58" t="str">
        <f>+""""&amp;IFERROR(VLOOKUP($O144,MASTER!$A$8:$Z$762,22,0),"")&amp;""""</f>
        <v>"No Aplica"</v>
      </c>
      <c r="W144" s="3"/>
      <c r="X144" s="3" t="str">
        <f>+IFERROR(VLOOKUP(BD_Links[[#This Row],[id GEE]],Portadas10[],2,0),"")</f>
        <v/>
      </c>
      <c r="Y1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5" spans="2:26" ht="30.6" x14ac:dyDescent="0.3">
      <c r="B145" s="74">
        <f t="shared" si="10"/>
        <v>117</v>
      </c>
      <c r="C145" s="58" t="str">
        <f>+VLOOKUP($O145,MASTER!$A$8:$N$762,2,0)</f>
        <v>DATAEDUCACIÓN</v>
      </c>
      <c r="D145" s="73" t="str">
        <f>+VLOOKUP($O145,MASTER!$A$8:$N$762,3,0)</f>
        <v>0010-01-00014</v>
      </c>
      <c r="E145" s="52" t="str">
        <f>+VLOOKUP($O145,MASTER!$A$8:$N$762,5,0)</f>
        <v>Ranking Comunal de Establecimientos Educacionales - Chile</v>
      </c>
      <c r="F145" s="73" t="str">
        <f>+VLOOKUP($O145,MASTER!$A$8:$N$762,6,0)</f>
        <v>PRO</v>
      </c>
      <c r="G145" s="73" t="str">
        <f>+VLOOKUP($O145,MASTER!$A$8:$N$762,7,0)</f>
        <v>Chile</v>
      </c>
      <c r="H145" s="73" t="str">
        <f>+VLOOKUP($O145,MASTER!$A$8:$N$762,9,0)</f>
        <v>SI</v>
      </c>
      <c r="I145" s="73" t="str">
        <f>+VLOOKUP($O145,MASTER!$A$8:$N$762,10,0)</f>
        <v>NO</v>
      </c>
      <c r="J145" s="73" t="str">
        <f>+VLOOKUP($O145,MASTER!$A$8:$N$762,11,0)</f>
        <v>SI</v>
      </c>
      <c r="K145" s="72">
        <f>+VLOOKUP($O145,MASTER!$A$8:$N$762,12,0)</f>
        <v>3</v>
      </c>
      <c r="L145" s="73" t="str">
        <f>+VLOOKUP($O145,MASTER!$A$8:$N$762,13,0)</f>
        <v>SI</v>
      </c>
      <c r="M145" s="73" t="str">
        <f>+VLOOKUP($O145,MASTER!$A$8:$N$762,14,0)</f>
        <v>Comuna</v>
      </c>
      <c r="N145" s="72">
        <f t="shared" si="11"/>
        <v>346</v>
      </c>
      <c r="O145" s="67">
        <f t="shared" si="12"/>
        <v>4</v>
      </c>
      <c r="P145" s="80">
        <v>13402</v>
      </c>
      <c r="Q145" s="3" t="s">
        <v>956</v>
      </c>
      <c r="R145" s="3" t="str">
        <f t="shared" si="13"/>
        <v>https://dashboardfiltrado.azurewebsites.net/AutoDash/Index/4/13402</v>
      </c>
      <c r="S145" s="58" t="str">
        <f>+""""&amp;IFERROR(VLOOKUP($O145,MASTER!$A$8:$Z$762,20,0),"")&amp;""""</f>
        <v>"No Aplica"</v>
      </c>
      <c r="T145" s="73" t="str">
        <f>+IFERROR(VLOOKUP($O145,MASTER!$A$8:$Z$762,21,0),"")</f>
        <v>No Aplica</v>
      </c>
      <c r="U145" s="67">
        <f>+BD_Links[[#This Row],[id2]]</f>
        <v>13402</v>
      </c>
      <c r="V145" s="58" t="str">
        <f>+""""&amp;IFERROR(VLOOKUP($O145,MASTER!$A$8:$Z$762,22,0),"")&amp;""""</f>
        <v>"No Aplica"</v>
      </c>
      <c r="W145" s="3"/>
      <c r="X145" s="3" t="str">
        <f>+IFERROR(VLOOKUP(BD_Links[[#This Row],[id GEE]],Portadas10[],2,0),"")</f>
        <v/>
      </c>
      <c r="Y1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6" spans="2:26" ht="30.6" x14ac:dyDescent="0.3">
      <c r="B146" s="74">
        <f t="shared" si="10"/>
        <v>118</v>
      </c>
      <c r="C146" s="58" t="str">
        <f>+VLOOKUP($O146,MASTER!$A$8:$N$762,2,0)</f>
        <v>DATAEDUCACIÓN</v>
      </c>
      <c r="D146" s="73" t="str">
        <f>+VLOOKUP($O146,MASTER!$A$8:$N$762,3,0)</f>
        <v>0010-01-00014</v>
      </c>
      <c r="E146" s="52" t="str">
        <f>+VLOOKUP($O146,MASTER!$A$8:$N$762,5,0)</f>
        <v>Ranking Comunal de Establecimientos Educacionales - Chile</v>
      </c>
      <c r="F146" s="73" t="str">
        <f>+VLOOKUP($O146,MASTER!$A$8:$N$762,6,0)</f>
        <v>PRO</v>
      </c>
      <c r="G146" s="73" t="str">
        <f>+VLOOKUP($O146,MASTER!$A$8:$N$762,7,0)</f>
        <v>Chile</v>
      </c>
      <c r="H146" s="73" t="str">
        <f>+VLOOKUP($O146,MASTER!$A$8:$N$762,9,0)</f>
        <v>SI</v>
      </c>
      <c r="I146" s="73" t="str">
        <f>+VLOOKUP($O146,MASTER!$A$8:$N$762,10,0)</f>
        <v>NO</v>
      </c>
      <c r="J146" s="73" t="str">
        <f>+VLOOKUP($O146,MASTER!$A$8:$N$762,11,0)</f>
        <v>SI</v>
      </c>
      <c r="K146" s="72">
        <f>+VLOOKUP($O146,MASTER!$A$8:$N$762,12,0)</f>
        <v>3</v>
      </c>
      <c r="L146" s="73" t="str">
        <f>+VLOOKUP($O146,MASTER!$A$8:$N$762,13,0)</f>
        <v>SI</v>
      </c>
      <c r="M146" s="73" t="str">
        <f>+VLOOKUP($O146,MASTER!$A$8:$N$762,14,0)</f>
        <v>Comuna</v>
      </c>
      <c r="N146" s="72">
        <f t="shared" si="11"/>
        <v>346</v>
      </c>
      <c r="O146" s="67">
        <f t="shared" si="12"/>
        <v>4</v>
      </c>
      <c r="P146" s="80">
        <v>13403</v>
      </c>
      <c r="Q146" s="3" t="s">
        <v>957</v>
      </c>
      <c r="R146" s="3" t="str">
        <f t="shared" si="13"/>
        <v>https://dashboardfiltrado.azurewebsites.net/AutoDash/Index/4/13403</v>
      </c>
      <c r="S146" s="58" t="str">
        <f>+""""&amp;IFERROR(VLOOKUP($O146,MASTER!$A$8:$Z$762,20,0),"")&amp;""""</f>
        <v>"No Aplica"</v>
      </c>
      <c r="T146" s="73" t="str">
        <f>+IFERROR(VLOOKUP($O146,MASTER!$A$8:$Z$762,21,0),"")</f>
        <v>No Aplica</v>
      </c>
      <c r="U146" s="67">
        <f>+BD_Links[[#This Row],[id2]]</f>
        <v>13403</v>
      </c>
      <c r="V146" s="58" t="str">
        <f>+""""&amp;IFERROR(VLOOKUP($O146,MASTER!$A$8:$Z$762,22,0),"")&amp;""""</f>
        <v>"No Aplica"</v>
      </c>
      <c r="W146" s="3"/>
      <c r="X146" s="3" t="str">
        <f>+IFERROR(VLOOKUP(BD_Links[[#This Row],[id GEE]],Portadas10[],2,0),"")</f>
        <v/>
      </c>
      <c r="Y1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7" spans="2:26" ht="30.6" x14ac:dyDescent="0.3">
      <c r="B147" s="74">
        <f t="shared" si="10"/>
        <v>119</v>
      </c>
      <c r="C147" s="58" t="str">
        <f>+VLOOKUP($O147,MASTER!$A$8:$N$762,2,0)</f>
        <v>DATAEDUCACIÓN</v>
      </c>
      <c r="D147" s="73" t="str">
        <f>+VLOOKUP($O147,MASTER!$A$8:$N$762,3,0)</f>
        <v>0010-01-00014</v>
      </c>
      <c r="E147" s="52" t="str">
        <f>+VLOOKUP($O147,MASTER!$A$8:$N$762,5,0)</f>
        <v>Ranking Comunal de Establecimientos Educacionales - Chile</v>
      </c>
      <c r="F147" s="73" t="str">
        <f>+VLOOKUP($O147,MASTER!$A$8:$N$762,6,0)</f>
        <v>PRO</v>
      </c>
      <c r="G147" s="73" t="str">
        <f>+VLOOKUP($O147,MASTER!$A$8:$N$762,7,0)</f>
        <v>Chile</v>
      </c>
      <c r="H147" s="73" t="str">
        <f>+VLOOKUP($O147,MASTER!$A$8:$N$762,9,0)</f>
        <v>SI</v>
      </c>
      <c r="I147" s="73" t="str">
        <f>+VLOOKUP($O147,MASTER!$A$8:$N$762,10,0)</f>
        <v>NO</v>
      </c>
      <c r="J147" s="73" t="str">
        <f>+VLOOKUP($O147,MASTER!$A$8:$N$762,11,0)</f>
        <v>SI</v>
      </c>
      <c r="K147" s="72">
        <f>+VLOOKUP($O147,MASTER!$A$8:$N$762,12,0)</f>
        <v>3</v>
      </c>
      <c r="L147" s="73" t="str">
        <f>+VLOOKUP($O147,MASTER!$A$8:$N$762,13,0)</f>
        <v>SI</v>
      </c>
      <c r="M147" s="73" t="str">
        <f>+VLOOKUP($O147,MASTER!$A$8:$N$762,14,0)</f>
        <v>Comuna</v>
      </c>
      <c r="N147" s="72">
        <f t="shared" si="11"/>
        <v>346</v>
      </c>
      <c r="O147" s="67">
        <f t="shared" si="12"/>
        <v>4</v>
      </c>
      <c r="P147" s="80">
        <v>13102</v>
      </c>
      <c r="Q147" s="3" t="s">
        <v>918</v>
      </c>
      <c r="R147" s="3" t="str">
        <f t="shared" si="13"/>
        <v>https://dashboardfiltrado.azurewebsites.net/AutoDash/Index/4/13102</v>
      </c>
      <c r="S147" s="58" t="str">
        <f>+""""&amp;IFERROR(VLOOKUP($O147,MASTER!$A$8:$Z$762,20,0),"")&amp;""""</f>
        <v>"No Aplica"</v>
      </c>
      <c r="T147" s="73" t="str">
        <f>+IFERROR(VLOOKUP($O147,MASTER!$A$8:$Z$762,21,0),"")</f>
        <v>No Aplica</v>
      </c>
      <c r="U147" s="67">
        <f>+BD_Links[[#This Row],[id2]]</f>
        <v>13102</v>
      </c>
      <c r="V147" s="58" t="str">
        <f>+""""&amp;IFERROR(VLOOKUP($O147,MASTER!$A$8:$Z$762,22,0),"")&amp;""""</f>
        <v>"No Aplica"</v>
      </c>
      <c r="W147" s="3"/>
      <c r="X147" s="3" t="str">
        <f>+IFERROR(VLOOKUP(BD_Links[[#This Row],[id GEE]],Portadas10[],2,0),"")</f>
        <v/>
      </c>
      <c r="Y1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8" spans="2:26" ht="30.6" x14ac:dyDescent="0.3">
      <c r="B148" s="74">
        <f t="shared" si="10"/>
        <v>120</v>
      </c>
      <c r="C148" s="58" t="str">
        <f>+VLOOKUP($O148,MASTER!$A$8:$N$762,2,0)</f>
        <v>DATAEDUCACIÓN</v>
      </c>
      <c r="D148" s="73" t="str">
        <f>+VLOOKUP($O148,MASTER!$A$8:$N$762,3,0)</f>
        <v>0010-01-00014</v>
      </c>
      <c r="E148" s="52" t="str">
        <f>+VLOOKUP($O148,MASTER!$A$8:$N$762,5,0)</f>
        <v>Ranking Comunal de Establecimientos Educacionales - Chile</v>
      </c>
      <c r="F148" s="73" t="str">
        <f>+VLOOKUP($O148,MASTER!$A$8:$N$762,6,0)</f>
        <v>PRO</v>
      </c>
      <c r="G148" s="73" t="str">
        <f>+VLOOKUP($O148,MASTER!$A$8:$N$762,7,0)</f>
        <v>Chile</v>
      </c>
      <c r="H148" s="73" t="str">
        <f>+VLOOKUP($O148,MASTER!$A$8:$N$762,9,0)</f>
        <v>SI</v>
      </c>
      <c r="I148" s="73" t="str">
        <f>+VLOOKUP($O148,MASTER!$A$8:$N$762,10,0)</f>
        <v>NO</v>
      </c>
      <c r="J148" s="73" t="str">
        <f>+VLOOKUP($O148,MASTER!$A$8:$N$762,11,0)</f>
        <v>SI</v>
      </c>
      <c r="K148" s="72">
        <f>+VLOOKUP($O148,MASTER!$A$8:$N$762,12,0)</f>
        <v>3</v>
      </c>
      <c r="L148" s="73" t="str">
        <f>+VLOOKUP($O148,MASTER!$A$8:$N$762,13,0)</f>
        <v>SI</v>
      </c>
      <c r="M148" s="73" t="str">
        <f>+VLOOKUP($O148,MASTER!$A$8:$N$762,14,0)</f>
        <v>Comuna</v>
      </c>
      <c r="N148" s="72">
        <f t="shared" si="11"/>
        <v>346</v>
      </c>
      <c r="O148" s="67">
        <f t="shared" si="12"/>
        <v>4</v>
      </c>
      <c r="P148" s="80">
        <v>13103</v>
      </c>
      <c r="Q148" s="3" t="s">
        <v>919</v>
      </c>
      <c r="R148" s="3" t="str">
        <f t="shared" si="13"/>
        <v>https://dashboardfiltrado.azurewebsites.net/AutoDash/Index/4/13103</v>
      </c>
      <c r="S148" s="58" t="str">
        <f>+""""&amp;IFERROR(VLOOKUP($O148,MASTER!$A$8:$Z$762,20,0),"")&amp;""""</f>
        <v>"No Aplica"</v>
      </c>
      <c r="T148" s="73" t="str">
        <f>+IFERROR(VLOOKUP($O148,MASTER!$A$8:$Z$762,21,0),"")</f>
        <v>No Aplica</v>
      </c>
      <c r="U148" s="67">
        <f>+BD_Links[[#This Row],[id2]]</f>
        <v>13103</v>
      </c>
      <c r="V148" s="58" t="str">
        <f>+""""&amp;IFERROR(VLOOKUP($O148,MASTER!$A$8:$Z$762,22,0),"")&amp;""""</f>
        <v>"No Aplica"</v>
      </c>
      <c r="W148" s="3"/>
      <c r="X148" s="3" t="str">
        <f>+IFERROR(VLOOKUP(BD_Links[[#This Row],[id GEE]],Portadas10[],2,0),"")</f>
        <v/>
      </c>
      <c r="Y1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9" spans="2:26" ht="30.6" x14ac:dyDescent="0.3">
      <c r="B149" s="74">
        <f t="shared" si="10"/>
        <v>121</v>
      </c>
      <c r="C149" s="58" t="str">
        <f>+VLOOKUP($O149,MASTER!$A$8:$N$762,2,0)</f>
        <v>DATAEDUCACIÓN</v>
      </c>
      <c r="D149" s="73" t="str">
        <f>+VLOOKUP($O149,MASTER!$A$8:$N$762,3,0)</f>
        <v>0010-01-00014</v>
      </c>
      <c r="E149" s="52" t="str">
        <f>+VLOOKUP($O149,MASTER!$A$8:$N$762,5,0)</f>
        <v>Ranking Comunal de Establecimientos Educacionales - Chile</v>
      </c>
      <c r="F149" s="73" t="str">
        <f>+VLOOKUP($O149,MASTER!$A$8:$N$762,6,0)</f>
        <v>PRO</v>
      </c>
      <c r="G149" s="73" t="str">
        <f>+VLOOKUP($O149,MASTER!$A$8:$N$762,7,0)</f>
        <v>Chile</v>
      </c>
      <c r="H149" s="73" t="str">
        <f>+VLOOKUP($O149,MASTER!$A$8:$N$762,9,0)</f>
        <v>SI</v>
      </c>
      <c r="I149" s="73" t="str">
        <f>+VLOOKUP($O149,MASTER!$A$8:$N$762,10,0)</f>
        <v>NO</v>
      </c>
      <c r="J149" s="73" t="str">
        <f>+VLOOKUP($O149,MASTER!$A$8:$N$762,11,0)</f>
        <v>SI</v>
      </c>
      <c r="K149" s="72">
        <f>+VLOOKUP($O149,MASTER!$A$8:$N$762,12,0)</f>
        <v>3</v>
      </c>
      <c r="L149" s="73" t="str">
        <f>+VLOOKUP($O149,MASTER!$A$8:$N$762,13,0)</f>
        <v>SI</v>
      </c>
      <c r="M149" s="73" t="str">
        <f>+VLOOKUP($O149,MASTER!$A$8:$N$762,14,0)</f>
        <v>Comuna</v>
      </c>
      <c r="N149" s="72">
        <f t="shared" si="11"/>
        <v>346</v>
      </c>
      <c r="O149" s="67">
        <f t="shared" si="12"/>
        <v>4</v>
      </c>
      <c r="P149" s="80">
        <v>13301</v>
      </c>
      <c r="Q149" s="3" t="s">
        <v>952</v>
      </c>
      <c r="R149" s="3" t="str">
        <f t="shared" si="13"/>
        <v>https://dashboardfiltrado.azurewebsites.net/AutoDash/Index/4/13301</v>
      </c>
      <c r="S149" s="58" t="str">
        <f>+""""&amp;IFERROR(VLOOKUP($O149,MASTER!$A$8:$Z$762,20,0),"")&amp;""""</f>
        <v>"No Aplica"</v>
      </c>
      <c r="T149" s="73" t="str">
        <f>+IFERROR(VLOOKUP($O149,MASTER!$A$8:$Z$762,21,0),"")</f>
        <v>No Aplica</v>
      </c>
      <c r="U149" s="67">
        <f>+BD_Links[[#This Row],[id2]]</f>
        <v>13301</v>
      </c>
      <c r="V149" s="58" t="str">
        <f>+""""&amp;IFERROR(VLOOKUP($O149,MASTER!$A$8:$Z$762,22,0),"")&amp;""""</f>
        <v>"No Aplica"</v>
      </c>
      <c r="W149" s="3"/>
      <c r="X149" s="3" t="str">
        <f>+IFERROR(VLOOKUP(BD_Links[[#This Row],[id GEE]],Portadas10[],2,0),"")</f>
        <v/>
      </c>
      <c r="Y1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0" spans="2:26" ht="30.6" x14ac:dyDescent="0.3">
      <c r="B150" s="74">
        <f t="shared" si="10"/>
        <v>122</v>
      </c>
      <c r="C150" s="58" t="str">
        <f>+VLOOKUP($O150,MASTER!$A$8:$N$762,2,0)</f>
        <v>DATAEDUCACIÓN</v>
      </c>
      <c r="D150" s="73" t="str">
        <f>+VLOOKUP($O150,MASTER!$A$8:$N$762,3,0)</f>
        <v>0010-01-00014</v>
      </c>
      <c r="E150" s="52" t="str">
        <f>+VLOOKUP($O150,MASTER!$A$8:$N$762,5,0)</f>
        <v>Ranking Comunal de Establecimientos Educacionales - Chile</v>
      </c>
      <c r="F150" s="73" t="str">
        <f>+VLOOKUP($O150,MASTER!$A$8:$N$762,6,0)</f>
        <v>PRO</v>
      </c>
      <c r="G150" s="73" t="str">
        <f>+VLOOKUP($O150,MASTER!$A$8:$N$762,7,0)</f>
        <v>Chile</v>
      </c>
      <c r="H150" s="73" t="str">
        <f>+VLOOKUP($O150,MASTER!$A$8:$N$762,9,0)</f>
        <v>SI</v>
      </c>
      <c r="I150" s="73" t="str">
        <f>+VLOOKUP($O150,MASTER!$A$8:$N$762,10,0)</f>
        <v>NO</v>
      </c>
      <c r="J150" s="73" t="str">
        <f>+VLOOKUP($O150,MASTER!$A$8:$N$762,11,0)</f>
        <v>SI</v>
      </c>
      <c r="K150" s="72">
        <f>+VLOOKUP($O150,MASTER!$A$8:$N$762,12,0)</f>
        <v>3</v>
      </c>
      <c r="L150" s="73" t="str">
        <f>+VLOOKUP($O150,MASTER!$A$8:$N$762,13,0)</f>
        <v>SI</v>
      </c>
      <c r="M150" s="73" t="str">
        <f>+VLOOKUP($O150,MASTER!$A$8:$N$762,14,0)</f>
        <v>Comuna</v>
      </c>
      <c r="N150" s="72">
        <f t="shared" si="11"/>
        <v>346</v>
      </c>
      <c r="O150" s="67">
        <f t="shared" si="12"/>
        <v>4</v>
      </c>
      <c r="P150" s="80">
        <v>13104</v>
      </c>
      <c r="Q150" s="3" t="s">
        <v>920</v>
      </c>
      <c r="R150" s="3" t="str">
        <f t="shared" si="13"/>
        <v>https://dashboardfiltrado.azurewebsites.net/AutoDash/Index/4/13104</v>
      </c>
      <c r="S150" s="58" t="str">
        <f>+""""&amp;IFERROR(VLOOKUP($O150,MASTER!$A$8:$Z$762,20,0),"")&amp;""""</f>
        <v>"No Aplica"</v>
      </c>
      <c r="T150" s="73" t="str">
        <f>+IFERROR(VLOOKUP($O150,MASTER!$A$8:$Z$762,21,0),"")</f>
        <v>No Aplica</v>
      </c>
      <c r="U150" s="67">
        <f>+BD_Links[[#This Row],[id2]]</f>
        <v>13104</v>
      </c>
      <c r="V150" s="58" t="str">
        <f>+""""&amp;IFERROR(VLOOKUP($O150,MASTER!$A$8:$Z$762,22,0),"")&amp;""""</f>
        <v>"No Aplica"</v>
      </c>
      <c r="W150" s="3"/>
      <c r="X150" s="3" t="str">
        <f>+IFERROR(VLOOKUP(BD_Links[[#This Row],[id GEE]],Portadas10[],2,0),"")</f>
        <v/>
      </c>
      <c r="Y1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1" spans="2:26" ht="30.6" x14ac:dyDescent="0.3">
      <c r="B151" s="74">
        <f t="shared" si="10"/>
        <v>123</v>
      </c>
      <c r="C151" s="58" t="str">
        <f>+VLOOKUP($O151,MASTER!$A$8:$N$762,2,0)</f>
        <v>DATAEDUCACIÓN</v>
      </c>
      <c r="D151" s="73" t="str">
        <f>+VLOOKUP($O151,MASTER!$A$8:$N$762,3,0)</f>
        <v>0010-01-00014</v>
      </c>
      <c r="E151" s="52" t="str">
        <f>+VLOOKUP($O151,MASTER!$A$8:$N$762,5,0)</f>
        <v>Ranking Comunal de Establecimientos Educacionales - Chile</v>
      </c>
      <c r="F151" s="73" t="str">
        <f>+VLOOKUP($O151,MASTER!$A$8:$N$762,6,0)</f>
        <v>PRO</v>
      </c>
      <c r="G151" s="73" t="str">
        <f>+VLOOKUP($O151,MASTER!$A$8:$N$762,7,0)</f>
        <v>Chile</v>
      </c>
      <c r="H151" s="73" t="str">
        <f>+VLOOKUP($O151,MASTER!$A$8:$N$762,9,0)</f>
        <v>SI</v>
      </c>
      <c r="I151" s="73" t="str">
        <f>+VLOOKUP($O151,MASTER!$A$8:$N$762,10,0)</f>
        <v>NO</v>
      </c>
      <c r="J151" s="73" t="str">
        <f>+VLOOKUP($O151,MASTER!$A$8:$N$762,11,0)</f>
        <v>SI</v>
      </c>
      <c r="K151" s="72">
        <f>+VLOOKUP($O151,MASTER!$A$8:$N$762,12,0)</f>
        <v>3</v>
      </c>
      <c r="L151" s="73" t="str">
        <f>+VLOOKUP($O151,MASTER!$A$8:$N$762,13,0)</f>
        <v>SI</v>
      </c>
      <c r="M151" s="73" t="str">
        <f>+VLOOKUP($O151,MASTER!$A$8:$N$762,14,0)</f>
        <v>Comuna</v>
      </c>
      <c r="N151" s="72">
        <f t="shared" si="11"/>
        <v>346</v>
      </c>
      <c r="O151" s="67">
        <f t="shared" si="12"/>
        <v>4</v>
      </c>
      <c r="P151" s="80">
        <v>13503</v>
      </c>
      <c r="Q151" s="3" t="s">
        <v>961</v>
      </c>
      <c r="R151" s="3" t="str">
        <f t="shared" si="13"/>
        <v>https://dashboardfiltrado.azurewebsites.net/AutoDash/Index/4/13503</v>
      </c>
      <c r="S151" s="58" t="str">
        <f>+""""&amp;IFERROR(VLOOKUP($O151,MASTER!$A$8:$Z$762,20,0),"")&amp;""""</f>
        <v>"No Aplica"</v>
      </c>
      <c r="T151" s="73" t="str">
        <f>+IFERROR(VLOOKUP($O151,MASTER!$A$8:$Z$762,21,0),"")</f>
        <v>No Aplica</v>
      </c>
      <c r="U151" s="67">
        <f>+BD_Links[[#This Row],[id2]]</f>
        <v>13503</v>
      </c>
      <c r="V151" s="58" t="str">
        <f>+""""&amp;IFERROR(VLOOKUP($O151,MASTER!$A$8:$Z$762,22,0),"")&amp;""""</f>
        <v>"No Aplica"</v>
      </c>
      <c r="W151" s="3"/>
      <c r="X151" s="3" t="str">
        <f>+IFERROR(VLOOKUP(BD_Links[[#This Row],[id GEE]],Portadas10[],2,0),"")</f>
        <v/>
      </c>
      <c r="Y1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2" spans="2:26" ht="30.6" x14ac:dyDescent="0.3">
      <c r="B152" s="74">
        <f t="shared" si="10"/>
        <v>124</v>
      </c>
      <c r="C152" s="58" t="str">
        <f>+VLOOKUP($O152,MASTER!$A$8:$N$762,2,0)</f>
        <v>DATAEDUCACIÓN</v>
      </c>
      <c r="D152" s="73" t="str">
        <f>+VLOOKUP($O152,MASTER!$A$8:$N$762,3,0)</f>
        <v>0010-01-00014</v>
      </c>
      <c r="E152" s="52" t="str">
        <f>+VLOOKUP($O152,MASTER!$A$8:$N$762,5,0)</f>
        <v>Ranking Comunal de Establecimientos Educacionales - Chile</v>
      </c>
      <c r="F152" s="73" t="str">
        <f>+VLOOKUP($O152,MASTER!$A$8:$N$762,6,0)</f>
        <v>PRO</v>
      </c>
      <c r="G152" s="73" t="str">
        <f>+VLOOKUP($O152,MASTER!$A$8:$N$762,7,0)</f>
        <v>Chile</v>
      </c>
      <c r="H152" s="73" t="str">
        <f>+VLOOKUP($O152,MASTER!$A$8:$N$762,9,0)</f>
        <v>SI</v>
      </c>
      <c r="I152" s="73" t="str">
        <f>+VLOOKUP($O152,MASTER!$A$8:$N$762,10,0)</f>
        <v>NO</v>
      </c>
      <c r="J152" s="73" t="str">
        <f>+VLOOKUP($O152,MASTER!$A$8:$N$762,11,0)</f>
        <v>SI</v>
      </c>
      <c r="K152" s="72">
        <f>+VLOOKUP($O152,MASTER!$A$8:$N$762,12,0)</f>
        <v>3</v>
      </c>
      <c r="L152" s="73" t="str">
        <f>+VLOOKUP($O152,MASTER!$A$8:$N$762,13,0)</f>
        <v>SI</v>
      </c>
      <c r="M152" s="73" t="str">
        <f>+VLOOKUP($O152,MASTER!$A$8:$N$762,14,0)</f>
        <v>Comuna</v>
      </c>
      <c r="N152" s="72">
        <f t="shared" si="11"/>
        <v>346</v>
      </c>
      <c r="O152" s="67">
        <f t="shared" si="12"/>
        <v>4</v>
      </c>
      <c r="P152" s="80">
        <v>13105</v>
      </c>
      <c r="Q152" s="3" t="s">
        <v>921</v>
      </c>
      <c r="R152" s="3" t="str">
        <f t="shared" si="13"/>
        <v>https://dashboardfiltrado.azurewebsites.net/AutoDash/Index/4/13105</v>
      </c>
      <c r="S152" s="58" t="str">
        <f>+""""&amp;IFERROR(VLOOKUP($O152,MASTER!$A$8:$Z$762,20,0),"")&amp;""""</f>
        <v>"No Aplica"</v>
      </c>
      <c r="T152" s="73" t="str">
        <f>+IFERROR(VLOOKUP($O152,MASTER!$A$8:$Z$762,21,0),"")</f>
        <v>No Aplica</v>
      </c>
      <c r="U152" s="67">
        <f>+BD_Links[[#This Row],[id2]]</f>
        <v>13105</v>
      </c>
      <c r="V152" s="58" t="str">
        <f>+""""&amp;IFERROR(VLOOKUP($O152,MASTER!$A$8:$Z$762,22,0),"")&amp;""""</f>
        <v>"No Aplica"</v>
      </c>
      <c r="W152" s="3"/>
      <c r="X152" s="3" t="str">
        <f>+IFERROR(VLOOKUP(BD_Links[[#This Row],[id GEE]],Portadas10[],2,0),"")</f>
        <v/>
      </c>
      <c r="Y1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3" spans="2:26" ht="30.6" x14ac:dyDescent="0.3">
      <c r="B153" s="74">
        <f t="shared" si="10"/>
        <v>125</v>
      </c>
      <c r="C153" s="58" t="str">
        <f>+VLOOKUP($O153,MASTER!$A$8:$N$762,2,0)</f>
        <v>DATAEDUCACIÓN</v>
      </c>
      <c r="D153" s="73" t="str">
        <f>+VLOOKUP($O153,MASTER!$A$8:$N$762,3,0)</f>
        <v>0010-01-00014</v>
      </c>
      <c r="E153" s="52" t="str">
        <f>+VLOOKUP($O153,MASTER!$A$8:$N$762,5,0)</f>
        <v>Ranking Comunal de Establecimientos Educacionales - Chile</v>
      </c>
      <c r="F153" s="73" t="str">
        <f>+VLOOKUP($O153,MASTER!$A$8:$N$762,6,0)</f>
        <v>PRO</v>
      </c>
      <c r="G153" s="73" t="str">
        <f>+VLOOKUP($O153,MASTER!$A$8:$N$762,7,0)</f>
        <v>Chile</v>
      </c>
      <c r="H153" s="73" t="str">
        <f>+VLOOKUP($O153,MASTER!$A$8:$N$762,9,0)</f>
        <v>SI</v>
      </c>
      <c r="I153" s="73" t="str">
        <f>+VLOOKUP($O153,MASTER!$A$8:$N$762,10,0)</f>
        <v>NO</v>
      </c>
      <c r="J153" s="73" t="str">
        <f>+VLOOKUP($O153,MASTER!$A$8:$N$762,11,0)</f>
        <v>SI</v>
      </c>
      <c r="K153" s="72">
        <f>+VLOOKUP($O153,MASTER!$A$8:$N$762,12,0)</f>
        <v>3</v>
      </c>
      <c r="L153" s="73" t="str">
        <f>+VLOOKUP($O153,MASTER!$A$8:$N$762,13,0)</f>
        <v>SI</v>
      </c>
      <c r="M153" s="73" t="str">
        <f>+VLOOKUP($O153,MASTER!$A$8:$N$762,14,0)</f>
        <v>Comuna</v>
      </c>
      <c r="N153" s="72">
        <f t="shared" si="11"/>
        <v>346</v>
      </c>
      <c r="O153" s="67">
        <f t="shared" si="12"/>
        <v>4</v>
      </c>
      <c r="P153" s="80">
        <v>13602</v>
      </c>
      <c r="Q153" s="3" t="s">
        <v>965</v>
      </c>
      <c r="R153" s="3" t="str">
        <f t="shared" si="13"/>
        <v>https://dashboardfiltrado.azurewebsites.net/AutoDash/Index/4/13602</v>
      </c>
      <c r="S153" s="58" t="str">
        <f>+""""&amp;IFERROR(VLOOKUP($O153,MASTER!$A$8:$Z$762,20,0),"")&amp;""""</f>
        <v>"No Aplica"</v>
      </c>
      <c r="T153" s="73" t="str">
        <f>+IFERROR(VLOOKUP($O153,MASTER!$A$8:$Z$762,21,0),"")</f>
        <v>No Aplica</v>
      </c>
      <c r="U153" s="67">
        <f>+BD_Links[[#This Row],[id2]]</f>
        <v>13602</v>
      </c>
      <c r="V153" s="58" t="str">
        <f>+""""&amp;IFERROR(VLOOKUP($O153,MASTER!$A$8:$Z$762,22,0),"")&amp;""""</f>
        <v>"No Aplica"</v>
      </c>
      <c r="W153" s="3"/>
      <c r="X153" s="3" t="str">
        <f>+IFERROR(VLOOKUP(BD_Links[[#This Row],[id GEE]],Portadas10[],2,0),"")</f>
        <v/>
      </c>
      <c r="Y1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4" spans="2:26" ht="30.6" x14ac:dyDescent="0.3">
      <c r="B154" s="74">
        <f t="shared" si="10"/>
        <v>126</v>
      </c>
      <c r="C154" s="58" t="str">
        <f>+VLOOKUP($O154,MASTER!$A$8:$N$762,2,0)</f>
        <v>DATAEDUCACIÓN</v>
      </c>
      <c r="D154" s="73" t="str">
        <f>+VLOOKUP($O154,MASTER!$A$8:$N$762,3,0)</f>
        <v>0010-01-00014</v>
      </c>
      <c r="E154" s="52" t="str">
        <f>+VLOOKUP($O154,MASTER!$A$8:$N$762,5,0)</f>
        <v>Ranking Comunal de Establecimientos Educacionales - Chile</v>
      </c>
      <c r="F154" s="73" t="str">
        <f>+VLOOKUP($O154,MASTER!$A$8:$N$762,6,0)</f>
        <v>PRO</v>
      </c>
      <c r="G154" s="73" t="str">
        <f>+VLOOKUP($O154,MASTER!$A$8:$N$762,7,0)</f>
        <v>Chile</v>
      </c>
      <c r="H154" s="73" t="str">
        <f>+VLOOKUP($O154,MASTER!$A$8:$N$762,9,0)</f>
        <v>SI</v>
      </c>
      <c r="I154" s="73" t="str">
        <f>+VLOOKUP($O154,MASTER!$A$8:$N$762,10,0)</f>
        <v>NO</v>
      </c>
      <c r="J154" s="73" t="str">
        <f>+VLOOKUP($O154,MASTER!$A$8:$N$762,11,0)</f>
        <v>SI</v>
      </c>
      <c r="K154" s="72">
        <f>+VLOOKUP($O154,MASTER!$A$8:$N$762,12,0)</f>
        <v>3</v>
      </c>
      <c r="L154" s="73" t="str">
        <f>+VLOOKUP($O154,MASTER!$A$8:$N$762,13,0)</f>
        <v>SI</v>
      </c>
      <c r="M154" s="73" t="str">
        <f>+VLOOKUP($O154,MASTER!$A$8:$N$762,14,0)</f>
        <v>Comuna</v>
      </c>
      <c r="N154" s="72">
        <f t="shared" si="11"/>
        <v>346</v>
      </c>
      <c r="O154" s="67">
        <f t="shared" si="12"/>
        <v>4</v>
      </c>
      <c r="P154" s="80">
        <v>13106</v>
      </c>
      <c r="Q154" s="3" t="s">
        <v>922</v>
      </c>
      <c r="R154" s="3" t="str">
        <f t="shared" si="13"/>
        <v>https://dashboardfiltrado.azurewebsites.net/AutoDash/Index/4/13106</v>
      </c>
      <c r="S154" s="58" t="str">
        <f>+""""&amp;IFERROR(VLOOKUP($O154,MASTER!$A$8:$Z$762,20,0),"")&amp;""""</f>
        <v>"No Aplica"</v>
      </c>
      <c r="T154" s="73" t="str">
        <f>+IFERROR(VLOOKUP($O154,MASTER!$A$8:$Z$762,21,0),"")</f>
        <v>No Aplica</v>
      </c>
      <c r="U154" s="67">
        <f>+BD_Links[[#This Row],[id2]]</f>
        <v>13106</v>
      </c>
      <c r="V154" s="58" t="str">
        <f>+""""&amp;IFERROR(VLOOKUP($O154,MASTER!$A$8:$Z$762,22,0),"")&amp;""""</f>
        <v>"No Aplica"</v>
      </c>
      <c r="W154" s="3"/>
      <c r="X154" s="3" t="str">
        <f>+IFERROR(VLOOKUP(BD_Links[[#This Row],[id GEE]],Portadas10[],2,0),"")</f>
        <v/>
      </c>
      <c r="Y1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5" spans="2:26" ht="30.6" x14ac:dyDescent="0.3">
      <c r="B155" s="74">
        <f t="shared" si="10"/>
        <v>127</v>
      </c>
      <c r="C155" s="58" t="str">
        <f>+VLOOKUP($O155,MASTER!$A$8:$N$762,2,0)</f>
        <v>DATAEDUCACIÓN</v>
      </c>
      <c r="D155" s="73" t="str">
        <f>+VLOOKUP($O155,MASTER!$A$8:$N$762,3,0)</f>
        <v>0010-01-00014</v>
      </c>
      <c r="E155" s="52" t="str">
        <f>+VLOOKUP($O155,MASTER!$A$8:$N$762,5,0)</f>
        <v>Ranking Comunal de Establecimientos Educacionales - Chile</v>
      </c>
      <c r="F155" s="73" t="str">
        <f>+VLOOKUP($O155,MASTER!$A$8:$N$762,6,0)</f>
        <v>PRO</v>
      </c>
      <c r="G155" s="73" t="str">
        <f>+VLOOKUP($O155,MASTER!$A$8:$N$762,7,0)</f>
        <v>Chile</v>
      </c>
      <c r="H155" s="73" t="str">
        <f>+VLOOKUP($O155,MASTER!$A$8:$N$762,9,0)</f>
        <v>SI</v>
      </c>
      <c r="I155" s="73" t="str">
        <f>+VLOOKUP($O155,MASTER!$A$8:$N$762,10,0)</f>
        <v>NO</v>
      </c>
      <c r="J155" s="73" t="str">
        <f>+VLOOKUP($O155,MASTER!$A$8:$N$762,11,0)</f>
        <v>SI</v>
      </c>
      <c r="K155" s="72">
        <f>+VLOOKUP($O155,MASTER!$A$8:$N$762,12,0)</f>
        <v>3</v>
      </c>
      <c r="L155" s="73" t="str">
        <f>+VLOOKUP($O155,MASTER!$A$8:$N$762,13,0)</f>
        <v>SI</v>
      </c>
      <c r="M155" s="73" t="str">
        <f>+VLOOKUP($O155,MASTER!$A$8:$N$762,14,0)</f>
        <v>Comuna</v>
      </c>
      <c r="N155" s="72">
        <f t="shared" si="11"/>
        <v>346</v>
      </c>
      <c r="O155" s="67">
        <f t="shared" si="12"/>
        <v>4</v>
      </c>
      <c r="P155" s="80">
        <v>13107</v>
      </c>
      <c r="Q155" s="3" t="s">
        <v>923</v>
      </c>
      <c r="R155" s="3" t="str">
        <f t="shared" si="13"/>
        <v>https://dashboardfiltrado.azurewebsites.net/AutoDash/Index/4/13107</v>
      </c>
      <c r="S155" s="58" t="str">
        <f>+""""&amp;IFERROR(VLOOKUP($O155,MASTER!$A$8:$Z$762,20,0),"")&amp;""""</f>
        <v>"No Aplica"</v>
      </c>
      <c r="T155" s="73" t="str">
        <f>+IFERROR(VLOOKUP($O155,MASTER!$A$8:$Z$762,21,0),"")</f>
        <v>No Aplica</v>
      </c>
      <c r="U155" s="67">
        <f>+BD_Links[[#This Row],[id2]]</f>
        <v>13107</v>
      </c>
      <c r="V155" s="58" t="str">
        <f>+""""&amp;IFERROR(VLOOKUP($O155,MASTER!$A$8:$Z$762,22,0),"")&amp;""""</f>
        <v>"No Aplica"</v>
      </c>
      <c r="W155" s="3"/>
      <c r="X155" s="3" t="str">
        <f>+IFERROR(VLOOKUP(BD_Links[[#This Row],[id GEE]],Portadas10[],2,0),"")</f>
        <v/>
      </c>
      <c r="Y1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6" spans="2:26" ht="30.6" x14ac:dyDescent="0.3">
      <c r="B156" s="74">
        <f t="shared" si="10"/>
        <v>128</v>
      </c>
      <c r="C156" s="58" t="str">
        <f>+VLOOKUP($O156,MASTER!$A$8:$N$762,2,0)</f>
        <v>DATAEDUCACIÓN</v>
      </c>
      <c r="D156" s="73" t="str">
        <f>+VLOOKUP($O156,MASTER!$A$8:$N$762,3,0)</f>
        <v>0010-01-00014</v>
      </c>
      <c r="E156" s="52" t="str">
        <f>+VLOOKUP($O156,MASTER!$A$8:$N$762,5,0)</f>
        <v>Ranking Comunal de Establecimientos Educacionales - Chile</v>
      </c>
      <c r="F156" s="73" t="str">
        <f>+VLOOKUP($O156,MASTER!$A$8:$N$762,6,0)</f>
        <v>PRO</v>
      </c>
      <c r="G156" s="73" t="str">
        <f>+VLOOKUP($O156,MASTER!$A$8:$N$762,7,0)</f>
        <v>Chile</v>
      </c>
      <c r="H156" s="73" t="str">
        <f>+VLOOKUP($O156,MASTER!$A$8:$N$762,9,0)</f>
        <v>SI</v>
      </c>
      <c r="I156" s="73" t="str">
        <f>+VLOOKUP($O156,MASTER!$A$8:$N$762,10,0)</f>
        <v>NO</v>
      </c>
      <c r="J156" s="73" t="str">
        <f>+VLOOKUP($O156,MASTER!$A$8:$N$762,11,0)</f>
        <v>SI</v>
      </c>
      <c r="K156" s="72">
        <f>+VLOOKUP($O156,MASTER!$A$8:$N$762,12,0)</f>
        <v>3</v>
      </c>
      <c r="L156" s="73" t="str">
        <f>+VLOOKUP($O156,MASTER!$A$8:$N$762,13,0)</f>
        <v>SI</v>
      </c>
      <c r="M156" s="73" t="str">
        <f>+VLOOKUP($O156,MASTER!$A$8:$N$762,14,0)</f>
        <v>Comuna</v>
      </c>
      <c r="N156" s="72">
        <f t="shared" si="11"/>
        <v>346</v>
      </c>
      <c r="O156" s="67">
        <f t="shared" si="12"/>
        <v>4</v>
      </c>
      <c r="P156" s="80">
        <v>13108</v>
      </c>
      <c r="Q156" s="3" t="s">
        <v>924</v>
      </c>
      <c r="R156" s="3" t="str">
        <f t="shared" si="13"/>
        <v>https://dashboardfiltrado.azurewebsites.net/AutoDash/Index/4/13108</v>
      </c>
      <c r="S156" s="58" t="str">
        <f>+""""&amp;IFERROR(VLOOKUP($O156,MASTER!$A$8:$Z$762,20,0),"")&amp;""""</f>
        <v>"No Aplica"</v>
      </c>
      <c r="T156" s="73" t="str">
        <f>+IFERROR(VLOOKUP($O156,MASTER!$A$8:$Z$762,21,0),"")</f>
        <v>No Aplica</v>
      </c>
      <c r="U156" s="67">
        <f>+BD_Links[[#This Row],[id2]]</f>
        <v>13108</v>
      </c>
      <c r="V156" s="58" t="str">
        <f>+""""&amp;IFERROR(VLOOKUP($O156,MASTER!$A$8:$Z$762,22,0),"")&amp;""""</f>
        <v>"No Aplica"</v>
      </c>
      <c r="W156" s="3"/>
      <c r="X156" s="3" t="str">
        <f>+IFERROR(VLOOKUP(BD_Links[[#This Row],[id GEE]],Portadas10[],2,0),"")</f>
        <v/>
      </c>
      <c r="Y1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7" spans="2:26" ht="30.6" x14ac:dyDescent="0.3">
      <c r="B157" s="74">
        <f t="shared" si="10"/>
        <v>129</v>
      </c>
      <c r="C157" s="58" t="str">
        <f>+VLOOKUP($O157,MASTER!$A$8:$N$762,2,0)</f>
        <v>DATAEDUCACIÓN</v>
      </c>
      <c r="D157" s="73" t="str">
        <f>+VLOOKUP($O157,MASTER!$A$8:$N$762,3,0)</f>
        <v>0010-01-00014</v>
      </c>
      <c r="E157" s="52" t="str">
        <f>+VLOOKUP($O157,MASTER!$A$8:$N$762,5,0)</f>
        <v>Ranking Comunal de Establecimientos Educacionales - Chile</v>
      </c>
      <c r="F157" s="73" t="str">
        <f>+VLOOKUP($O157,MASTER!$A$8:$N$762,6,0)</f>
        <v>PRO</v>
      </c>
      <c r="G157" s="73" t="str">
        <f>+VLOOKUP($O157,MASTER!$A$8:$N$762,7,0)</f>
        <v>Chile</v>
      </c>
      <c r="H157" s="73" t="str">
        <f>+VLOOKUP($O157,MASTER!$A$8:$N$762,9,0)</f>
        <v>SI</v>
      </c>
      <c r="I157" s="73" t="str">
        <f>+VLOOKUP($O157,MASTER!$A$8:$N$762,10,0)</f>
        <v>NO</v>
      </c>
      <c r="J157" s="73" t="str">
        <f>+VLOOKUP($O157,MASTER!$A$8:$N$762,11,0)</f>
        <v>SI</v>
      </c>
      <c r="K157" s="72">
        <f>+VLOOKUP($O157,MASTER!$A$8:$N$762,12,0)</f>
        <v>3</v>
      </c>
      <c r="L157" s="73" t="str">
        <f>+VLOOKUP($O157,MASTER!$A$8:$N$762,13,0)</f>
        <v>SI</v>
      </c>
      <c r="M157" s="73" t="str">
        <f>+VLOOKUP($O157,MASTER!$A$8:$N$762,14,0)</f>
        <v>Comuna</v>
      </c>
      <c r="N157" s="72">
        <f t="shared" si="11"/>
        <v>346</v>
      </c>
      <c r="O157" s="67">
        <f t="shared" si="12"/>
        <v>4</v>
      </c>
      <c r="P157" s="80">
        <v>13603</v>
      </c>
      <c r="Q157" s="3" t="s">
        <v>966</v>
      </c>
      <c r="R157" s="3" t="str">
        <f t="shared" si="13"/>
        <v>https://dashboardfiltrado.azurewebsites.net/AutoDash/Index/4/13603</v>
      </c>
      <c r="S157" s="58" t="str">
        <f>+""""&amp;IFERROR(VLOOKUP($O157,MASTER!$A$8:$Z$762,20,0),"")&amp;""""</f>
        <v>"No Aplica"</v>
      </c>
      <c r="T157" s="73" t="str">
        <f>+IFERROR(VLOOKUP($O157,MASTER!$A$8:$Z$762,21,0),"")</f>
        <v>No Aplica</v>
      </c>
      <c r="U157" s="67">
        <f>+BD_Links[[#This Row],[id2]]</f>
        <v>13603</v>
      </c>
      <c r="V157" s="58" t="str">
        <f>+""""&amp;IFERROR(VLOOKUP($O157,MASTER!$A$8:$Z$762,22,0),"")&amp;""""</f>
        <v>"No Aplica"</v>
      </c>
      <c r="W157" s="3"/>
      <c r="X157" s="3" t="str">
        <f>+IFERROR(VLOOKUP(BD_Links[[#This Row],[id GEE]],Portadas10[],2,0),"")</f>
        <v/>
      </c>
      <c r="Y1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8" spans="2:26" ht="30.6" x14ac:dyDescent="0.3">
      <c r="B158" s="74">
        <f t="shared" si="10"/>
        <v>130</v>
      </c>
      <c r="C158" s="58" t="str">
        <f>+VLOOKUP($O158,MASTER!$A$8:$N$762,2,0)</f>
        <v>DATAEDUCACIÓN</v>
      </c>
      <c r="D158" s="73" t="str">
        <f>+VLOOKUP($O158,MASTER!$A$8:$N$762,3,0)</f>
        <v>0010-01-00014</v>
      </c>
      <c r="E158" s="52" t="str">
        <f>+VLOOKUP($O158,MASTER!$A$8:$N$762,5,0)</f>
        <v>Ranking Comunal de Establecimientos Educacionales - Chile</v>
      </c>
      <c r="F158" s="73" t="str">
        <f>+VLOOKUP($O158,MASTER!$A$8:$N$762,6,0)</f>
        <v>PRO</v>
      </c>
      <c r="G158" s="73" t="str">
        <f>+VLOOKUP($O158,MASTER!$A$8:$N$762,7,0)</f>
        <v>Chile</v>
      </c>
      <c r="H158" s="73" t="str">
        <f>+VLOOKUP($O158,MASTER!$A$8:$N$762,9,0)</f>
        <v>SI</v>
      </c>
      <c r="I158" s="73" t="str">
        <f>+VLOOKUP($O158,MASTER!$A$8:$N$762,10,0)</f>
        <v>NO</v>
      </c>
      <c r="J158" s="73" t="str">
        <f>+VLOOKUP($O158,MASTER!$A$8:$N$762,11,0)</f>
        <v>SI</v>
      </c>
      <c r="K158" s="72">
        <f>+VLOOKUP($O158,MASTER!$A$8:$N$762,12,0)</f>
        <v>3</v>
      </c>
      <c r="L158" s="73" t="str">
        <f>+VLOOKUP($O158,MASTER!$A$8:$N$762,13,0)</f>
        <v>SI</v>
      </c>
      <c r="M158" s="73" t="str">
        <f>+VLOOKUP($O158,MASTER!$A$8:$N$762,14,0)</f>
        <v>Comuna</v>
      </c>
      <c r="N158" s="72">
        <f t="shared" si="11"/>
        <v>346</v>
      </c>
      <c r="O158" s="67">
        <f t="shared" si="12"/>
        <v>4</v>
      </c>
      <c r="P158" s="80">
        <v>13109</v>
      </c>
      <c r="Q158" s="3" t="s">
        <v>925</v>
      </c>
      <c r="R158" s="3" t="str">
        <f t="shared" si="13"/>
        <v>https://dashboardfiltrado.azurewebsites.net/AutoDash/Index/4/13109</v>
      </c>
      <c r="S158" s="58" t="str">
        <f>+""""&amp;IFERROR(VLOOKUP($O158,MASTER!$A$8:$Z$762,20,0),"")&amp;""""</f>
        <v>"No Aplica"</v>
      </c>
      <c r="T158" s="73" t="str">
        <f>+IFERROR(VLOOKUP($O158,MASTER!$A$8:$Z$762,21,0),"")</f>
        <v>No Aplica</v>
      </c>
      <c r="U158" s="67">
        <f>+BD_Links[[#This Row],[id2]]</f>
        <v>13109</v>
      </c>
      <c r="V158" s="58" t="str">
        <f>+""""&amp;IFERROR(VLOOKUP($O158,MASTER!$A$8:$Z$762,22,0),"")&amp;""""</f>
        <v>"No Aplica"</v>
      </c>
      <c r="W158" s="3"/>
      <c r="X158" s="3" t="str">
        <f>+IFERROR(VLOOKUP(BD_Links[[#This Row],[id GEE]],Portadas10[],2,0),"")</f>
        <v/>
      </c>
      <c r="Y1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9" spans="2:26" ht="30.6" x14ac:dyDescent="0.3">
      <c r="B159" s="74">
        <f t="shared" si="10"/>
        <v>131</v>
      </c>
      <c r="C159" s="58" t="str">
        <f>+VLOOKUP($O159,MASTER!$A$8:$N$762,2,0)</f>
        <v>DATAEDUCACIÓN</v>
      </c>
      <c r="D159" s="73" t="str">
        <f>+VLOOKUP($O159,MASTER!$A$8:$N$762,3,0)</f>
        <v>0010-01-00014</v>
      </c>
      <c r="E159" s="52" t="str">
        <f>+VLOOKUP($O159,MASTER!$A$8:$N$762,5,0)</f>
        <v>Ranking Comunal de Establecimientos Educacionales - Chile</v>
      </c>
      <c r="F159" s="73" t="str">
        <f>+VLOOKUP($O159,MASTER!$A$8:$N$762,6,0)</f>
        <v>PRO</v>
      </c>
      <c r="G159" s="73" t="str">
        <f>+VLOOKUP($O159,MASTER!$A$8:$N$762,7,0)</f>
        <v>Chile</v>
      </c>
      <c r="H159" s="73" t="str">
        <f>+VLOOKUP($O159,MASTER!$A$8:$N$762,9,0)</f>
        <v>SI</v>
      </c>
      <c r="I159" s="73" t="str">
        <f>+VLOOKUP($O159,MASTER!$A$8:$N$762,10,0)</f>
        <v>NO</v>
      </c>
      <c r="J159" s="73" t="str">
        <f>+VLOOKUP($O159,MASTER!$A$8:$N$762,11,0)</f>
        <v>SI</v>
      </c>
      <c r="K159" s="72">
        <f>+VLOOKUP($O159,MASTER!$A$8:$N$762,12,0)</f>
        <v>3</v>
      </c>
      <c r="L159" s="73" t="str">
        <f>+VLOOKUP($O159,MASTER!$A$8:$N$762,13,0)</f>
        <v>SI</v>
      </c>
      <c r="M159" s="73" t="str">
        <f>+VLOOKUP($O159,MASTER!$A$8:$N$762,14,0)</f>
        <v>Comuna</v>
      </c>
      <c r="N159" s="72">
        <f t="shared" si="11"/>
        <v>346</v>
      </c>
      <c r="O159" s="67">
        <f t="shared" si="12"/>
        <v>4</v>
      </c>
      <c r="P159" s="80">
        <v>13110</v>
      </c>
      <c r="Q159" s="3" t="s">
        <v>926</v>
      </c>
      <c r="R159" s="3" t="str">
        <f t="shared" si="13"/>
        <v>https://dashboardfiltrado.azurewebsites.net/AutoDash/Index/4/13110</v>
      </c>
      <c r="S159" s="58" t="str">
        <f>+""""&amp;IFERROR(VLOOKUP($O159,MASTER!$A$8:$Z$762,20,0),"")&amp;""""</f>
        <v>"No Aplica"</v>
      </c>
      <c r="T159" s="73" t="str">
        <f>+IFERROR(VLOOKUP($O159,MASTER!$A$8:$Z$762,21,0),"")</f>
        <v>No Aplica</v>
      </c>
      <c r="U159" s="67">
        <f>+BD_Links[[#This Row],[id2]]</f>
        <v>13110</v>
      </c>
      <c r="V159" s="58" t="str">
        <f>+""""&amp;IFERROR(VLOOKUP($O159,MASTER!$A$8:$Z$762,22,0),"")&amp;""""</f>
        <v>"No Aplica"</v>
      </c>
      <c r="W159" s="3"/>
      <c r="X159" s="3" t="str">
        <f>+IFERROR(VLOOKUP(BD_Links[[#This Row],[id GEE]],Portadas10[],2,0),"")</f>
        <v/>
      </c>
      <c r="Y1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0" spans="2:26" ht="30.6" x14ac:dyDescent="0.3">
      <c r="B160" s="74">
        <f t="shared" si="10"/>
        <v>132</v>
      </c>
      <c r="C160" s="58" t="str">
        <f>+VLOOKUP($O160,MASTER!$A$8:$N$762,2,0)</f>
        <v>DATAEDUCACIÓN</v>
      </c>
      <c r="D160" s="73" t="str">
        <f>+VLOOKUP($O160,MASTER!$A$8:$N$762,3,0)</f>
        <v>0010-01-00014</v>
      </c>
      <c r="E160" s="52" t="str">
        <f>+VLOOKUP($O160,MASTER!$A$8:$N$762,5,0)</f>
        <v>Ranking Comunal de Establecimientos Educacionales - Chile</v>
      </c>
      <c r="F160" s="73" t="str">
        <f>+VLOOKUP($O160,MASTER!$A$8:$N$762,6,0)</f>
        <v>PRO</v>
      </c>
      <c r="G160" s="73" t="str">
        <f>+VLOOKUP($O160,MASTER!$A$8:$N$762,7,0)</f>
        <v>Chile</v>
      </c>
      <c r="H160" s="73" t="str">
        <f>+VLOOKUP($O160,MASTER!$A$8:$N$762,9,0)</f>
        <v>SI</v>
      </c>
      <c r="I160" s="73" t="str">
        <f>+VLOOKUP($O160,MASTER!$A$8:$N$762,10,0)</f>
        <v>NO</v>
      </c>
      <c r="J160" s="73" t="str">
        <f>+VLOOKUP($O160,MASTER!$A$8:$N$762,11,0)</f>
        <v>SI</v>
      </c>
      <c r="K160" s="72">
        <f>+VLOOKUP($O160,MASTER!$A$8:$N$762,12,0)</f>
        <v>3</v>
      </c>
      <c r="L160" s="73" t="str">
        <f>+VLOOKUP($O160,MASTER!$A$8:$N$762,13,0)</f>
        <v>SI</v>
      </c>
      <c r="M160" s="73" t="str">
        <f>+VLOOKUP($O160,MASTER!$A$8:$N$762,14,0)</f>
        <v>Comuna</v>
      </c>
      <c r="N160" s="72">
        <f t="shared" si="11"/>
        <v>346</v>
      </c>
      <c r="O160" s="67">
        <f t="shared" si="12"/>
        <v>4</v>
      </c>
      <c r="P160" s="80">
        <v>13111</v>
      </c>
      <c r="Q160" s="3" t="s">
        <v>927</v>
      </c>
      <c r="R160" s="3" t="str">
        <f t="shared" si="13"/>
        <v>https://dashboardfiltrado.azurewebsites.net/AutoDash/Index/4/13111</v>
      </c>
      <c r="S160" s="58" t="str">
        <f>+""""&amp;IFERROR(VLOOKUP($O160,MASTER!$A$8:$Z$762,20,0),"")&amp;""""</f>
        <v>"No Aplica"</v>
      </c>
      <c r="T160" s="73" t="str">
        <f>+IFERROR(VLOOKUP($O160,MASTER!$A$8:$Z$762,21,0),"")</f>
        <v>No Aplica</v>
      </c>
      <c r="U160" s="67">
        <f>+BD_Links[[#This Row],[id2]]</f>
        <v>13111</v>
      </c>
      <c r="V160" s="58" t="str">
        <f>+""""&amp;IFERROR(VLOOKUP($O160,MASTER!$A$8:$Z$762,22,0),"")&amp;""""</f>
        <v>"No Aplica"</v>
      </c>
      <c r="W160" s="3"/>
      <c r="X160" s="3" t="str">
        <f>+IFERROR(VLOOKUP(BD_Links[[#This Row],[id GEE]],Portadas10[],2,0),"")</f>
        <v/>
      </c>
      <c r="Y1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1" spans="2:26" ht="30.6" x14ac:dyDescent="0.3">
      <c r="B161" s="74">
        <f t="shared" si="10"/>
        <v>133</v>
      </c>
      <c r="C161" s="58" t="str">
        <f>+VLOOKUP($O161,MASTER!$A$8:$N$762,2,0)</f>
        <v>DATAEDUCACIÓN</v>
      </c>
      <c r="D161" s="73" t="str">
        <f>+VLOOKUP($O161,MASTER!$A$8:$N$762,3,0)</f>
        <v>0010-01-00014</v>
      </c>
      <c r="E161" s="52" t="str">
        <f>+VLOOKUP($O161,MASTER!$A$8:$N$762,5,0)</f>
        <v>Ranking Comunal de Establecimientos Educacionales - Chile</v>
      </c>
      <c r="F161" s="73" t="str">
        <f>+VLOOKUP($O161,MASTER!$A$8:$N$762,6,0)</f>
        <v>PRO</v>
      </c>
      <c r="G161" s="73" t="str">
        <f>+VLOOKUP($O161,MASTER!$A$8:$N$762,7,0)</f>
        <v>Chile</v>
      </c>
      <c r="H161" s="73" t="str">
        <f>+VLOOKUP($O161,MASTER!$A$8:$N$762,9,0)</f>
        <v>SI</v>
      </c>
      <c r="I161" s="73" t="str">
        <f>+VLOOKUP($O161,MASTER!$A$8:$N$762,10,0)</f>
        <v>NO</v>
      </c>
      <c r="J161" s="73" t="str">
        <f>+VLOOKUP($O161,MASTER!$A$8:$N$762,11,0)</f>
        <v>SI</v>
      </c>
      <c r="K161" s="72">
        <f>+VLOOKUP($O161,MASTER!$A$8:$N$762,12,0)</f>
        <v>3</v>
      </c>
      <c r="L161" s="73" t="str">
        <f>+VLOOKUP($O161,MASTER!$A$8:$N$762,13,0)</f>
        <v>SI</v>
      </c>
      <c r="M161" s="73" t="str">
        <f>+VLOOKUP($O161,MASTER!$A$8:$N$762,14,0)</f>
        <v>Comuna</v>
      </c>
      <c r="N161" s="72">
        <f t="shared" si="11"/>
        <v>346</v>
      </c>
      <c r="O161" s="67">
        <f t="shared" si="12"/>
        <v>4</v>
      </c>
      <c r="P161" s="80">
        <v>13112</v>
      </c>
      <c r="Q161" s="3" t="s">
        <v>928</v>
      </c>
      <c r="R161" s="3" t="str">
        <f t="shared" si="13"/>
        <v>https://dashboardfiltrado.azurewebsites.net/AutoDash/Index/4/13112</v>
      </c>
      <c r="S161" s="58" t="str">
        <f>+""""&amp;IFERROR(VLOOKUP($O161,MASTER!$A$8:$Z$762,20,0),"")&amp;""""</f>
        <v>"No Aplica"</v>
      </c>
      <c r="T161" s="73" t="str">
        <f>+IFERROR(VLOOKUP($O161,MASTER!$A$8:$Z$762,21,0),"")</f>
        <v>No Aplica</v>
      </c>
      <c r="U161" s="67">
        <f>+BD_Links[[#This Row],[id2]]</f>
        <v>13112</v>
      </c>
      <c r="V161" s="58" t="str">
        <f>+""""&amp;IFERROR(VLOOKUP($O161,MASTER!$A$8:$Z$762,22,0),"")&amp;""""</f>
        <v>"No Aplica"</v>
      </c>
      <c r="W161" s="3"/>
      <c r="X161" s="3" t="str">
        <f>+IFERROR(VLOOKUP(BD_Links[[#This Row],[id GEE]],Portadas10[],2,0),"")</f>
        <v/>
      </c>
      <c r="Y1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2" spans="2:26" ht="30.6" x14ac:dyDescent="0.3">
      <c r="B162" s="74">
        <f t="shared" si="10"/>
        <v>134</v>
      </c>
      <c r="C162" s="58" t="str">
        <f>+VLOOKUP($O162,MASTER!$A$8:$N$762,2,0)</f>
        <v>DATAEDUCACIÓN</v>
      </c>
      <c r="D162" s="73" t="str">
        <f>+VLOOKUP($O162,MASTER!$A$8:$N$762,3,0)</f>
        <v>0010-01-00014</v>
      </c>
      <c r="E162" s="52" t="str">
        <f>+VLOOKUP($O162,MASTER!$A$8:$N$762,5,0)</f>
        <v>Ranking Comunal de Establecimientos Educacionales - Chile</v>
      </c>
      <c r="F162" s="73" t="str">
        <f>+VLOOKUP($O162,MASTER!$A$8:$N$762,6,0)</f>
        <v>PRO</v>
      </c>
      <c r="G162" s="73" t="str">
        <f>+VLOOKUP($O162,MASTER!$A$8:$N$762,7,0)</f>
        <v>Chile</v>
      </c>
      <c r="H162" s="73" t="str">
        <f>+VLOOKUP($O162,MASTER!$A$8:$N$762,9,0)</f>
        <v>SI</v>
      </c>
      <c r="I162" s="73" t="str">
        <f>+VLOOKUP($O162,MASTER!$A$8:$N$762,10,0)</f>
        <v>NO</v>
      </c>
      <c r="J162" s="73" t="str">
        <f>+VLOOKUP($O162,MASTER!$A$8:$N$762,11,0)</f>
        <v>SI</v>
      </c>
      <c r="K162" s="72">
        <f>+VLOOKUP($O162,MASTER!$A$8:$N$762,12,0)</f>
        <v>3</v>
      </c>
      <c r="L162" s="73" t="str">
        <f>+VLOOKUP($O162,MASTER!$A$8:$N$762,13,0)</f>
        <v>SI</v>
      </c>
      <c r="M162" s="73" t="str">
        <f>+VLOOKUP($O162,MASTER!$A$8:$N$762,14,0)</f>
        <v>Comuna</v>
      </c>
      <c r="N162" s="72">
        <f t="shared" si="11"/>
        <v>346</v>
      </c>
      <c r="O162" s="67">
        <f t="shared" si="12"/>
        <v>4</v>
      </c>
      <c r="P162" s="80">
        <v>13113</v>
      </c>
      <c r="Q162" s="3" t="s">
        <v>929</v>
      </c>
      <c r="R162" s="3" t="str">
        <f t="shared" si="13"/>
        <v>https://dashboardfiltrado.azurewebsites.net/AutoDash/Index/4/13113</v>
      </c>
      <c r="S162" s="58" t="str">
        <f>+""""&amp;IFERROR(VLOOKUP($O162,MASTER!$A$8:$Z$762,20,0),"")&amp;""""</f>
        <v>"No Aplica"</v>
      </c>
      <c r="T162" s="73" t="str">
        <f>+IFERROR(VLOOKUP($O162,MASTER!$A$8:$Z$762,21,0),"")</f>
        <v>No Aplica</v>
      </c>
      <c r="U162" s="67">
        <f>+BD_Links[[#This Row],[id2]]</f>
        <v>13113</v>
      </c>
      <c r="V162" s="58" t="str">
        <f>+""""&amp;IFERROR(VLOOKUP($O162,MASTER!$A$8:$Z$762,22,0),"")&amp;""""</f>
        <v>"No Aplica"</v>
      </c>
      <c r="W162" s="3"/>
      <c r="X162" s="3" t="str">
        <f>+IFERROR(VLOOKUP(BD_Links[[#This Row],[id GEE]],Portadas10[],2,0),"")</f>
        <v/>
      </c>
      <c r="Y1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3" spans="2:26" ht="30.6" x14ac:dyDescent="0.3">
      <c r="B163" s="74">
        <f t="shared" si="10"/>
        <v>135</v>
      </c>
      <c r="C163" s="58" t="str">
        <f>+VLOOKUP($O163,MASTER!$A$8:$N$762,2,0)</f>
        <v>DATAEDUCACIÓN</v>
      </c>
      <c r="D163" s="73" t="str">
        <f>+VLOOKUP($O163,MASTER!$A$8:$N$762,3,0)</f>
        <v>0010-01-00014</v>
      </c>
      <c r="E163" s="52" t="str">
        <f>+VLOOKUP($O163,MASTER!$A$8:$N$762,5,0)</f>
        <v>Ranking Comunal de Establecimientos Educacionales - Chile</v>
      </c>
      <c r="F163" s="73" t="str">
        <f>+VLOOKUP($O163,MASTER!$A$8:$N$762,6,0)</f>
        <v>PRO</v>
      </c>
      <c r="G163" s="73" t="str">
        <f>+VLOOKUP($O163,MASTER!$A$8:$N$762,7,0)</f>
        <v>Chile</v>
      </c>
      <c r="H163" s="73" t="str">
        <f>+VLOOKUP($O163,MASTER!$A$8:$N$762,9,0)</f>
        <v>SI</v>
      </c>
      <c r="I163" s="73" t="str">
        <f>+VLOOKUP($O163,MASTER!$A$8:$N$762,10,0)</f>
        <v>NO</v>
      </c>
      <c r="J163" s="73" t="str">
        <f>+VLOOKUP($O163,MASTER!$A$8:$N$762,11,0)</f>
        <v>SI</v>
      </c>
      <c r="K163" s="72">
        <f>+VLOOKUP($O163,MASTER!$A$8:$N$762,12,0)</f>
        <v>3</v>
      </c>
      <c r="L163" s="73" t="str">
        <f>+VLOOKUP($O163,MASTER!$A$8:$N$762,13,0)</f>
        <v>SI</v>
      </c>
      <c r="M163" s="73" t="str">
        <f>+VLOOKUP($O163,MASTER!$A$8:$N$762,14,0)</f>
        <v>Comuna</v>
      </c>
      <c r="N163" s="72">
        <f t="shared" si="11"/>
        <v>346</v>
      </c>
      <c r="O163" s="67">
        <f t="shared" si="12"/>
        <v>4</v>
      </c>
      <c r="P163" s="80">
        <v>13302</v>
      </c>
      <c r="Q163" s="3" t="s">
        <v>953</v>
      </c>
      <c r="R163" s="3" t="str">
        <f t="shared" si="13"/>
        <v>https://dashboardfiltrado.azurewebsites.net/AutoDash/Index/4/13302</v>
      </c>
      <c r="S163" s="58" t="str">
        <f>+""""&amp;IFERROR(VLOOKUP($O163,MASTER!$A$8:$Z$762,20,0),"")&amp;""""</f>
        <v>"No Aplica"</v>
      </c>
      <c r="T163" s="73" t="str">
        <f>+IFERROR(VLOOKUP($O163,MASTER!$A$8:$Z$762,21,0),"")</f>
        <v>No Aplica</v>
      </c>
      <c r="U163" s="67">
        <f>+BD_Links[[#This Row],[id2]]</f>
        <v>13302</v>
      </c>
      <c r="V163" s="58" t="str">
        <f>+""""&amp;IFERROR(VLOOKUP($O163,MASTER!$A$8:$Z$762,22,0),"")&amp;""""</f>
        <v>"No Aplica"</v>
      </c>
      <c r="W163" s="3"/>
      <c r="X163" s="3" t="str">
        <f>+IFERROR(VLOOKUP(BD_Links[[#This Row],[id GEE]],Portadas10[],2,0),"")</f>
        <v/>
      </c>
      <c r="Y1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4" spans="2:26" ht="30.6" x14ac:dyDescent="0.3">
      <c r="B164" s="74">
        <f t="shared" si="10"/>
        <v>136</v>
      </c>
      <c r="C164" s="58" t="str">
        <f>+VLOOKUP($O164,MASTER!$A$8:$N$762,2,0)</f>
        <v>DATAEDUCACIÓN</v>
      </c>
      <c r="D164" s="73" t="str">
        <f>+VLOOKUP($O164,MASTER!$A$8:$N$762,3,0)</f>
        <v>0010-01-00014</v>
      </c>
      <c r="E164" s="52" t="str">
        <f>+VLOOKUP($O164,MASTER!$A$8:$N$762,5,0)</f>
        <v>Ranking Comunal de Establecimientos Educacionales - Chile</v>
      </c>
      <c r="F164" s="73" t="str">
        <f>+VLOOKUP($O164,MASTER!$A$8:$N$762,6,0)</f>
        <v>PRO</v>
      </c>
      <c r="G164" s="73" t="str">
        <f>+VLOOKUP($O164,MASTER!$A$8:$N$762,7,0)</f>
        <v>Chile</v>
      </c>
      <c r="H164" s="73" t="str">
        <f>+VLOOKUP($O164,MASTER!$A$8:$N$762,9,0)</f>
        <v>SI</v>
      </c>
      <c r="I164" s="73" t="str">
        <f>+VLOOKUP($O164,MASTER!$A$8:$N$762,10,0)</f>
        <v>NO</v>
      </c>
      <c r="J164" s="73" t="str">
        <f>+VLOOKUP($O164,MASTER!$A$8:$N$762,11,0)</f>
        <v>SI</v>
      </c>
      <c r="K164" s="72">
        <f>+VLOOKUP($O164,MASTER!$A$8:$N$762,12,0)</f>
        <v>3</v>
      </c>
      <c r="L164" s="73" t="str">
        <f>+VLOOKUP($O164,MASTER!$A$8:$N$762,13,0)</f>
        <v>SI</v>
      </c>
      <c r="M164" s="73" t="str">
        <f>+VLOOKUP($O164,MASTER!$A$8:$N$762,14,0)</f>
        <v>Comuna</v>
      </c>
      <c r="N164" s="72">
        <f t="shared" si="11"/>
        <v>346</v>
      </c>
      <c r="O164" s="67">
        <f t="shared" si="12"/>
        <v>4</v>
      </c>
      <c r="P164" s="80">
        <v>13114</v>
      </c>
      <c r="Q164" s="3" t="s">
        <v>930</v>
      </c>
      <c r="R164" s="3" t="str">
        <f t="shared" si="13"/>
        <v>https://dashboardfiltrado.azurewebsites.net/AutoDash/Index/4/13114</v>
      </c>
      <c r="S164" s="58" t="str">
        <f>+""""&amp;IFERROR(VLOOKUP($O164,MASTER!$A$8:$Z$762,20,0),"")&amp;""""</f>
        <v>"No Aplica"</v>
      </c>
      <c r="T164" s="73" t="str">
        <f>+IFERROR(VLOOKUP($O164,MASTER!$A$8:$Z$762,21,0),"")</f>
        <v>No Aplica</v>
      </c>
      <c r="U164" s="67">
        <f>+BD_Links[[#This Row],[id2]]</f>
        <v>13114</v>
      </c>
      <c r="V164" s="58" t="str">
        <f>+""""&amp;IFERROR(VLOOKUP($O164,MASTER!$A$8:$Z$762,22,0),"")&amp;""""</f>
        <v>"No Aplica"</v>
      </c>
      <c r="W164" s="3"/>
      <c r="X164" s="3" t="str">
        <f>+IFERROR(VLOOKUP(BD_Links[[#This Row],[id GEE]],Portadas10[],2,0),"")</f>
        <v/>
      </c>
      <c r="Y1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5" spans="2:26" ht="30.6" x14ac:dyDescent="0.3">
      <c r="B165" s="74">
        <f t="shared" si="10"/>
        <v>137</v>
      </c>
      <c r="C165" s="58" t="str">
        <f>+VLOOKUP($O165,MASTER!$A$8:$N$762,2,0)</f>
        <v>DATAEDUCACIÓN</v>
      </c>
      <c r="D165" s="73" t="str">
        <f>+VLOOKUP($O165,MASTER!$A$8:$N$762,3,0)</f>
        <v>0010-01-00014</v>
      </c>
      <c r="E165" s="52" t="str">
        <f>+VLOOKUP($O165,MASTER!$A$8:$N$762,5,0)</f>
        <v>Ranking Comunal de Establecimientos Educacionales - Chile</v>
      </c>
      <c r="F165" s="73" t="str">
        <f>+VLOOKUP($O165,MASTER!$A$8:$N$762,6,0)</f>
        <v>PRO</v>
      </c>
      <c r="G165" s="73" t="str">
        <f>+VLOOKUP($O165,MASTER!$A$8:$N$762,7,0)</f>
        <v>Chile</v>
      </c>
      <c r="H165" s="73" t="str">
        <f>+VLOOKUP($O165,MASTER!$A$8:$N$762,9,0)</f>
        <v>SI</v>
      </c>
      <c r="I165" s="73" t="str">
        <f>+VLOOKUP($O165,MASTER!$A$8:$N$762,10,0)</f>
        <v>NO</v>
      </c>
      <c r="J165" s="73" t="str">
        <f>+VLOOKUP($O165,MASTER!$A$8:$N$762,11,0)</f>
        <v>SI</v>
      </c>
      <c r="K165" s="72">
        <f>+VLOOKUP($O165,MASTER!$A$8:$N$762,12,0)</f>
        <v>3</v>
      </c>
      <c r="L165" s="73" t="str">
        <f>+VLOOKUP($O165,MASTER!$A$8:$N$762,13,0)</f>
        <v>SI</v>
      </c>
      <c r="M165" s="73" t="str">
        <f>+VLOOKUP($O165,MASTER!$A$8:$N$762,14,0)</f>
        <v>Comuna</v>
      </c>
      <c r="N165" s="72">
        <f t="shared" si="11"/>
        <v>346</v>
      </c>
      <c r="O165" s="67">
        <f t="shared" si="12"/>
        <v>4</v>
      </c>
      <c r="P165" s="80">
        <v>13115</v>
      </c>
      <c r="Q165" s="3" t="s">
        <v>931</v>
      </c>
      <c r="R165" s="3" t="str">
        <f t="shared" si="13"/>
        <v>https://dashboardfiltrado.azurewebsites.net/AutoDash/Index/4/13115</v>
      </c>
      <c r="S165" s="58" t="str">
        <f>+""""&amp;IFERROR(VLOOKUP($O165,MASTER!$A$8:$Z$762,20,0),"")&amp;""""</f>
        <v>"No Aplica"</v>
      </c>
      <c r="T165" s="73" t="str">
        <f>+IFERROR(VLOOKUP($O165,MASTER!$A$8:$Z$762,21,0),"")</f>
        <v>No Aplica</v>
      </c>
      <c r="U165" s="67">
        <f>+BD_Links[[#This Row],[id2]]</f>
        <v>13115</v>
      </c>
      <c r="V165" s="58" t="str">
        <f>+""""&amp;IFERROR(VLOOKUP($O165,MASTER!$A$8:$Z$762,22,0),"")&amp;""""</f>
        <v>"No Aplica"</v>
      </c>
      <c r="W165" s="3"/>
      <c r="X165" s="3" t="str">
        <f>+IFERROR(VLOOKUP(BD_Links[[#This Row],[id GEE]],Portadas10[],2,0),"")</f>
        <v/>
      </c>
      <c r="Y1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6" spans="2:26" ht="30.6" x14ac:dyDescent="0.3">
      <c r="B166" s="74">
        <f t="shared" si="10"/>
        <v>138</v>
      </c>
      <c r="C166" s="58" t="str">
        <f>+VLOOKUP($O166,MASTER!$A$8:$N$762,2,0)</f>
        <v>DATAEDUCACIÓN</v>
      </c>
      <c r="D166" s="73" t="str">
        <f>+VLOOKUP($O166,MASTER!$A$8:$N$762,3,0)</f>
        <v>0010-01-00014</v>
      </c>
      <c r="E166" s="52" t="str">
        <f>+VLOOKUP($O166,MASTER!$A$8:$N$762,5,0)</f>
        <v>Ranking Comunal de Establecimientos Educacionales - Chile</v>
      </c>
      <c r="F166" s="73" t="str">
        <f>+VLOOKUP($O166,MASTER!$A$8:$N$762,6,0)</f>
        <v>PRO</v>
      </c>
      <c r="G166" s="73" t="str">
        <f>+VLOOKUP($O166,MASTER!$A$8:$N$762,7,0)</f>
        <v>Chile</v>
      </c>
      <c r="H166" s="73" t="str">
        <f>+VLOOKUP($O166,MASTER!$A$8:$N$762,9,0)</f>
        <v>SI</v>
      </c>
      <c r="I166" s="73" t="str">
        <f>+VLOOKUP($O166,MASTER!$A$8:$N$762,10,0)</f>
        <v>NO</v>
      </c>
      <c r="J166" s="73" t="str">
        <f>+VLOOKUP($O166,MASTER!$A$8:$N$762,11,0)</f>
        <v>SI</v>
      </c>
      <c r="K166" s="72">
        <f>+VLOOKUP($O166,MASTER!$A$8:$N$762,12,0)</f>
        <v>3</v>
      </c>
      <c r="L166" s="73" t="str">
        <f>+VLOOKUP($O166,MASTER!$A$8:$N$762,13,0)</f>
        <v>SI</v>
      </c>
      <c r="M166" s="73" t="str">
        <f>+VLOOKUP($O166,MASTER!$A$8:$N$762,14,0)</f>
        <v>Comuna</v>
      </c>
      <c r="N166" s="72">
        <f t="shared" si="11"/>
        <v>346</v>
      </c>
      <c r="O166" s="67">
        <f t="shared" si="12"/>
        <v>4</v>
      </c>
      <c r="P166" s="80">
        <v>13116</v>
      </c>
      <c r="Q166" s="3" t="s">
        <v>932</v>
      </c>
      <c r="R166" s="3" t="str">
        <f t="shared" si="13"/>
        <v>https://dashboardfiltrado.azurewebsites.net/AutoDash/Index/4/13116</v>
      </c>
      <c r="S166" s="58" t="str">
        <f>+""""&amp;IFERROR(VLOOKUP($O166,MASTER!$A$8:$Z$762,20,0),"")&amp;""""</f>
        <v>"No Aplica"</v>
      </c>
      <c r="T166" s="73" t="str">
        <f>+IFERROR(VLOOKUP($O166,MASTER!$A$8:$Z$762,21,0),"")</f>
        <v>No Aplica</v>
      </c>
      <c r="U166" s="67">
        <f>+BD_Links[[#This Row],[id2]]</f>
        <v>13116</v>
      </c>
      <c r="V166" s="58" t="str">
        <f>+""""&amp;IFERROR(VLOOKUP($O166,MASTER!$A$8:$Z$762,22,0),"")&amp;""""</f>
        <v>"No Aplica"</v>
      </c>
      <c r="W166" s="3"/>
      <c r="X166" s="3" t="str">
        <f>+IFERROR(VLOOKUP(BD_Links[[#This Row],[id GEE]],Portadas10[],2,0),"")</f>
        <v/>
      </c>
      <c r="Y1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7" spans="2:26" ht="30.6" x14ac:dyDescent="0.3">
      <c r="B167" s="74">
        <f t="shared" si="10"/>
        <v>139</v>
      </c>
      <c r="C167" s="58" t="str">
        <f>+VLOOKUP($O167,MASTER!$A$8:$N$762,2,0)</f>
        <v>DATAEDUCACIÓN</v>
      </c>
      <c r="D167" s="73" t="str">
        <f>+VLOOKUP($O167,MASTER!$A$8:$N$762,3,0)</f>
        <v>0010-01-00014</v>
      </c>
      <c r="E167" s="52" t="str">
        <f>+VLOOKUP($O167,MASTER!$A$8:$N$762,5,0)</f>
        <v>Ranking Comunal de Establecimientos Educacionales - Chile</v>
      </c>
      <c r="F167" s="73" t="str">
        <f>+VLOOKUP($O167,MASTER!$A$8:$N$762,6,0)</f>
        <v>PRO</v>
      </c>
      <c r="G167" s="73" t="str">
        <f>+VLOOKUP($O167,MASTER!$A$8:$N$762,7,0)</f>
        <v>Chile</v>
      </c>
      <c r="H167" s="73" t="str">
        <f>+VLOOKUP($O167,MASTER!$A$8:$N$762,9,0)</f>
        <v>SI</v>
      </c>
      <c r="I167" s="73" t="str">
        <f>+VLOOKUP($O167,MASTER!$A$8:$N$762,10,0)</f>
        <v>NO</v>
      </c>
      <c r="J167" s="73" t="str">
        <f>+VLOOKUP($O167,MASTER!$A$8:$N$762,11,0)</f>
        <v>SI</v>
      </c>
      <c r="K167" s="72">
        <f>+VLOOKUP($O167,MASTER!$A$8:$N$762,12,0)</f>
        <v>3</v>
      </c>
      <c r="L167" s="73" t="str">
        <f>+VLOOKUP($O167,MASTER!$A$8:$N$762,13,0)</f>
        <v>SI</v>
      </c>
      <c r="M167" s="73" t="str">
        <f>+VLOOKUP($O167,MASTER!$A$8:$N$762,14,0)</f>
        <v>Comuna</v>
      </c>
      <c r="N167" s="72">
        <f t="shared" si="11"/>
        <v>346</v>
      </c>
      <c r="O167" s="67">
        <f t="shared" si="12"/>
        <v>4</v>
      </c>
      <c r="P167" s="80">
        <v>13117</v>
      </c>
      <c r="Q167" s="3" t="s">
        <v>933</v>
      </c>
      <c r="R167" s="3" t="str">
        <f t="shared" si="13"/>
        <v>https://dashboardfiltrado.azurewebsites.net/AutoDash/Index/4/13117</v>
      </c>
      <c r="S167" s="58" t="str">
        <f>+""""&amp;IFERROR(VLOOKUP($O167,MASTER!$A$8:$Z$762,20,0),"")&amp;""""</f>
        <v>"No Aplica"</v>
      </c>
      <c r="T167" s="73" t="str">
        <f>+IFERROR(VLOOKUP($O167,MASTER!$A$8:$Z$762,21,0),"")</f>
        <v>No Aplica</v>
      </c>
      <c r="U167" s="67">
        <f>+BD_Links[[#This Row],[id2]]</f>
        <v>13117</v>
      </c>
      <c r="V167" s="58" t="str">
        <f>+""""&amp;IFERROR(VLOOKUP($O167,MASTER!$A$8:$Z$762,22,0),"")&amp;""""</f>
        <v>"No Aplica"</v>
      </c>
      <c r="W167" s="3"/>
      <c r="X167" s="3" t="str">
        <f>+IFERROR(VLOOKUP(BD_Links[[#This Row],[id GEE]],Portadas10[],2,0),"")</f>
        <v/>
      </c>
      <c r="Y1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8" spans="2:26" ht="30.6" x14ac:dyDescent="0.3">
      <c r="B168" s="74">
        <f t="shared" si="10"/>
        <v>140</v>
      </c>
      <c r="C168" s="58" t="str">
        <f>+VLOOKUP($O168,MASTER!$A$8:$N$762,2,0)</f>
        <v>DATAEDUCACIÓN</v>
      </c>
      <c r="D168" s="73" t="str">
        <f>+VLOOKUP($O168,MASTER!$A$8:$N$762,3,0)</f>
        <v>0010-01-00014</v>
      </c>
      <c r="E168" s="52" t="str">
        <f>+VLOOKUP($O168,MASTER!$A$8:$N$762,5,0)</f>
        <v>Ranking Comunal de Establecimientos Educacionales - Chile</v>
      </c>
      <c r="F168" s="73" t="str">
        <f>+VLOOKUP($O168,MASTER!$A$8:$N$762,6,0)</f>
        <v>PRO</v>
      </c>
      <c r="G168" s="73" t="str">
        <f>+VLOOKUP($O168,MASTER!$A$8:$N$762,7,0)</f>
        <v>Chile</v>
      </c>
      <c r="H168" s="73" t="str">
        <f>+VLOOKUP($O168,MASTER!$A$8:$N$762,9,0)</f>
        <v>SI</v>
      </c>
      <c r="I168" s="73" t="str">
        <f>+VLOOKUP($O168,MASTER!$A$8:$N$762,10,0)</f>
        <v>NO</v>
      </c>
      <c r="J168" s="73" t="str">
        <f>+VLOOKUP($O168,MASTER!$A$8:$N$762,11,0)</f>
        <v>SI</v>
      </c>
      <c r="K168" s="72">
        <f>+VLOOKUP($O168,MASTER!$A$8:$N$762,12,0)</f>
        <v>3</v>
      </c>
      <c r="L168" s="73" t="str">
        <f>+VLOOKUP($O168,MASTER!$A$8:$N$762,13,0)</f>
        <v>SI</v>
      </c>
      <c r="M168" s="73" t="str">
        <f>+VLOOKUP($O168,MASTER!$A$8:$N$762,14,0)</f>
        <v>Comuna</v>
      </c>
      <c r="N168" s="72">
        <f t="shared" si="11"/>
        <v>346</v>
      </c>
      <c r="O168" s="67">
        <f t="shared" si="12"/>
        <v>4</v>
      </c>
      <c r="P168" s="80">
        <v>13118</v>
      </c>
      <c r="Q168" s="3" t="s">
        <v>934</v>
      </c>
      <c r="R168" s="3" t="str">
        <f t="shared" si="13"/>
        <v>https://dashboardfiltrado.azurewebsites.net/AutoDash/Index/4/13118</v>
      </c>
      <c r="S168" s="58" t="str">
        <f>+""""&amp;IFERROR(VLOOKUP($O168,MASTER!$A$8:$Z$762,20,0),"")&amp;""""</f>
        <v>"No Aplica"</v>
      </c>
      <c r="T168" s="73" t="str">
        <f>+IFERROR(VLOOKUP($O168,MASTER!$A$8:$Z$762,21,0),"")</f>
        <v>No Aplica</v>
      </c>
      <c r="U168" s="67">
        <f>+BD_Links[[#This Row],[id2]]</f>
        <v>13118</v>
      </c>
      <c r="V168" s="58" t="str">
        <f>+""""&amp;IFERROR(VLOOKUP($O168,MASTER!$A$8:$Z$762,22,0),"")&amp;""""</f>
        <v>"No Aplica"</v>
      </c>
      <c r="W168" s="3"/>
      <c r="X168" s="3" t="str">
        <f>+IFERROR(VLOOKUP(BD_Links[[#This Row],[id GEE]],Portadas10[],2,0),"")</f>
        <v/>
      </c>
      <c r="Y1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9" spans="2:26" ht="30.6" x14ac:dyDescent="0.3">
      <c r="B169" s="74">
        <f t="shared" si="10"/>
        <v>141</v>
      </c>
      <c r="C169" s="58" t="str">
        <f>+VLOOKUP($O169,MASTER!$A$8:$N$762,2,0)</f>
        <v>DATAEDUCACIÓN</v>
      </c>
      <c r="D169" s="73" t="str">
        <f>+VLOOKUP($O169,MASTER!$A$8:$N$762,3,0)</f>
        <v>0010-01-00014</v>
      </c>
      <c r="E169" s="52" t="str">
        <f>+VLOOKUP($O169,MASTER!$A$8:$N$762,5,0)</f>
        <v>Ranking Comunal de Establecimientos Educacionales - Chile</v>
      </c>
      <c r="F169" s="73" t="str">
        <f>+VLOOKUP($O169,MASTER!$A$8:$N$762,6,0)</f>
        <v>PRO</v>
      </c>
      <c r="G169" s="73" t="str">
        <f>+VLOOKUP($O169,MASTER!$A$8:$N$762,7,0)</f>
        <v>Chile</v>
      </c>
      <c r="H169" s="73" t="str">
        <f>+VLOOKUP($O169,MASTER!$A$8:$N$762,9,0)</f>
        <v>SI</v>
      </c>
      <c r="I169" s="73" t="str">
        <f>+VLOOKUP($O169,MASTER!$A$8:$N$762,10,0)</f>
        <v>NO</v>
      </c>
      <c r="J169" s="73" t="str">
        <f>+VLOOKUP($O169,MASTER!$A$8:$N$762,11,0)</f>
        <v>SI</v>
      </c>
      <c r="K169" s="72">
        <f>+VLOOKUP($O169,MASTER!$A$8:$N$762,12,0)</f>
        <v>3</v>
      </c>
      <c r="L169" s="73" t="str">
        <f>+VLOOKUP($O169,MASTER!$A$8:$N$762,13,0)</f>
        <v>SI</v>
      </c>
      <c r="M169" s="73" t="str">
        <f>+VLOOKUP($O169,MASTER!$A$8:$N$762,14,0)</f>
        <v>Comuna</v>
      </c>
      <c r="N169" s="72">
        <f t="shared" si="11"/>
        <v>346</v>
      </c>
      <c r="O169" s="67">
        <f t="shared" si="12"/>
        <v>4</v>
      </c>
      <c r="P169" s="80">
        <v>13119</v>
      </c>
      <c r="Q169" s="3" t="s">
        <v>935</v>
      </c>
      <c r="R169" s="3" t="str">
        <f t="shared" si="13"/>
        <v>https://dashboardfiltrado.azurewebsites.net/AutoDash/Index/4/13119</v>
      </c>
      <c r="S169" s="58" t="str">
        <f>+""""&amp;IFERROR(VLOOKUP($O169,MASTER!$A$8:$Z$762,20,0),"")&amp;""""</f>
        <v>"No Aplica"</v>
      </c>
      <c r="T169" s="73" t="str">
        <f>+IFERROR(VLOOKUP($O169,MASTER!$A$8:$Z$762,21,0),"")</f>
        <v>No Aplica</v>
      </c>
      <c r="U169" s="67">
        <f>+BD_Links[[#This Row],[id2]]</f>
        <v>13119</v>
      </c>
      <c r="V169" s="58" t="str">
        <f>+""""&amp;IFERROR(VLOOKUP($O169,MASTER!$A$8:$Z$762,22,0),"")&amp;""""</f>
        <v>"No Aplica"</v>
      </c>
      <c r="W169" s="3"/>
      <c r="X169" s="3" t="str">
        <f>+IFERROR(VLOOKUP(BD_Links[[#This Row],[id GEE]],Portadas10[],2,0),"")</f>
        <v/>
      </c>
      <c r="Y1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0" spans="2:26" ht="30.6" x14ac:dyDescent="0.3">
      <c r="B170" s="74">
        <f t="shared" si="10"/>
        <v>142</v>
      </c>
      <c r="C170" s="58" t="str">
        <f>+VLOOKUP($O170,MASTER!$A$8:$N$762,2,0)</f>
        <v>DATAEDUCACIÓN</v>
      </c>
      <c r="D170" s="73" t="str">
        <f>+VLOOKUP($O170,MASTER!$A$8:$N$762,3,0)</f>
        <v>0010-01-00014</v>
      </c>
      <c r="E170" s="52" t="str">
        <f>+VLOOKUP($O170,MASTER!$A$8:$N$762,5,0)</f>
        <v>Ranking Comunal de Establecimientos Educacionales - Chile</v>
      </c>
      <c r="F170" s="73" t="str">
        <f>+VLOOKUP($O170,MASTER!$A$8:$N$762,6,0)</f>
        <v>PRO</v>
      </c>
      <c r="G170" s="73" t="str">
        <f>+VLOOKUP($O170,MASTER!$A$8:$N$762,7,0)</f>
        <v>Chile</v>
      </c>
      <c r="H170" s="73" t="str">
        <f>+VLOOKUP($O170,MASTER!$A$8:$N$762,9,0)</f>
        <v>SI</v>
      </c>
      <c r="I170" s="73" t="str">
        <f>+VLOOKUP($O170,MASTER!$A$8:$N$762,10,0)</f>
        <v>NO</v>
      </c>
      <c r="J170" s="73" t="str">
        <f>+VLOOKUP($O170,MASTER!$A$8:$N$762,11,0)</f>
        <v>SI</v>
      </c>
      <c r="K170" s="72">
        <f>+VLOOKUP($O170,MASTER!$A$8:$N$762,12,0)</f>
        <v>3</v>
      </c>
      <c r="L170" s="73" t="str">
        <f>+VLOOKUP($O170,MASTER!$A$8:$N$762,13,0)</f>
        <v>SI</v>
      </c>
      <c r="M170" s="73" t="str">
        <f>+VLOOKUP($O170,MASTER!$A$8:$N$762,14,0)</f>
        <v>Comuna</v>
      </c>
      <c r="N170" s="72">
        <f t="shared" si="11"/>
        <v>346</v>
      </c>
      <c r="O170" s="67">
        <f t="shared" si="12"/>
        <v>4</v>
      </c>
      <c r="P170" s="80">
        <v>13504</v>
      </c>
      <c r="Q170" s="3" t="s">
        <v>962</v>
      </c>
      <c r="R170" s="3" t="str">
        <f t="shared" si="13"/>
        <v>https://dashboardfiltrado.azurewebsites.net/AutoDash/Index/4/13504</v>
      </c>
      <c r="S170" s="58" t="str">
        <f>+""""&amp;IFERROR(VLOOKUP($O170,MASTER!$A$8:$Z$762,20,0),"")&amp;""""</f>
        <v>"No Aplica"</v>
      </c>
      <c r="T170" s="73" t="str">
        <f>+IFERROR(VLOOKUP($O170,MASTER!$A$8:$Z$762,21,0),"")</f>
        <v>No Aplica</v>
      </c>
      <c r="U170" s="67">
        <f>+BD_Links[[#This Row],[id2]]</f>
        <v>13504</v>
      </c>
      <c r="V170" s="58" t="str">
        <f>+""""&amp;IFERROR(VLOOKUP($O170,MASTER!$A$8:$Z$762,22,0),"")&amp;""""</f>
        <v>"No Aplica"</v>
      </c>
      <c r="W170" s="3"/>
      <c r="X170" s="3" t="str">
        <f>+IFERROR(VLOOKUP(BD_Links[[#This Row],[id GEE]],Portadas10[],2,0),"")</f>
        <v/>
      </c>
      <c r="Y1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1" spans="2:26" ht="30.6" x14ac:dyDescent="0.3">
      <c r="B171" s="74">
        <f t="shared" si="10"/>
        <v>143</v>
      </c>
      <c r="C171" s="58" t="str">
        <f>+VLOOKUP($O171,MASTER!$A$8:$N$762,2,0)</f>
        <v>DATAEDUCACIÓN</v>
      </c>
      <c r="D171" s="73" t="str">
        <f>+VLOOKUP($O171,MASTER!$A$8:$N$762,3,0)</f>
        <v>0010-01-00014</v>
      </c>
      <c r="E171" s="52" t="str">
        <f>+VLOOKUP($O171,MASTER!$A$8:$N$762,5,0)</f>
        <v>Ranking Comunal de Establecimientos Educacionales - Chile</v>
      </c>
      <c r="F171" s="73" t="str">
        <f>+VLOOKUP($O171,MASTER!$A$8:$N$762,6,0)</f>
        <v>PRO</v>
      </c>
      <c r="G171" s="73" t="str">
        <f>+VLOOKUP($O171,MASTER!$A$8:$N$762,7,0)</f>
        <v>Chile</v>
      </c>
      <c r="H171" s="73" t="str">
        <f>+VLOOKUP($O171,MASTER!$A$8:$N$762,9,0)</f>
        <v>SI</v>
      </c>
      <c r="I171" s="73" t="str">
        <f>+VLOOKUP($O171,MASTER!$A$8:$N$762,10,0)</f>
        <v>NO</v>
      </c>
      <c r="J171" s="73" t="str">
        <f>+VLOOKUP($O171,MASTER!$A$8:$N$762,11,0)</f>
        <v>SI</v>
      </c>
      <c r="K171" s="72">
        <f>+VLOOKUP($O171,MASTER!$A$8:$N$762,12,0)</f>
        <v>3</v>
      </c>
      <c r="L171" s="73" t="str">
        <f>+VLOOKUP($O171,MASTER!$A$8:$N$762,13,0)</f>
        <v>SI</v>
      </c>
      <c r="M171" s="73" t="str">
        <f>+VLOOKUP($O171,MASTER!$A$8:$N$762,14,0)</f>
        <v>Comuna</v>
      </c>
      <c r="N171" s="72">
        <f t="shared" si="11"/>
        <v>346</v>
      </c>
      <c r="O171" s="67">
        <f t="shared" si="12"/>
        <v>4</v>
      </c>
      <c r="P171" s="80">
        <v>13501</v>
      </c>
      <c r="Q171" s="3" t="s">
        <v>959</v>
      </c>
      <c r="R171" s="3" t="str">
        <f t="shared" si="13"/>
        <v>https://dashboardfiltrado.azurewebsites.net/AutoDash/Index/4/13501</v>
      </c>
      <c r="S171" s="58" t="str">
        <f>+""""&amp;IFERROR(VLOOKUP($O171,MASTER!$A$8:$Z$762,20,0),"")&amp;""""</f>
        <v>"No Aplica"</v>
      </c>
      <c r="T171" s="73" t="str">
        <f>+IFERROR(VLOOKUP($O171,MASTER!$A$8:$Z$762,21,0),"")</f>
        <v>No Aplica</v>
      </c>
      <c r="U171" s="67">
        <f>+BD_Links[[#This Row],[id2]]</f>
        <v>13501</v>
      </c>
      <c r="V171" s="58" t="str">
        <f>+""""&amp;IFERROR(VLOOKUP($O171,MASTER!$A$8:$Z$762,22,0),"")&amp;""""</f>
        <v>"No Aplica"</v>
      </c>
      <c r="W171" s="3"/>
      <c r="X171" s="3" t="str">
        <f>+IFERROR(VLOOKUP(BD_Links[[#This Row],[id GEE]],Portadas10[],2,0),"")</f>
        <v/>
      </c>
      <c r="Y1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2" spans="2:26" ht="30.6" x14ac:dyDescent="0.3">
      <c r="B172" s="74">
        <f t="shared" ref="B172:B235" si="14">+IF(O172&lt;&gt;O171,1,B171+1)</f>
        <v>144</v>
      </c>
      <c r="C172" s="58" t="str">
        <f>+VLOOKUP($O172,MASTER!$A$8:$N$762,2,0)</f>
        <v>DATAEDUCACIÓN</v>
      </c>
      <c r="D172" s="73" t="str">
        <f>+VLOOKUP($O172,MASTER!$A$8:$N$762,3,0)</f>
        <v>0010-01-00014</v>
      </c>
      <c r="E172" s="52" t="str">
        <f>+VLOOKUP($O172,MASTER!$A$8:$N$762,5,0)</f>
        <v>Ranking Comunal de Establecimientos Educacionales - Chile</v>
      </c>
      <c r="F172" s="73" t="str">
        <f>+VLOOKUP($O172,MASTER!$A$8:$N$762,6,0)</f>
        <v>PRO</v>
      </c>
      <c r="G172" s="73" t="str">
        <f>+VLOOKUP($O172,MASTER!$A$8:$N$762,7,0)</f>
        <v>Chile</v>
      </c>
      <c r="H172" s="73" t="str">
        <f>+VLOOKUP($O172,MASTER!$A$8:$N$762,9,0)</f>
        <v>SI</v>
      </c>
      <c r="I172" s="73" t="str">
        <f>+VLOOKUP($O172,MASTER!$A$8:$N$762,10,0)</f>
        <v>NO</v>
      </c>
      <c r="J172" s="73" t="str">
        <f>+VLOOKUP($O172,MASTER!$A$8:$N$762,11,0)</f>
        <v>SI</v>
      </c>
      <c r="K172" s="72">
        <f>+VLOOKUP($O172,MASTER!$A$8:$N$762,12,0)</f>
        <v>3</v>
      </c>
      <c r="L172" s="73" t="str">
        <f>+VLOOKUP($O172,MASTER!$A$8:$N$762,13,0)</f>
        <v>SI</v>
      </c>
      <c r="M172" s="73" t="str">
        <f>+VLOOKUP($O172,MASTER!$A$8:$N$762,14,0)</f>
        <v>Comuna</v>
      </c>
      <c r="N172" s="72">
        <f t="shared" ref="N172:N235" si="15">+N171</f>
        <v>346</v>
      </c>
      <c r="O172" s="67">
        <f t="shared" ref="O172:O235" si="16">+O171</f>
        <v>4</v>
      </c>
      <c r="P172" s="80">
        <v>13120</v>
      </c>
      <c r="Q172" s="3" t="s">
        <v>936</v>
      </c>
      <c r="R172" s="3" t="str">
        <f t="shared" si="13"/>
        <v>https://dashboardfiltrado.azurewebsites.net/AutoDash/Index/4/13120</v>
      </c>
      <c r="S172" s="58" t="str">
        <f>+""""&amp;IFERROR(VLOOKUP($O172,MASTER!$A$8:$Z$762,20,0),"")&amp;""""</f>
        <v>"No Aplica"</v>
      </c>
      <c r="T172" s="73" t="str">
        <f>+IFERROR(VLOOKUP($O172,MASTER!$A$8:$Z$762,21,0),"")</f>
        <v>No Aplica</v>
      </c>
      <c r="U172" s="67">
        <f>+BD_Links[[#This Row],[id2]]</f>
        <v>13120</v>
      </c>
      <c r="V172" s="58" t="str">
        <f>+""""&amp;IFERROR(VLOOKUP($O172,MASTER!$A$8:$Z$762,22,0),"")&amp;""""</f>
        <v>"No Aplica"</v>
      </c>
      <c r="W172" s="3"/>
      <c r="X172" s="3" t="str">
        <f>+IFERROR(VLOOKUP(BD_Links[[#This Row],[id GEE]],Portadas10[],2,0),"")</f>
        <v/>
      </c>
      <c r="Y1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3" spans="2:26" ht="30.6" x14ac:dyDescent="0.3">
      <c r="B173" s="74">
        <f t="shared" si="14"/>
        <v>145</v>
      </c>
      <c r="C173" s="58" t="str">
        <f>+VLOOKUP($O173,MASTER!$A$8:$N$762,2,0)</f>
        <v>DATAEDUCACIÓN</v>
      </c>
      <c r="D173" s="73" t="str">
        <f>+VLOOKUP($O173,MASTER!$A$8:$N$762,3,0)</f>
        <v>0010-01-00014</v>
      </c>
      <c r="E173" s="52" t="str">
        <f>+VLOOKUP($O173,MASTER!$A$8:$N$762,5,0)</f>
        <v>Ranking Comunal de Establecimientos Educacionales - Chile</v>
      </c>
      <c r="F173" s="73" t="str">
        <f>+VLOOKUP($O173,MASTER!$A$8:$N$762,6,0)</f>
        <v>PRO</v>
      </c>
      <c r="G173" s="73" t="str">
        <f>+VLOOKUP($O173,MASTER!$A$8:$N$762,7,0)</f>
        <v>Chile</v>
      </c>
      <c r="H173" s="73" t="str">
        <f>+VLOOKUP($O173,MASTER!$A$8:$N$762,9,0)</f>
        <v>SI</v>
      </c>
      <c r="I173" s="73" t="str">
        <f>+VLOOKUP($O173,MASTER!$A$8:$N$762,10,0)</f>
        <v>NO</v>
      </c>
      <c r="J173" s="73" t="str">
        <f>+VLOOKUP($O173,MASTER!$A$8:$N$762,11,0)</f>
        <v>SI</v>
      </c>
      <c r="K173" s="72">
        <f>+VLOOKUP($O173,MASTER!$A$8:$N$762,12,0)</f>
        <v>3</v>
      </c>
      <c r="L173" s="73" t="str">
        <f>+VLOOKUP($O173,MASTER!$A$8:$N$762,13,0)</f>
        <v>SI</v>
      </c>
      <c r="M173" s="73" t="str">
        <f>+VLOOKUP($O173,MASTER!$A$8:$N$762,14,0)</f>
        <v>Comuna</v>
      </c>
      <c r="N173" s="72">
        <f t="shared" si="15"/>
        <v>346</v>
      </c>
      <c r="O173" s="67">
        <f t="shared" si="16"/>
        <v>4</v>
      </c>
      <c r="P173" s="80">
        <v>13604</v>
      </c>
      <c r="Q173" s="3" t="s">
        <v>967</v>
      </c>
      <c r="R173" s="3" t="str">
        <f t="shared" si="13"/>
        <v>https://dashboardfiltrado.azurewebsites.net/AutoDash/Index/4/13604</v>
      </c>
      <c r="S173" s="58" t="str">
        <f>+""""&amp;IFERROR(VLOOKUP($O173,MASTER!$A$8:$Z$762,20,0),"")&amp;""""</f>
        <v>"No Aplica"</v>
      </c>
      <c r="T173" s="73" t="str">
        <f>+IFERROR(VLOOKUP($O173,MASTER!$A$8:$Z$762,21,0),"")</f>
        <v>No Aplica</v>
      </c>
      <c r="U173" s="67">
        <f>+BD_Links[[#This Row],[id2]]</f>
        <v>13604</v>
      </c>
      <c r="V173" s="58" t="str">
        <f>+""""&amp;IFERROR(VLOOKUP($O173,MASTER!$A$8:$Z$762,22,0),"")&amp;""""</f>
        <v>"No Aplica"</v>
      </c>
      <c r="W173" s="3"/>
      <c r="X173" s="3" t="str">
        <f>+IFERROR(VLOOKUP(BD_Links[[#This Row],[id GEE]],Portadas10[],2,0),"")</f>
        <v/>
      </c>
      <c r="Y1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4" spans="2:26" ht="30.6" x14ac:dyDescent="0.3">
      <c r="B174" s="74">
        <f t="shared" si="14"/>
        <v>146</v>
      </c>
      <c r="C174" s="58" t="str">
        <f>+VLOOKUP($O174,MASTER!$A$8:$N$762,2,0)</f>
        <v>DATAEDUCACIÓN</v>
      </c>
      <c r="D174" s="73" t="str">
        <f>+VLOOKUP($O174,MASTER!$A$8:$N$762,3,0)</f>
        <v>0010-01-00014</v>
      </c>
      <c r="E174" s="52" t="str">
        <f>+VLOOKUP($O174,MASTER!$A$8:$N$762,5,0)</f>
        <v>Ranking Comunal de Establecimientos Educacionales - Chile</v>
      </c>
      <c r="F174" s="73" t="str">
        <f>+VLOOKUP($O174,MASTER!$A$8:$N$762,6,0)</f>
        <v>PRO</v>
      </c>
      <c r="G174" s="73" t="str">
        <f>+VLOOKUP($O174,MASTER!$A$8:$N$762,7,0)</f>
        <v>Chile</v>
      </c>
      <c r="H174" s="73" t="str">
        <f>+VLOOKUP($O174,MASTER!$A$8:$N$762,9,0)</f>
        <v>SI</v>
      </c>
      <c r="I174" s="73" t="str">
        <f>+VLOOKUP($O174,MASTER!$A$8:$N$762,10,0)</f>
        <v>NO</v>
      </c>
      <c r="J174" s="73" t="str">
        <f>+VLOOKUP($O174,MASTER!$A$8:$N$762,11,0)</f>
        <v>SI</v>
      </c>
      <c r="K174" s="72">
        <f>+VLOOKUP($O174,MASTER!$A$8:$N$762,12,0)</f>
        <v>3</v>
      </c>
      <c r="L174" s="73" t="str">
        <f>+VLOOKUP($O174,MASTER!$A$8:$N$762,13,0)</f>
        <v>SI</v>
      </c>
      <c r="M174" s="73" t="str">
        <f>+VLOOKUP($O174,MASTER!$A$8:$N$762,14,0)</f>
        <v>Comuna</v>
      </c>
      <c r="N174" s="72">
        <f t="shared" si="15"/>
        <v>346</v>
      </c>
      <c r="O174" s="67">
        <f t="shared" si="16"/>
        <v>4</v>
      </c>
      <c r="P174" s="80">
        <v>13404</v>
      </c>
      <c r="Q174" s="3" t="s">
        <v>958</v>
      </c>
      <c r="R174" s="3" t="str">
        <f t="shared" si="13"/>
        <v>https://dashboardfiltrado.azurewebsites.net/AutoDash/Index/4/13404</v>
      </c>
      <c r="S174" s="58" t="str">
        <f>+""""&amp;IFERROR(VLOOKUP($O174,MASTER!$A$8:$Z$762,20,0),"")&amp;""""</f>
        <v>"No Aplica"</v>
      </c>
      <c r="T174" s="73" t="str">
        <f>+IFERROR(VLOOKUP($O174,MASTER!$A$8:$Z$762,21,0),"")</f>
        <v>No Aplica</v>
      </c>
      <c r="U174" s="67">
        <f>+BD_Links[[#This Row],[id2]]</f>
        <v>13404</v>
      </c>
      <c r="V174" s="58" t="str">
        <f>+""""&amp;IFERROR(VLOOKUP($O174,MASTER!$A$8:$Z$762,22,0),"")&amp;""""</f>
        <v>"No Aplica"</v>
      </c>
      <c r="W174" s="3"/>
      <c r="X174" s="3" t="str">
        <f>+IFERROR(VLOOKUP(BD_Links[[#This Row],[id GEE]],Portadas10[],2,0),"")</f>
        <v/>
      </c>
      <c r="Y1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5" spans="2:26" ht="30.6" x14ac:dyDescent="0.3">
      <c r="B175" s="74">
        <f t="shared" si="14"/>
        <v>147</v>
      </c>
      <c r="C175" s="58" t="str">
        <f>+VLOOKUP($O175,MASTER!$A$8:$N$762,2,0)</f>
        <v>DATAEDUCACIÓN</v>
      </c>
      <c r="D175" s="73" t="str">
        <f>+VLOOKUP($O175,MASTER!$A$8:$N$762,3,0)</f>
        <v>0010-01-00014</v>
      </c>
      <c r="E175" s="52" t="str">
        <f>+VLOOKUP($O175,MASTER!$A$8:$N$762,5,0)</f>
        <v>Ranking Comunal de Establecimientos Educacionales - Chile</v>
      </c>
      <c r="F175" s="73" t="str">
        <f>+VLOOKUP($O175,MASTER!$A$8:$N$762,6,0)</f>
        <v>PRO</v>
      </c>
      <c r="G175" s="73" t="str">
        <f>+VLOOKUP($O175,MASTER!$A$8:$N$762,7,0)</f>
        <v>Chile</v>
      </c>
      <c r="H175" s="73" t="str">
        <f>+VLOOKUP($O175,MASTER!$A$8:$N$762,9,0)</f>
        <v>SI</v>
      </c>
      <c r="I175" s="73" t="str">
        <f>+VLOOKUP($O175,MASTER!$A$8:$N$762,10,0)</f>
        <v>NO</v>
      </c>
      <c r="J175" s="73" t="str">
        <f>+VLOOKUP($O175,MASTER!$A$8:$N$762,11,0)</f>
        <v>SI</v>
      </c>
      <c r="K175" s="72">
        <f>+VLOOKUP($O175,MASTER!$A$8:$N$762,12,0)</f>
        <v>3</v>
      </c>
      <c r="L175" s="73" t="str">
        <f>+VLOOKUP($O175,MASTER!$A$8:$N$762,13,0)</f>
        <v>SI</v>
      </c>
      <c r="M175" s="73" t="str">
        <f>+VLOOKUP($O175,MASTER!$A$8:$N$762,14,0)</f>
        <v>Comuna</v>
      </c>
      <c r="N175" s="72">
        <f t="shared" si="15"/>
        <v>346</v>
      </c>
      <c r="O175" s="67">
        <f t="shared" si="16"/>
        <v>4</v>
      </c>
      <c r="P175" s="80">
        <v>13121</v>
      </c>
      <c r="Q175" s="3" t="s">
        <v>937</v>
      </c>
      <c r="R175" s="3" t="str">
        <f t="shared" si="13"/>
        <v>https://dashboardfiltrado.azurewebsites.net/AutoDash/Index/4/13121</v>
      </c>
      <c r="S175" s="58" t="str">
        <f>+""""&amp;IFERROR(VLOOKUP($O175,MASTER!$A$8:$Z$762,20,0),"")&amp;""""</f>
        <v>"No Aplica"</v>
      </c>
      <c r="T175" s="73" t="str">
        <f>+IFERROR(VLOOKUP($O175,MASTER!$A$8:$Z$762,21,0),"")</f>
        <v>No Aplica</v>
      </c>
      <c r="U175" s="67">
        <f>+BD_Links[[#This Row],[id2]]</f>
        <v>13121</v>
      </c>
      <c r="V175" s="58" t="str">
        <f>+""""&amp;IFERROR(VLOOKUP($O175,MASTER!$A$8:$Z$762,22,0),"")&amp;""""</f>
        <v>"No Aplica"</v>
      </c>
      <c r="W175" s="3"/>
      <c r="X175" s="3" t="str">
        <f>+IFERROR(VLOOKUP(BD_Links[[#This Row],[id GEE]],Portadas10[],2,0),"")</f>
        <v/>
      </c>
      <c r="Y1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6" spans="2:26" ht="30.6" x14ac:dyDescent="0.3">
      <c r="B176" s="74">
        <f t="shared" si="14"/>
        <v>148</v>
      </c>
      <c r="C176" s="58" t="str">
        <f>+VLOOKUP($O176,MASTER!$A$8:$N$762,2,0)</f>
        <v>DATAEDUCACIÓN</v>
      </c>
      <c r="D176" s="73" t="str">
        <f>+VLOOKUP($O176,MASTER!$A$8:$N$762,3,0)</f>
        <v>0010-01-00014</v>
      </c>
      <c r="E176" s="52" t="str">
        <f>+VLOOKUP($O176,MASTER!$A$8:$N$762,5,0)</f>
        <v>Ranking Comunal de Establecimientos Educacionales - Chile</v>
      </c>
      <c r="F176" s="73" t="str">
        <f>+VLOOKUP($O176,MASTER!$A$8:$N$762,6,0)</f>
        <v>PRO</v>
      </c>
      <c r="G176" s="73" t="str">
        <f>+VLOOKUP($O176,MASTER!$A$8:$N$762,7,0)</f>
        <v>Chile</v>
      </c>
      <c r="H176" s="73" t="str">
        <f>+VLOOKUP($O176,MASTER!$A$8:$N$762,9,0)</f>
        <v>SI</v>
      </c>
      <c r="I176" s="73" t="str">
        <f>+VLOOKUP($O176,MASTER!$A$8:$N$762,10,0)</f>
        <v>NO</v>
      </c>
      <c r="J176" s="73" t="str">
        <f>+VLOOKUP($O176,MASTER!$A$8:$N$762,11,0)</f>
        <v>SI</v>
      </c>
      <c r="K176" s="72">
        <f>+VLOOKUP($O176,MASTER!$A$8:$N$762,12,0)</f>
        <v>3</v>
      </c>
      <c r="L176" s="73" t="str">
        <f>+VLOOKUP($O176,MASTER!$A$8:$N$762,13,0)</f>
        <v>SI</v>
      </c>
      <c r="M176" s="73" t="str">
        <f>+VLOOKUP($O176,MASTER!$A$8:$N$762,14,0)</f>
        <v>Comuna</v>
      </c>
      <c r="N176" s="72">
        <f t="shared" si="15"/>
        <v>346</v>
      </c>
      <c r="O176" s="67">
        <f t="shared" si="16"/>
        <v>4</v>
      </c>
      <c r="P176" s="80">
        <v>13605</v>
      </c>
      <c r="Q176" s="3" t="s">
        <v>968</v>
      </c>
      <c r="R176" s="3" t="str">
        <f t="shared" si="13"/>
        <v>https://dashboardfiltrado.azurewebsites.net/AutoDash/Index/4/13605</v>
      </c>
      <c r="S176" s="58" t="str">
        <f>+""""&amp;IFERROR(VLOOKUP($O176,MASTER!$A$8:$Z$762,20,0),"")&amp;""""</f>
        <v>"No Aplica"</v>
      </c>
      <c r="T176" s="73" t="str">
        <f>+IFERROR(VLOOKUP($O176,MASTER!$A$8:$Z$762,21,0),"")</f>
        <v>No Aplica</v>
      </c>
      <c r="U176" s="67">
        <f>+BD_Links[[#This Row],[id2]]</f>
        <v>13605</v>
      </c>
      <c r="V176" s="58" t="str">
        <f>+""""&amp;IFERROR(VLOOKUP($O176,MASTER!$A$8:$Z$762,22,0),"")&amp;""""</f>
        <v>"No Aplica"</v>
      </c>
      <c r="W176" s="3"/>
      <c r="X176" s="3" t="str">
        <f>+IFERROR(VLOOKUP(BD_Links[[#This Row],[id GEE]],Portadas10[],2,0),"")</f>
        <v/>
      </c>
      <c r="Y1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7" spans="2:26" ht="30.6" x14ac:dyDescent="0.3">
      <c r="B177" s="74">
        <f t="shared" si="14"/>
        <v>149</v>
      </c>
      <c r="C177" s="58" t="str">
        <f>+VLOOKUP($O177,MASTER!$A$8:$N$762,2,0)</f>
        <v>DATAEDUCACIÓN</v>
      </c>
      <c r="D177" s="73" t="str">
        <f>+VLOOKUP($O177,MASTER!$A$8:$N$762,3,0)</f>
        <v>0010-01-00014</v>
      </c>
      <c r="E177" s="52" t="str">
        <f>+VLOOKUP($O177,MASTER!$A$8:$N$762,5,0)</f>
        <v>Ranking Comunal de Establecimientos Educacionales - Chile</v>
      </c>
      <c r="F177" s="73" t="str">
        <f>+VLOOKUP($O177,MASTER!$A$8:$N$762,6,0)</f>
        <v>PRO</v>
      </c>
      <c r="G177" s="73" t="str">
        <f>+VLOOKUP($O177,MASTER!$A$8:$N$762,7,0)</f>
        <v>Chile</v>
      </c>
      <c r="H177" s="73" t="str">
        <f>+VLOOKUP($O177,MASTER!$A$8:$N$762,9,0)</f>
        <v>SI</v>
      </c>
      <c r="I177" s="73" t="str">
        <f>+VLOOKUP($O177,MASTER!$A$8:$N$762,10,0)</f>
        <v>NO</v>
      </c>
      <c r="J177" s="73" t="str">
        <f>+VLOOKUP($O177,MASTER!$A$8:$N$762,11,0)</f>
        <v>SI</v>
      </c>
      <c r="K177" s="72">
        <f>+VLOOKUP($O177,MASTER!$A$8:$N$762,12,0)</f>
        <v>3</v>
      </c>
      <c r="L177" s="73" t="str">
        <f>+VLOOKUP($O177,MASTER!$A$8:$N$762,13,0)</f>
        <v>SI</v>
      </c>
      <c r="M177" s="73" t="str">
        <f>+VLOOKUP($O177,MASTER!$A$8:$N$762,14,0)</f>
        <v>Comuna</v>
      </c>
      <c r="N177" s="72">
        <f t="shared" si="15"/>
        <v>346</v>
      </c>
      <c r="O177" s="67">
        <f t="shared" si="16"/>
        <v>4</v>
      </c>
      <c r="P177" s="80">
        <v>13122</v>
      </c>
      <c r="Q177" s="3" t="s">
        <v>938</v>
      </c>
      <c r="R177" s="3" t="str">
        <f t="shared" si="13"/>
        <v>https://dashboardfiltrado.azurewebsites.net/AutoDash/Index/4/13122</v>
      </c>
      <c r="S177" s="58" t="str">
        <f>+""""&amp;IFERROR(VLOOKUP($O177,MASTER!$A$8:$Z$762,20,0),"")&amp;""""</f>
        <v>"No Aplica"</v>
      </c>
      <c r="T177" s="73" t="str">
        <f>+IFERROR(VLOOKUP($O177,MASTER!$A$8:$Z$762,21,0),"")</f>
        <v>No Aplica</v>
      </c>
      <c r="U177" s="67">
        <f>+BD_Links[[#This Row],[id2]]</f>
        <v>13122</v>
      </c>
      <c r="V177" s="58" t="str">
        <f>+""""&amp;IFERROR(VLOOKUP($O177,MASTER!$A$8:$Z$762,22,0),"")&amp;""""</f>
        <v>"No Aplica"</v>
      </c>
      <c r="W177" s="3"/>
      <c r="X177" s="3" t="str">
        <f>+IFERROR(VLOOKUP(BD_Links[[#This Row],[id GEE]],Portadas10[],2,0),"")</f>
        <v/>
      </c>
      <c r="Y1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8" spans="2:26" ht="30.6" x14ac:dyDescent="0.3">
      <c r="B178" s="74">
        <f t="shared" si="14"/>
        <v>150</v>
      </c>
      <c r="C178" s="58" t="str">
        <f>+VLOOKUP($O178,MASTER!$A$8:$N$762,2,0)</f>
        <v>DATAEDUCACIÓN</v>
      </c>
      <c r="D178" s="73" t="str">
        <f>+VLOOKUP($O178,MASTER!$A$8:$N$762,3,0)</f>
        <v>0010-01-00014</v>
      </c>
      <c r="E178" s="52" t="str">
        <f>+VLOOKUP($O178,MASTER!$A$8:$N$762,5,0)</f>
        <v>Ranking Comunal de Establecimientos Educacionales - Chile</v>
      </c>
      <c r="F178" s="73" t="str">
        <f>+VLOOKUP($O178,MASTER!$A$8:$N$762,6,0)</f>
        <v>PRO</v>
      </c>
      <c r="G178" s="73" t="str">
        <f>+VLOOKUP($O178,MASTER!$A$8:$N$762,7,0)</f>
        <v>Chile</v>
      </c>
      <c r="H178" s="73" t="str">
        <f>+VLOOKUP($O178,MASTER!$A$8:$N$762,9,0)</f>
        <v>SI</v>
      </c>
      <c r="I178" s="73" t="str">
        <f>+VLOOKUP($O178,MASTER!$A$8:$N$762,10,0)</f>
        <v>NO</v>
      </c>
      <c r="J178" s="73" t="str">
        <f>+VLOOKUP($O178,MASTER!$A$8:$N$762,11,0)</f>
        <v>SI</v>
      </c>
      <c r="K178" s="72">
        <f>+VLOOKUP($O178,MASTER!$A$8:$N$762,12,0)</f>
        <v>3</v>
      </c>
      <c r="L178" s="73" t="str">
        <f>+VLOOKUP($O178,MASTER!$A$8:$N$762,13,0)</f>
        <v>SI</v>
      </c>
      <c r="M178" s="73" t="str">
        <f>+VLOOKUP($O178,MASTER!$A$8:$N$762,14,0)</f>
        <v>Comuna</v>
      </c>
      <c r="N178" s="72">
        <f t="shared" si="15"/>
        <v>346</v>
      </c>
      <c r="O178" s="67">
        <f t="shared" si="16"/>
        <v>4</v>
      </c>
      <c r="P178" s="80">
        <v>13202</v>
      </c>
      <c r="Q178" s="3" t="s">
        <v>950</v>
      </c>
      <c r="R178" s="3" t="str">
        <f t="shared" si="13"/>
        <v>https://dashboardfiltrado.azurewebsites.net/AutoDash/Index/4/13202</v>
      </c>
      <c r="S178" s="58" t="str">
        <f>+""""&amp;IFERROR(VLOOKUP($O178,MASTER!$A$8:$Z$762,20,0),"")&amp;""""</f>
        <v>"No Aplica"</v>
      </c>
      <c r="T178" s="73" t="str">
        <f>+IFERROR(VLOOKUP($O178,MASTER!$A$8:$Z$762,21,0),"")</f>
        <v>No Aplica</v>
      </c>
      <c r="U178" s="67">
        <f>+BD_Links[[#This Row],[id2]]</f>
        <v>13202</v>
      </c>
      <c r="V178" s="58" t="str">
        <f>+""""&amp;IFERROR(VLOOKUP($O178,MASTER!$A$8:$Z$762,22,0),"")&amp;""""</f>
        <v>"No Aplica"</v>
      </c>
      <c r="W178" s="3"/>
      <c r="X178" s="3" t="str">
        <f>+IFERROR(VLOOKUP(BD_Links[[#This Row],[id GEE]],Portadas10[],2,0),"")</f>
        <v/>
      </c>
      <c r="Y1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9" spans="2:26" ht="30.6" x14ac:dyDescent="0.3">
      <c r="B179" s="74">
        <f t="shared" si="14"/>
        <v>151</v>
      </c>
      <c r="C179" s="58" t="str">
        <f>+VLOOKUP($O179,MASTER!$A$8:$N$762,2,0)</f>
        <v>DATAEDUCACIÓN</v>
      </c>
      <c r="D179" s="73" t="str">
        <f>+VLOOKUP($O179,MASTER!$A$8:$N$762,3,0)</f>
        <v>0010-01-00014</v>
      </c>
      <c r="E179" s="52" t="str">
        <f>+VLOOKUP($O179,MASTER!$A$8:$N$762,5,0)</f>
        <v>Ranking Comunal de Establecimientos Educacionales - Chile</v>
      </c>
      <c r="F179" s="73" t="str">
        <f>+VLOOKUP($O179,MASTER!$A$8:$N$762,6,0)</f>
        <v>PRO</v>
      </c>
      <c r="G179" s="73" t="str">
        <f>+VLOOKUP($O179,MASTER!$A$8:$N$762,7,0)</f>
        <v>Chile</v>
      </c>
      <c r="H179" s="73" t="str">
        <f>+VLOOKUP($O179,MASTER!$A$8:$N$762,9,0)</f>
        <v>SI</v>
      </c>
      <c r="I179" s="73" t="str">
        <f>+VLOOKUP($O179,MASTER!$A$8:$N$762,10,0)</f>
        <v>NO</v>
      </c>
      <c r="J179" s="73" t="str">
        <f>+VLOOKUP($O179,MASTER!$A$8:$N$762,11,0)</f>
        <v>SI</v>
      </c>
      <c r="K179" s="72">
        <f>+VLOOKUP($O179,MASTER!$A$8:$N$762,12,0)</f>
        <v>3</v>
      </c>
      <c r="L179" s="73" t="str">
        <f>+VLOOKUP($O179,MASTER!$A$8:$N$762,13,0)</f>
        <v>SI</v>
      </c>
      <c r="M179" s="73" t="str">
        <f>+VLOOKUP($O179,MASTER!$A$8:$N$762,14,0)</f>
        <v>Comuna</v>
      </c>
      <c r="N179" s="72">
        <f t="shared" si="15"/>
        <v>346</v>
      </c>
      <c r="O179" s="67">
        <f t="shared" si="16"/>
        <v>4</v>
      </c>
      <c r="P179" s="80">
        <v>13123</v>
      </c>
      <c r="Q179" s="3" t="s">
        <v>939</v>
      </c>
      <c r="R179" s="3" t="str">
        <f t="shared" si="13"/>
        <v>https://dashboardfiltrado.azurewebsites.net/AutoDash/Index/4/13123</v>
      </c>
      <c r="S179" s="58" t="str">
        <f>+""""&amp;IFERROR(VLOOKUP($O179,MASTER!$A$8:$Z$762,20,0),"")&amp;""""</f>
        <v>"No Aplica"</v>
      </c>
      <c r="T179" s="73" t="str">
        <f>+IFERROR(VLOOKUP($O179,MASTER!$A$8:$Z$762,21,0),"")</f>
        <v>No Aplica</v>
      </c>
      <c r="U179" s="67">
        <f>+BD_Links[[#This Row],[id2]]</f>
        <v>13123</v>
      </c>
      <c r="V179" s="58" t="str">
        <f>+""""&amp;IFERROR(VLOOKUP($O179,MASTER!$A$8:$Z$762,22,0),"")&amp;""""</f>
        <v>"No Aplica"</v>
      </c>
      <c r="W179" s="3"/>
      <c r="X179" s="3" t="str">
        <f>+IFERROR(VLOOKUP(BD_Links[[#This Row],[id GEE]],Portadas10[],2,0),"")</f>
        <v/>
      </c>
      <c r="Y1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0" spans="2:26" ht="30.6" x14ac:dyDescent="0.3">
      <c r="B180" s="74">
        <f t="shared" si="14"/>
        <v>152</v>
      </c>
      <c r="C180" s="58" t="str">
        <f>+VLOOKUP($O180,MASTER!$A$8:$N$762,2,0)</f>
        <v>DATAEDUCACIÓN</v>
      </c>
      <c r="D180" s="73" t="str">
        <f>+VLOOKUP($O180,MASTER!$A$8:$N$762,3,0)</f>
        <v>0010-01-00014</v>
      </c>
      <c r="E180" s="52" t="str">
        <f>+VLOOKUP($O180,MASTER!$A$8:$N$762,5,0)</f>
        <v>Ranking Comunal de Establecimientos Educacionales - Chile</v>
      </c>
      <c r="F180" s="73" t="str">
        <f>+VLOOKUP($O180,MASTER!$A$8:$N$762,6,0)</f>
        <v>PRO</v>
      </c>
      <c r="G180" s="73" t="str">
        <f>+VLOOKUP($O180,MASTER!$A$8:$N$762,7,0)</f>
        <v>Chile</v>
      </c>
      <c r="H180" s="73" t="str">
        <f>+VLOOKUP($O180,MASTER!$A$8:$N$762,9,0)</f>
        <v>SI</v>
      </c>
      <c r="I180" s="73" t="str">
        <f>+VLOOKUP($O180,MASTER!$A$8:$N$762,10,0)</f>
        <v>NO</v>
      </c>
      <c r="J180" s="73" t="str">
        <f>+VLOOKUP($O180,MASTER!$A$8:$N$762,11,0)</f>
        <v>SI</v>
      </c>
      <c r="K180" s="72">
        <f>+VLOOKUP($O180,MASTER!$A$8:$N$762,12,0)</f>
        <v>3</v>
      </c>
      <c r="L180" s="73" t="str">
        <f>+VLOOKUP($O180,MASTER!$A$8:$N$762,13,0)</f>
        <v>SI</v>
      </c>
      <c r="M180" s="73" t="str">
        <f>+VLOOKUP($O180,MASTER!$A$8:$N$762,14,0)</f>
        <v>Comuna</v>
      </c>
      <c r="N180" s="72">
        <f t="shared" si="15"/>
        <v>346</v>
      </c>
      <c r="O180" s="67">
        <f t="shared" si="16"/>
        <v>4</v>
      </c>
      <c r="P180" s="80">
        <v>13124</v>
      </c>
      <c r="Q180" s="3" t="s">
        <v>940</v>
      </c>
      <c r="R180" s="3" t="str">
        <f t="shared" si="13"/>
        <v>https://dashboardfiltrado.azurewebsites.net/AutoDash/Index/4/13124</v>
      </c>
      <c r="S180" s="58" t="str">
        <f>+""""&amp;IFERROR(VLOOKUP($O180,MASTER!$A$8:$Z$762,20,0),"")&amp;""""</f>
        <v>"No Aplica"</v>
      </c>
      <c r="T180" s="73" t="str">
        <f>+IFERROR(VLOOKUP($O180,MASTER!$A$8:$Z$762,21,0),"")</f>
        <v>No Aplica</v>
      </c>
      <c r="U180" s="67">
        <f>+BD_Links[[#This Row],[id2]]</f>
        <v>13124</v>
      </c>
      <c r="V180" s="58" t="str">
        <f>+""""&amp;IFERROR(VLOOKUP($O180,MASTER!$A$8:$Z$762,22,0),"")&amp;""""</f>
        <v>"No Aplica"</v>
      </c>
      <c r="W180" s="3"/>
      <c r="X180" s="3" t="str">
        <f>+IFERROR(VLOOKUP(BD_Links[[#This Row],[id GEE]],Portadas10[],2,0),"")</f>
        <v/>
      </c>
      <c r="Y1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1" spans="2:26" ht="30.6" x14ac:dyDescent="0.3">
      <c r="B181" s="74">
        <f t="shared" si="14"/>
        <v>153</v>
      </c>
      <c r="C181" s="58" t="str">
        <f>+VLOOKUP($O181,MASTER!$A$8:$N$762,2,0)</f>
        <v>DATAEDUCACIÓN</v>
      </c>
      <c r="D181" s="73" t="str">
        <f>+VLOOKUP($O181,MASTER!$A$8:$N$762,3,0)</f>
        <v>0010-01-00014</v>
      </c>
      <c r="E181" s="52" t="str">
        <f>+VLOOKUP($O181,MASTER!$A$8:$N$762,5,0)</f>
        <v>Ranking Comunal de Establecimientos Educacionales - Chile</v>
      </c>
      <c r="F181" s="73" t="str">
        <f>+VLOOKUP($O181,MASTER!$A$8:$N$762,6,0)</f>
        <v>PRO</v>
      </c>
      <c r="G181" s="73" t="str">
        <f>+VLOOKUP($O181,MASTER!$A$8:$N$762,7,0)</f>
        <v>Chile</v>
      </c>
      <c r="H181" s="73" t="str">
        <f>+VLOOKUP($O181,MASTER!$A$8:$N$762,9,0)</f>
        <v>SI</v>
      </c>
      <c r="I181" s="73" t="str">
        <f>+VLOOKUP($O181,MASTER!$A$8:$N$762,10,0)</f>
        <v>NO</v>
      </c>
      <c r="J181" s="73" t="str">
        <f>+VLOOKUP($O181,MASTER!$A$8:$N$762,11,0)</f>
        <v>SI</v>
      </c>
      <c r="K181" s="72">
        <f>+VLOOKUP($O181,MASTER!$A$8:$N$762,12,0)</f>
        <v>3</v>
      </c>
      <c r="L181" s="73" t="str">
        <f>+VLOOKUP($O181,MASTER!$A$8:$N$762,13,0)</f>
        <v>SI</v>
      </c>
      <c r="M181" s="73" t="str">
        <f>+VLOOKUP($O181,MASTER!$A$8:$N$762,14,0)</f>
        <v>Comuna</v>
      </c>
      <c r="N181" s="72">
        <f t="shared" si="15"/>
        <v>346</v>
      </c>
      <c r="O181" s="67">
        <f t="shared" si="16"/>
        <v>4</v>
      </c>
      <c r="P181" s="80">
        <v>13201</v>
      </c>
      <c r="Q181" s="3" t="s">
        <v>949</v>
      </c>
      <c r="R181" s="3" t="str">
        <f t="shared" si="13"/>
        <v>https://dashboardfiltrado.azurewebsites.net/AutoDash/Index/4/13201</v>
      </c>
      <c r="S181" s="58" t="str">
        <f>+""""&amp;IFERROR(VLOOKUP($O181,MASTER!$A$8:$Z$762,20,0),"")&amp;""""</f>
        <v>"No Aplica"</v>
      </c>
      <c r="T181" s="73" t="str">
        <f>+IFERROR(VLOOKUP($O181,MASTER!$A$8:$Z$762,21,0),"")</f>
        <v>No Aplica</v>
      </c>
      <c r="U181" s="67">
        <f>+BD_Links[[#This Row],[id2]]</f>
        <v>13201</v>
      </c>
      <c r="V181" s="58" t="str">
        <f>+""""&amp;IFERROR(VLOOKUP($O181,MASTER!$A$8:$Z$762,22,0),"")&amp;""""</f>
        <v>"No Aplica"</v>
      </c>
      <c r="W181" s="3"/>
      <c r="X181" s="3" t="str">
        <f>+IFERROR(VLOOKUP(BD_Links[[#This Row],[id GEE]],Portadas10[],2,0),"")</f>
        <v/>
      </c>
      <c r="Y1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2" spans="2:26" ht="30.6" x14ac:dyDescent="0.3">
      <c r="B182" s="74">
        <f t="shared" si="14"/>
        <v>154</v>
      </c>
      <c r="C182" s="58" t="str">
        <f>+VLOOKUP($O182,MASTER!$A$8:$N$762,2,0)</f>
        <v>DATAEDUCACIÓN</v>
      </c>
      <c r="D182" s="73" t="str">
        <f>+VLOOKUP($O182,MASTER!$A$8:$N$762,3,0)</f>
        <v>0010-01-00014</v>
      </c>
      <c r="E182" s="52" t="str">
        <f>+VLOOKUP($O182,MASTER!$A$8:$N$762,5,0)</f>
        <v>Ranking Comunal de Establecimientos Educacionales - Chile</v>
      </c>
      <c r="F182" s="73" t="str">
        <f>+VLOOKUP($O182,MASTER!$A$8:$N$762,6,0)</f>
        <v>PRO</v>
      </c>
      <c r="G182" s="73" t="str">
        <f>+VLOOKUP($O182,MASTER!$A$8:$N$762,7,0)</f>
        <v>Chile</v>
      </c>
      <c r="H182" s="73" t="str">
        <f>+VLOOKUP($O182,MASTER!$A$8:$N$762,9,0)</f>
        <v>SI</v>
      </c>
      <c r="I182" s="73" t="str">
        <f>+VLOOKUP($O182,MASTER!$A$8:$N$762,10,0)</f>
        <v>NO</v>
      </c>
      <c r="J182" s="73" t="str">
        <f>+VLOOKUP($O182,MASTER!$A$8:$N$762,11,0)</f>
        <v>SI</v>
      </c>
      <c r="K182" s="72">
        <f>+VLOOKUP($O182,MASTER!$A$8:$N$762,12,0)</f>
        <v>3</v>
      </c>
      <c r="L182" s="73" t="str">
        <f>+VLOOKUP($O182,MASTER!$A$8:$N$762,13,0)</f>
        <v>SI</v>
      </c>
      <c r="M182" s="73" t="str">
        <f>+VLOOKUP($O182,MASTER!$A$8:$N$762,14,0)</f>
        <v>Comuna</v>
      </c>
      <c r="N182" s="72">
        <f t="shared" si="15"/>
        <v>346</v>
      </c>
      <c r="O182" s="67">
        <f t="shared" si="16"/>
        <v>4</v>
      </c>
      <c r="P182" s="80">
        <v>13125</v>
      </c>
      <c r="Q182" s="3" t="s">
        <v>941</v>
      </c>
      <c r="R182" s="3" t="str">
        <f t="shared" si="13"/>
        <v>https://dashboardfiltrado.azurewebsites.net/AutoDash/Index/4/13125</v>
      </c>
      <c r="S182" s="58" t="str">
        <f>+""""&amp;IFERROR(VLOOKUP($O182,MASTER!$A$8:$Z$762,20,0),"")&amp;""""</f>
        <v>"No Aplica"</v>
      </c>
      <c r="T182" s="73" t="str">
        <f>+IFERROR(VLOOKUP($O182,MASTER!$A$8:$Z$762,21,0),"")</f>
        <v>No Aplica</v>
      </c>
      <c r="U182" s="67">
        <f>+BD_Links[[#This Row],[id2]]</f>
        <v>13125</v>
      </c>
      <c r="V182" s="58" t="str">
        <f>+""""&amp;IFERROR(VLOOKUP($O182,MASTER!$A$8:$Z$762,22,0),"")&amp;""""</f>
        <v>"No Aplica"</v>
      </c>
      <c r="W182" s="3"/>
      <c r="X182" s="3" t="str">
        <f>+IFERROR(VLOOKUP(BD_Links[[#This Row],[id GEE]],Portadas10[],2,0),"")</f>
        <v/>
      </c>
      <c r="Y1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3" spans="2:26" ht="30.6" x14ac:dyDescent="0.3">
      <c r="B183" s="74">
        <f t="shared" si="14"/>
        <v>155</v>
      </c>
      <c r="C183" s="58" t="str">
        <f>+VLOOKUP($O183,MASTER!$A$8:$N$762,2,0)</f>
        <v>DATAEDUCACIÓN</v>
      </c>
      <c r="D183" s="73" t="str">
        <f>+VLOOKUP($O183,MASTER!$A$8:$N$762,3,0)</f>
        <v>0010-01-00014</v>
      </c>
      <c r="E183" s="52" t="str">
        <f>+VLOOKUP($O183,MASTER!$A$8:$N$762,5,0)</f>
        <v>Ranking Comunal de Establecimientos Educacionales - Chile</v>
      </c>
      <c r="F183" s="73" t="str">
        <f>+VLOOKUP($O183,MASTER!$A$8:$N$762,6,0)</f>
        <v>PRO</v>
      </c>
      <c r="G183" s="73" t="str">
        <f>+VLOOKUP($O183,MASTER!$A$8:$N$762,7,0)</f>
        <v>Chile</v>
      </c>
      <c r="H183" s="73" t="str">
        <f>+VLOOKUP($O183,MASTER!$A$8:$N$762,9,0)</f>
        <v>SI</v>
      </c>
      <c r="I183" s="73" t="str">
        <f>+VLOOKUP($O183,MASTER!$A$8:$N$762,10,0)</f>
        <v>NO</v>
      </c>
      <c r="J183" s="73" t="str">
        <f>+VLOOKUP($O183,MASTER!$A$8:$N$762,11,0)</f>
        <v>SI</v>
      </c>
      <c r="K183" s="72">
        <f>+VLOOKUP($O183,MASTER!$A$8:$N$762,12,0)</f>
        <v>3</v>
      </c>
      <c r="L183" s="73" t="str">
        <f>+VLOOKUP($O183,MASTER!$A$8:$N$762,13,0)</f>
        <v>SI</v>
      </c>
      <c r="M183" s="73" t="str">
        <f>+VLOOKUP($O183,MASTER!$A$8:$N$762,14,0)</f>
        <v>Comuna</v>
      </c>
      <c r="N183" s="72">
        <f t="shared" si="15"/>
        <v>346</v>
      </c>
      <c r="O183" s="67">
        <f t="shared" si="16"/>
        <v>4</v>
      </c>
      <c r="P183" s="80">
        <v>13126</v>
      </c>
      <c r="Q183" s="3" t="s">
        <v>942</v>
      </c>
      <c r="R183" s="3" t="str">
        <f t="shared" si="13"/>
        <v>https://dashboardfiltrado.azurewebsites.net/AutoDash/Index/4/13126</v>
      </c>
      <c r="S183" s="58" t="str">
        <f>+""""&amp;IFERROR(VLOOKUP($O183,MASTER!$A$8:$Z$762,20,0),"")&amp;""""</f>
        <v>"No Aplica"</v>
      </c>
      <c r="T183" s="73" t="str">
        <f>+IFERROR(VLOOKUP($O183,MASTER!$A$8:$Z$762,21,0),"")</f>
        <v>No Aplica</v>
      </c>
      <c r="U183" s="67">
        <f>+BD_Links[[#This Row],[id2]]</f>
        <v>13126</v>
      </c>
      <c r="V183" s="58" t="str">
        <f>+""""&amp;IFERROR(VLOOKUP($O183,MASTER!$A$8:$Z$762,22,0),"")&amp;""""</f>
        <v>"No Aplica"</v>
      </c>
      <c r="W183" s="3"/>
      <c r="X183" s="3" t="str">
        <f>+IFERROR(VLOOKUP(BD_Links[[#This Row],[id GEE]],Portadas10[],2,0),"")</f>
        <v/>
      </c>
      <c r="Y1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4" spans="2:26" ht="30.6" x14ac:dyDescent="0.3">
      <c r="B184" s="74">
        <f t="shared" si="14"/>
        <v>156</v>
      </c>
      <c r="C184" s="58" t="str">
        <f>+VLOOKUP($O184,MASTER!$A$8:$N$762,2,0)</f>
        <v>DATAEDUCACIÓN</v>
      </c>
      <c r="D184" s="73" t="str">
        <f>+VLOOKUP($O184,MASTER!$A$8:$N$762,3,0)</f>
        <v>0010-01-00014</v>
      </c>
      <c r="E184" s="52" t="str">
        <f>+VLOOKUP($O184,MASTER!$A$8:$N$762,5,0)</f>
        <v>Ranking Comunal de Establecimientos Educacionales - Chile</v>
      </c>
      <c r="F184" s="73" t="str">
        <f>+VLOOKUP($O184,MASTER!$A$8:$N$762,6,0)</f>
        <v>PRO</v>
      </c>
      <c r="G184" s="73" t="str">
        <f>+VLOOKUP($O184,MASTER!$A$8:$N$762,7,0)</f>
        <v>Chile</v>
      </c>
      <c r="H184" s="73" t="str">
        <f>+VLOOKUP($O184,MASTER!$A$8:$N$762,9,0)</f>
        <v>SI</v>
      </c>
      <c r="I184" s="73" t="str">
        <f>+VLOOKUP($O184,MASTER!$A$8:$N$762,10,0)</f>
        <v>NO</v>
      </c>
      <c r="J184" s="73" t="str">
        <f>+VLOOKUP($O184,MASTER!$A$8:$N$762,11,0)</f>
        <v>SI</v>
      </c>
      <c r="K184" s="72">
        <f>+VLOOKUP($O184,MASTER!$A$8:$N$762,12,0)</f>
        <v>3</v>
      </c>
      <c r="L184" s="73" t="str">
        <f>+VLOOKUP($O184,MASTER!$A$8:$N$762,13,0)</f>
        <v>SI</v>
      </c>
      <c r="M184" s="73" t="str">
        <f>+VLOOKUP($O184,MASTER!$A$8:$N$762,14,0)</f>
        <v>Comuna</v>
      </c>
      <c r="N184" s="72">
        <f t="shared" si="15"/>
        <v>346</v>
      </c>
      <c r="O184" s="67">
        <f t="shared" si="16"/>
        <v>4</v>
      </c>
      <c r="P184" s="80">
        <v>13127</v>
      </c>
      <c r="Q184" s="3" t="s">
        <v>943</v>
      </c>
      <c r="R184" s="3" t="str">
        <f t="shared" si="13"/>
        <v>https://dashboardfiltrado.azurewebsites.net/AutoDash/Index/4/13127</v>
      </c>
      <c r="S184" s="58" t="str">
        <f>+""""&amp;IFERROR(VLOOKUP($O184,MASTER!$A$8:$Z$762,20,0),"")&amp;""""</f>
        <v>"No Aplica"</v>
      </c>
      <c r="T184" s="73" t="str">
        <f>+IFERROR(VLOOKUP($O184,MASTER!$A$8:$Z$762,21,0),"")</f>
        <v>No Aplica</v>
      </c>
      <c r="U184" s="67">
        <f>+BD_Links[[#This Row],[id2]]</f>
        <v>13127</v>
      </c>
      <c r="V184" s="58" t="str">
        <f>+""""&amp;IFERROR(VLOOKUP($O184,MASTER!$A$8:$Z$762,22,0),"")&amp;""""</f>
        <v>"No Aplica"</v>
      </c>
      <c r="W184" s="3"/>
      <c r="X184" s="3" t="str">
        <f>+IFERROR(VLOOKUP(BD_Links[[#This Row],[id GEE]],Portadas10[],2,0),"")</f>
        <v/>
      </c>
      <c r="Y1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5" spans="2:26" ht="30.6" x14ac:dyDescent="0.3">
      <c r="B185" s="74">
        <f t="shared" si="14"/>
        <v>157</v>
      </c>
      <c r="C185" s="58" t="str">
        <f>+VLOOKUP($O185,MASTER!$A$8:$N$762,2,0)</f>
        <v>DATAEDUCACIÓN</v>
      </c>
      <c r="D185" s="73" t="str">
        <f>+VLOOKUP($O185,MASTER!$A$8:$N$762,3,0)</f>
        <v>0010-01-00014</v>
      </c>
      <c r="E185" s="52" t="str">
        <f>+VLOOKUP($O185,MASTER!$A$8:$N$762,5,0)</f>
        <v>Ranking Comunal de Establecimientos Educacionales - Chile</v>
      </c>
      <c r="F185" s="73" t="str">
        <f>+VLOOKUP($O185,MASTER!$A$8:$N$762,6,0)</f>
        <v>PRO</v>
      </c>
      <c r="G185" s="73" t="str">
        <f>+VLOOKUP($O185,MASTER!$A$8:$N$762,7,0)</f>
        <v>Chile</v>
      </c>
      <c r="H185" s="73" t="str">
        <f>+VLOOKUP($O185,MASTER!$A$8:$N$762,9,0)</f>
        <v>SI</v>
      </c>
      <c r="I185" s="73" t="str">
        <f>+VLOOKUP($O185,MASTER!$A$8:$N$762,10,0)</f>
        <v>NO</v>
      </c>
      <c r="J185" s="73" t="str">
        <f>+VLOOKUP($O185,MASTER!$A$8:$N$762,11,0)</f>
        <v>SI</v>
      </c>
      <c r="K185" s="72">
        <f>+VLOOKUP($O185,MASTER!$A$8:$N$762,12,0)</f>
        <v>3</v>
      </c>
      <c r="L185" s="73" t="str">
        <f>+VLOOKUP($O185,MASTER!$A$8:$N$762,13,0)</f>
        <v>SI</v>
      </c>
      <c r="M185" s="73" t="str">
        <f>+VLOOKUP($O185,MASTER!$A$8:$N$762,14,0)</f>
        <v>Comuna</v>
      </c>
      <c r="N185" s="72">
        <f t="shared" si="15"/>
        <v>346</v>
      </c>
      <c r="O185" s="67">
        <f t="shared" si="16"/>
        <v>4</v>
      </c>
      <c r="P185" s="80">
        <v>13128</v>
      </c>
      <c r="Q185" s="3" t="s">
        <v>944</v>
      </c>
      <c r="R185" s="3" t="str">
        <f t="shared" si="13"/>
        <v>https://dashboardfiltrado.azurewebsites.net/AutoDash/Index/4/13128</v>
      </c>
      <c r="S185" s="58" t="str">
        <f>+""""&amp;IFERROR(VLOOKUP($O185,MASTER!$A$8:$Z$762,20,0),"")&amp;""""</f>
        <v>"No Aplica"</v>
      </c>
      <c r="T185" s="73" t="str">
        <f>+IFERROR(VLOOKUP($O185,MASTER!$A$8:$Z$762,21,0),"")</f>
        <v>No Aplica</v>
      </c>
      <c r="U185" s="67">
        <f>+BD_Links[[#This Row],[id2]]</f>
        <v>13128</v>
      </c>
      <c r="V185" s="58" t="str">
        <f>+""""&amp;IFERROR(VLOOKUP($O185,MASTER!$A$8:$Z$762,22,0),"")&amp;""""</f>
        <v>"No Aplica"</v>
      </c>
      <c r="W185" s="3"/>
      <c r="X185" s="3" t="str">
        <f>+IFERROR(VLOOKUP(BD_Links[[#This Row],[id GEE]],Portadas10[],2,0),"")</f>
        <v/>
      </c>
      <c r="Y1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6" spans="2:26" ht="30.6" x14ac:dyDescent="0.3">
      <c r="B186" s="74">
        <f t="shared" si="14"/>
        <v>158</v>
      </c>
      <c r="C186" s="58" t="str">
        <f>+VLOOKUP($O186,MASTER!$A$8:$N$762,2,0)</f>
        <v>DATAEDUCACIÓN</v>
      </c>
      <c r="D186" s="73" t="str">
        <f>+VLOOKUP($O186,MASTER!$A$8:$N$762,3,0)</f>
        <v>0010-01-00014</v>
      </c>
      <c r="E186" s="52" t="str">
        <f>+VLOOKUP($O186,MASTER!$A$8:$N$762,5,0)</f>
        <v>Ranking Comunal de Establecimientos Educacionales - Chile</v>
      </c>
      <c r="F186" s="73" t="str">
        <f>+VLOOKUP($O186,MASTER!$A$8:$N$762,6,0)</f>
        <v>PRO</v>
      </c>
      <c r="G186" s="73" t="str">
        <f>+VLOOKUP($O186,MASTER!$A$8:$N$762,7,0)</f>
        <v>Chile</v>
      </c>
      <c r="H186" s="73" t="str">
        <f>+VLOOKUP($O186,MASTER!$A$8:$N$762,9,0)</f>
        <v>SI</v>
      </c>
      <c r="I186" s="73" t="str">
        <f>+VLOOKUP($O186,MASTER!$A$8:$N$762,10,0)</f>
        <v>NO</v>
      </c>
      <c r="J186" s="73" t="str">
        <f>+VLOOKUP($O186,MASTER!$A$8:$N$762,11,0)</f>
        <v>SI</v>
      </c>
      <c r="K186" s="72">
        <f>+VLOOKUP($O186,MASTER!$A$8:$N$762,12,0)</f>
        <v>3</v>
      </c>
      <c r="L186" s="73" t="str">
        <f>+VLOOKUP($O186,MASTER!$A$8:$N$762,13,0)</f>
        <v>SI</v>
      </c>
      <c r="M186" s="73" t="str">
        <f>+VLOOKUP($O186,MASTER!$A$8:$N$762,14,0)</f>
        <v>Comuna</v>
      </c>
      <c r="N186" s="72">
        <f t="shared" si="15"/>
        <v>346</v>
      </c>
      <c r="O186" s="67">
        <f t="shared" si="16"/>
        <v>4</v>
      </c>
      <c r="P186" s="80">
        <v>13401</v>
      </c>
      <c r="Q186" s="3" t="s">
        <v>955</v>
      </c>
      <c r="R186" s="3" t="str">
        <f t="shared" si="13"/>
        <v>https://dashboardfiltrado.azurewebsites.net/AutoDash/Index/4/13401</v>
      </c>
      <c r="S186" s="58" t="str">
        <f>+""""&amp;IFERROR(VLOOKUP($O186,MASTER!$A$8:$Z$762,20,0),"")&amp;""""</f>
        <v>"No Aplica"</v>
      </c>
      <c r="T186" s="73" t="str">
        <f>+IFERROR(VLOOKUP($O186,MASTER!$A$8:$Z$762,21,0),"")</f>
        <v>No Aplica</v>
      </c>
      <c r="U186" s="67">
        <f>+BD_Links[[#This Row],[id2]]</f>
        <v>13401</v>
      </c>
      <c r="V186" s="58" t="str">
        <f>+""""&amp;IFERROR(VLOOKUP($O186,MASTER!$A$8:$Z$762,22,0),"")&amp;""""</f>
        <v>"No Aplica"</v>
      </c>
      <c r="W186" s="3"/>
      <c r="X186" s="3" t="str">
        <f>+IFERROR(VLOOKUP(BD_Links[[#This Row],[id GEE]],Portadas10[],2,0),"")</f>
        <v/>
      </c>
      <c r="Y1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7" spans="2:26" ht="30.6" x14ac:dyDescent="0.3">
      <c r="B187" s="74">
        <f t="shared" si="14"/>
        <v>159</v>
      </c>
      <c r="C187" s="58" t="str">
        <f>+VLOOKUP($O187,MASTER!$A$8:$N$762,2,0)</f>
        <v>DATAEDUCACIÓN</v>
      </c>
      <c r="D187" s="73" t="str">
        <f>+VLOOKUP($O187,MASTER!$A$8:$N$762,3,0)</f>
        <v>0010-01-00014</v>
      </c>
      <c r="E187" s="52" t="str">
        <f>+VLOOKUP($O187,MASTER!$A$8:$N$762,5,0)</f>
        <v>Ranking Comunal de Establecimientos Educacionales - Chile</v>
      </c>
      <c r="F187" s="73" t="str">
        <f>+VLOOKUP($O187,MASTER!$A$8:$N$762,6,0)</f>
        <v>PRO</v>
      </c>
      <c r="G187" s="73" t="str">
        <f>+VLOOKUP($O187,MASTER!$A$8:$N$762,7,0)</f>
        <v>Chile</v>
      </c>
      <c r="H187" s="73" t="str">
        <f>+VLOOKUP($O187,MASTER!$A$8:$N$762,9,0)</f>
        <v>SI</v>
      </c>
      <c r="I187" s="73" t="str">
        <f>+VLOOKUP($O187,MASTER!$A$8:$N$762,10,0)</f>
        <v>NO</v>
      </c>
      <c r="J187" s="73" t="str">
        <f>+VLOOKUP($O187,MASTER!$A$8:$N$762,11,0)</f>
        <v>SI</v>
      </c>
      <c r="K187" s="72">
        <f>+VLOOKUP($O187,MASTER!$A$8:$N$762,12,0)</f>
        <v>3</v>
      </c>
      <c r="L187" s="73" t="str">
        <f>+VLOOKUP($O187,MASTER!$A$8:$N$762,13,0)</f>
        <v>SI</v>
      </c>
      <c r="M187" s="73" t="str">
        <f>+VLOOKUP($O187,MASTER!$A$8:$N$762,14,0)</f>
        <v>Comuna</v>
      </c>
      <c r="N187" s="72">
        <f t="shared" si="15"/>
        <v>346</v>
      </c>
      <c r="O187" s="67">
        <f t="shared" si="16"/>
        <v>4</v>
      </c>
      <c r="P187" s="80">
        <v>13129</v>
      </c>
      <c r="Q187" s="3" t="s">
        <v>945</v>
      </c>
      <c r="R187" s="3" t="str">
        <f t="shared" si="13"/>
        <v>https://dashboardfiltrado.azurewebsites.net/AutoDash/Index/4/13129</v>
      </c>
      <c r="S187" s="58" t="str">
        <f>+""""&amp;IFERROR(VLOOKUP($O187,MASTER!$A$8:$Z$762,20,0),"")&amp;""""</f>
        <v>"No Aplica"</v>
      </c>
      <c r="T187" s="73" t="str">
        <f>+IFERROR(VLOOKUP($O187,MASTER!$A$8:$Z$762,21,0),"")</f>
        <v>No Aplica</v>
      </c>
      <c r="U187" s="67">
        <f>+BD_Links[[#This Row],[id2]]</f>
        <v>13129</v>
      </c>
      <c r="V187" s="58" t="str">
        <f>+""""&amp;IFERROR(VLOOKUP($O187,MASTER!$A$8:$Z$762,22,0),"")&amp;""""</f>
        <v>"No Aplica"</v>
      </c>
      <c r="W187" s="3"/>
      <c r="X187" s="3" t="str">
        <f>+IFERROR(VLOOKUP(BD_Links[[#This Row],[id GEE]],Portadas10[],2,0),"")</f>
        <v/>
      </c>
      <c r="Y1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8" spans="2:26" ht="30.6" x14ac:dyDescent="0.3">
      <c r="B188" s="74">
        <f t="shared" si="14"/>
        <v>160</v>
      </c>
      <c r="C188" s="58" t="str">
        <f>+VLOOKUP($O188,MASTER!$A$8:$N$762,2,0)</f>
        <v>DATAEDUCACIÓN</v>
      </c>
      <c r="D188" s="73" t="str">
        <f>+VLOOKUP($O188,MASTER!$A$8:$N$762,3,0)</f>
        <v>0010-01-00014</v>
      </c>
      <c r="E188" s="52" t="str">
        <f>+VLOOKUP($O188,MASTER!$A$8:$N$762,5,0)</f>
        <v>Ranking Comunal de Establecimientos Educacionales - Chile</v>
      </c>
      <c r="F188" s="73" t="str">
        <f>+VLOOKUP($O188,MASTER!$A$8:$N$762,6,0)</f>
        <v>PRO</v>
      </c>
      <c r="G188" s="73" t="str">
        <f>+VLOOKUP($O188,MASTER!$A$8:$N$762,7,0)</f>
        <v>Chile</v>
      </c>
      <c r="H188" s="73" t="str">
        <f>+VLOOKUP($O188,MASTER!$A$8:$N$762,9,0)</f>
        <v>SI</v>
      </c>
      <c r="I188" s="73" t="str">
        <f>+VLOOKUP($O188,MASTER!$A$8:$N$762,10,0)</f>
        <v>NO</v>
      </c>
      <c r="J188" s="73" t="str">
        <f>+VLOOKUP($O188,MASTER!$A$8:$N$762,11,0)</f>
        <v>SI</v>
      </c>
      <c r="K188" s="72">
        <f>+VLOOKUP($O188,MASTER!$A$8:$N$762,12,0)</f>
        <v>3</v>
      </c>
      <c r="L188" s="73" t="str">
        <f>+VLOOKUP($O188,MASTER!$A$8:$N$762,13,0)</f>
        <v>SI</v>
      </c>
      <c r="M188" s="73" t="str">
        <f>+VLOOKUP($O188,MASTER!$A$8:$N$762,14,0)</f>
        <v>Comuna</v>
      </c>
      <c r="N188" s="72">
        <f t="shared" si="15"/>
        <v>346</v>
      </c>
      <c r="O188" s="67">
        <f t="shared" si="16"/>
        <v>4</v>
      </c>
      <c r="P188" s="80">
        <v>13203</v>
      </c>
      <c r="Q188" s="3" t="s">
        <v>951</v>
      </c>
      <c r="R188" s="3" t="str">
        <f t="shared" si="13"/>
        <v>https://dashboardfiltrado.azurewebsites.net/AutoDash/Index/4/13203</v>
      </c>
      <c r="S188" s="58" t="str">
        <f>+""""&amp;IFERROR(VLOOKUP($O188,MASTER!$A$8:$Z$762,20,0),"")&amp;""""</f>
        <v>"No Aplica"</v>
      </c>
      <c r="T188" s="73" t="str">
        <f>+IFERROR(VLOOKUP($O188,MASTER!$A$8:$Z$762,21,0),"")</f>
        <v>No Aplica</v>
      </c>
      <c r="U188" s="67">
        <f>+BD_Links[[#This Row],[id2]]</f>
        <v>13203</v>
      </c>
      <c r="V188" s="58" t="str">
        <f>+""""&amp;IFERROR(VLOOKUP($O188,MASTER!$A$8:$Z$762,22,0),"")&amp;""""</f>
        <v>"No Aplica"</v>
      </c>
      <c r="W188" s="3"/>
      <c r="X188" s="3" t="str">
        <f>+IFERROR(VLOOKUP(BD_Links[[#This Row],[id GEE]],Portadas10[],2,0),"")</f>
        <v/>
      </c>
      <c r="Y1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9" spans="2:26" ht="30.6" x14ac:dyDescent="0.3">
      <c r="B189" s="74">
        <f t="shared" si="14"/>
        <v>161</v>
      </c>
      <c r="C189" s="58" t="str">
        <f>+VLOOKUP($O189,MASTER!$A$8:$N$762,2,0)</f>
        <v>DATAEDUCACIÓN</v>
      </c>
      <c r="D189" s="73" t="str">
        <f>+VLOOKUP($O189,MASTER!$A$8:$N$762,3,0)</f>
        <v>0010-01-00014</v>
      </c>
      <c r="E189" s="52" t="str">
        <f>+VLOOKUP($O189,MASTER!$A$8:$N$762,5,0)</f>
        <v>Ranking Comunal de Establecimientos Educacionales - Chile</v>
      </c>
      <c r="F189" s="73" t="str">
        <f>+VLOOKUP($O189,MASTER!$A$8:$N$762,6,0)</f>
        <v>PRO</v>
      </c>
      <c r="G189" s="73" t="str">
        <f>+VLOOKUP($O189,MASTER!$A$8:$N$762,7,0)</f>
        <v>Chile</v>
      </c>
      <c r="H189" s="73" t="str">
        <f>+VLOOKUP($O189,MASTER!$A$8:$N$762,9,0)</f>
        <v>SI</v>
      </c>
      <c r="I189" s="73" t="str">
        <f>+VLOOKUP($O189,MASTER!$A$8:$N$762,10,0)</f>
        <v>NO</v>
      </c>
      <c r="J189" s="73" t="str">
        <f>+VLOOKUP($O189,MASTER!$A$8:$N$762,11,0)</f>
        <v>SI</v>
      </c>
      <c r="K189" s="72">
        <f>+VLOOKUP($O189,MASTER!$A$8:$N$762,12,0)</f>
        <v>3</v>
      </c>
      <c r="L189" s="73" t="str">
        <f>+VLOOKUP($O189,MASTER!$A$8:$N$762,13,0)</f>
        <v>SI</v>
      </c>
      <c r="M189" s="73" t="str">
        <f>+VLOOKUP($O189,MASTER!$A$8:$N$762,14,0)</f>
        <v>Comuna</v>
      </c>
      <c r="N189" s="72">
        <f t="shared" si="15"/>
        <v>346</v>
      </c>
      <c r="O189" s="67">
        <f t="shared" si="16"/>
        <v>4</v>
      </c>
      <c r="P189" s="80">
        <v>13130</v>
      </c>
      <c r="Q189" s="3" t="s">
        <v>946</v>
      </c>
      <c r="R189" s="3" t="str">
        <f t="shared" si="13"/>
        <v>https://dashboardfiltrado.azurewebsites.net/AutoDash/Index/4/13130</v>
      </c>
      <c r="S189" s="58" t="str">
        <f>+""""&amp;IFERROR(VLOOKUP($O189,MASTER!$A$8:$Z$762,20,0),"")&amp;""""</f>
        <v>"No Aplica"</v>
      </c>
      <c r="T189" s="73" t="str">
        <f>+IFERROR(VLOOKUP($O189,MASTER!$A$8:$Z$762,21,0),"")</f>
        <v>No Aplica</v>
      </c>
      <c r="U189" s="67">
        <f>+BD_Links[[#This Row],[id2]]</f>
        <v>13130</v>
      </c>
      <c r="V189" s="58" t="str">
        <f>+""""&amp;IFERROR(VLOOKUP($O189,MASTER!$A$8:$Z$762,22,0),"")&amp;""""</f>
        <v>"No Aplica"</v>
      </c>
      <c r="W189" s="3"/>
      <c r="X189" s="3" t="str">
        <f>+IFERROR(VLOOKUP(BD_Links[[#This Row],[id GEE]],Portadas10[],2,0),"")</f>
        <v/>
      </c>
      <c r="Y1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0" spans="2:26" ht="30.6" x14ac:dyDescent="0.3">
      <c r="B190" s="74">
        <f t="shared" si="14"/>
        <v>162</v>
      </c>
      <c r="C190" s="58" t="str">
        <f>+VLOOKUP($O190,MASTER!$A$8:$N$762,2,0)</f>
        <v>DATAEDUCACIÓN</v>
      </c>
      <c r="D190" s="73" t="str">
        <f>+VLOOKUP($O190,MASTER!$A$8:$N$762,3,0)</f>
        <v>0010-01-00014</v>
      </c>
      <c r="E190" s="52" t="str">
        <f>+VLOOKUP($O190,MASTER!$A$8:$N$762,5,0)</f>
        <v>Ranking Comunal de Establecimientos Educacionales - Chile</v>
      </c>
      <c r="F190" s="73" t="str">
        <f>+VLOOKUP($O190,MASTER!$A$8:$N$762,6,0)</f>
        <v>PRO</v>
      </c>
      <c r="G190" s="73" t="str">
        <f>+VLOOKUP($O190,MASTER!$A$8:$N$762,7,0)</f>
        <v>Chile</v>
      </c>
      <c r="H190" s="73" t="str">
        <f>+VLOOKUP($O190,MASTER!$A$8:$N$762,9,0)</f>
        <v>SI</v>
      </c>
      <c r="I190" s="73" t="str">
        <f>+VLOOKUP($O190,MASTER!$A$8:$N$762,10,0)</f>
        <v>NO</v>
      </c>
      <c r="J190" s="73" t="str">
        <f>+VLOOKUP($O190,MASTER!$A$8:$N$762,11,0)</f>
        <v>SI</v>
      </c>
      <c r="K190" s="72">
        <f>+VLOOKUP($O190,MASTER!$A$8:$N$762,12,0)</f>
        <v>3</v>
      </c>
      <c r="L190" s="73" t="str">
        <f>+VLOOKUP($O190,MASTER!$A$8:$N$762,13,0)</f>
        <v>SI</v>
      </c>
      <c r="M190" s="73" t="str">
        <f>+VLOOKUP($O190,MASTER!$A$8:$N$762,14,0)</f>
        <v>Comuna</v>
      </c>
      <c r="N190" s="72">
        <f t="shared" si="15"/>
        <v>346</v>
      </c>
      <c r="O190" s="67">
        <f t="shared" si="16"/>
        <v>4</v>
      </c>
      <c r="P190" s="80">
        <v>13505</v>
      </c>
      <c r="Q190" s="3" t="s">
        <v>963</v>
      </c>
      <c r="R190" s="3" t="str">
        <f t="shared" si="13"/>
        <v>https://dashboardfiltrado.azurewebsites.net/AutoDash/Index/4/13505</v>
      </c>
      <c r="S190" s="58" t="str">
        <f>+""""&amp;IFERROR(VLOOKUP($O190,MASTER!$A$8:$Z$762,20,0),"")&amp;""""</f>
        <v>"No Aplica"</v>
      </c>
      <c r="T190" s="73" t="str">
        <f>+IFERROR(VLOOKUP($O190,MASTER!$A$8:$Z$762,21,0),"")</f>
        <v>No Aplica</v>
      </c>
      <c r="U190" s="67">
        <f>+BD_Links[[#This Row],[id2]]</f>
        <v>13505</v>
      </c>
      <c r="V190" s="58" t="str">
        <f>+""""&amp;IFERROR(VLOOKUP($O190,MASTER!$A$8:$Z$762,22,0),"")&amp;""""</f>
        <v>"No Aplica"</v>
      </c>
      <c r="W190" s="3"/>
      <c r="X190" s="3" t="str">
        <f>+IFERROR(VLOOKUP(BD_Links[[#This Row],[id GEE]],Portadas10[],2,0),"")</f>
        <v/>
      </c>
      <c r="Y1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1" spans="2:26" ht="30.6" x14ac:dyDescent="0.3">
      <c r="B191" s="74">
        <f t="shared" si="14"/>
        <v>163</v>
      </c>
      <c r="C191" s="58" t="str">
        <f>+VLOOKUP($O191,MASTER!$A$8:$N$762,2,0)</f>
        <v>DATAEDUCACIÓN</v>
      </c>
      <c r="D191" s="73" t="str">
        <f>+VLOOKUP($O191,MASTER!$A$8:$N$762,3,0)</f>
        <v>0010-01-00014</v>
      </c>
      <c r="E191" s="52" t="str">
        <f>+VLOOKUP($O191,MASTER!$A$8:$N$762,5,0)</f>
        <v>Ranking Comunal de Establecimientos Educacionales - Chile</v>
      </c>
      <c r="F191" s="73" t="str">
        <f>+VLOOKUP($O191,MASTER!$A$8:$N$762,6,0)</f>
        <v>PRO</v>
      </c>
      <c r="G191" s="73" t="str">
        <f>+VLOOKUP($O191,MASTER!$A$8:$N$762,7,0)</f>
        <v>Chile</v>
      </c>
      <c r="H191" s="73" t="str">
        <f>+VLOOKUP($O191,MASTER!$A$8:$N$762,9,0)</f>
        <v>SI</v>
      </c>
      <c r="I191" s="73" t="str">
        <f>+VLOOKUP($O191,MASTER!$A$8:$N$762,10,0)</f>
        <v>NO</v>
      </c>
      <c r="J191" s="73" t="str">
        <f>+VLOOKUP($O191,MASTER!$A$8:$N$762,11,0)</f>
        <v>SI</v>
      </c>
      <c r="K191" s="72">
        <f>+VLOOKUP($O191,MASTER!$A$8:$N$762,12,0)</f>
        <v>3</v>
      </c>
      <c r="L191" s="73" t="str">
        <f>+VLOOKUP($O191,MASTER!$A$8:$N$762,13,0)</f>
        <v>SI</v>
      </c>
      <c r="M191" s="73" t="str">
        <f>+VLOOKUP($O191,MASTER!$A$8:$N$762,14,0)</f>
        <v>Comuna</v>
      </c>
      <c r="N191" s="72">
        <f t="shared" si="15"/>
        <v>346</v>
      </c>
      <c r="O191" s="67">
        <f t="shared" si="16"/>
        <v>4</v>
      </c>
      <c r="P191" s="80">
        <v>13131</v>
      </c>
      <c r="Q191" s="3" t="s">
        <v>947</v>
      </c>
      <c r="R191" s="3" t="str">
        <f t="shared" si="13"/>
        <v>https://dashboardfiltrado.azurewebsites.net/AutoDash/Index/4/13131</v>
      </c>
      <c r="S191" s="58" t="str">
        <f>+""""&amp;IFERROR(VLOOKUP($O191,MASTER!$A$8:$Z$762,20,0),"")&amp;""""</f>
        <v>"No Aplica"</v>
      </c>
      <c r="T191" s="73" t="str">
        <f>+IFERROR(VLOOKUP($O191,MASTER!$A$8:$Z$762,21,0),"")</f>
        <v>No Aplica</v>
      </c>
      <c r="U191" s="67">
        <f>+BD_Links[[#This Row],[id2]]</f>
        <v>13131</v>
      </c>
      <c r="V191" s="58" t="str">
        <f>+""""&amp;IFERROR(VLOOKUP($O191,MASTER!$A$8:$Z$762,22,0),"")&amp;""""</f>
        <v>"No Aplica"</v>
      </c>
      <c r="W191" s="3"/>
      <c r="X191" s="3" t="str">
        <f>+IFERROR(VLOOKUP(BD_Links[[#This Row],[id GEE]],Portadas10[],2,0),"")</f>
        <v/>
      </c>
      <c r="Y1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2" spans="2:26" ht="30.6" x14ac:dyDescent="0.3">
      <c r="B192" s="74">
        <f t="shared" si="14"/>
        <v>164</v>
      </c>
      <c r="C192" s="58" t="str">
        <f>+VLOOKUP($O192,MASTER!$A$8:$N$762,2,0)</f>
        <v>DATAEDUCACIÓN</v>
      </c>
      <c r="D192" s="73" t="str">
        <f>+VLOOKUP($O192,MASTER!$A$8:$N$762,3,0)</f>
        <v>0010-01-00014</v>
      </c>
      <c r="E192" s="52" t="str">
        <f>+VLOOKUP($O192,MASTER!$A$8:$N$762,5,0)</f>
        <v>Ranking Comunal de Establecimientos Educacionales - Chile</v>
      </c>
      <c r="F192" s="73" t="str">
        <f>+VLOOKUP($O192,MASTER!$A$8:$N$762,6,0)</f>
        <v>PRO</v>
      </c>
      <c r="G192" s="73" t="str">
        <f>+VLOOKUP($O192,MASTER!$A$8:$N$762,7,0)</f>
        <v>Chile</v>
      </c>
      <c r="H192" s="73" t="str">
        <f>+VLOOKUP($O192,MASTER!$A$8:$N$762,9,0)</f>
        <v>SI</v>
      </c>
      <c r="I192" s="73" t="str">
        <f>+VLOOKUP($O192,MASTER!$A$8:$N$762,10,0)</f>
        <v>NO</v>
      </c>
      <c r="J192" s="73" t="str">
        <f>+VLOOKUP($O192,MASTER!$A$8:$N$762,11,0)</f>
        <v>SI</v>
      </c>
      <c r="K192" s="72">
        <f>+VLOOKUP($O192,MASTER!$A$8:$N$762,12,0)</f>
        <v>3</v>
      </c>
      <c r="L192" s="73" t="str">
        <f>+VLOOKUP($O192,MASTER!$A$8:$N$762,13,0)</f>
        <v>SI</v>
      </c>
      <c r="M192" s="73" t="str">
        <f>+VLOOKUP($O192,MASTER!$A$8:$N$762,14,0)</f>
        <v>Comuna</v>
      </c>
      <c r="N192" s="72">
        <f t="shared" si="15"/>
        <v>346</v>
      </c>
      <c r="O192" s="67">
        <f t="shared" si="16"/>
        <v>4</v>
      </c>
      <c r="P192" s="80">
        <v>13101</v>
      </c>
      <c r="Q192" s="3" t="s">
        <v>917</v>
      </c>
      <c r="R192" s="3" t="str">
        <f t="shared" si="13"/>
        <v>https://dashboardfiltrado.azurewebsites.net/AutoDash/Index/4/13101</v>
      </c>
      <c r="S192" s="58" t="str">
        <f>+""""&amp;IFERROR(VLOOKUP($O192,MASTER!$A$8:$Z$762,20,0),"")&amp;""""</f>
        <v>"No Aplica"</v>
      </c>
      <c r="T192" s="73" t="str">
        <f>+IFERROR(VLOOKUP($O192,MASTER!$A$8:$Z$762,21,0),"")</f>
        <v>No Aplica</v>
      </c>
      <c r="U192" s="67">
        <f>+BD_Links[[#This Row],[id2]]</f>
        <v>13101</v>
      </c>
      <c r="V192" s="58" t="str">
        <f>+""""&amp;IFERROR(VLOOKUP($O192,MASTER!$A$8:$Z$762,22,0),"")&amp;""""</f>
        <v>"No Aplica"</v>
      </c>
      <c r="W192" s="3"/>
      <c r="X192" s="3" t="str">
        <f>+IFERROR(VLOOKUP(BD_Links[[#This Row],[id GEE]],Portadas10[],2,0),"")</f>
        <v/>
      </c>
      <c r="Y1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3" spans="2:26" ht="30.6" x14ac:dyDescent="0.3">
      <c r="B193" s="74">
        <f t="shared" si="14"/>
        <v>165</v>
      </c>
      <c r="C193" s="58" t="str">
        <f>+VLOOKUP($O193,MASTER!$A$8:$N$762,2,0)</f>
        <v>DATAEDUCACIÓN</v>
      </c>
      <c r="D193" s="73" t="str">
        <f>+VLOOKUP($O193,MASTER!$A$8:$N$762,3,0)</f>
        <v>0010-01-00014</v>
      </c>
      <c r="E193" s="52" t="str">
        <f>+VLOOKUP($O193,MASTER!$A$8:$N$762,5,0)</f>
        <v>Ranking Comunal de Establecimientos Educacionales - Chile</v>
      </c>
      <c r="F193" s="73" t="str">
        <f>+VLOOKUP($O193,MASTER!$A$8:$N$762,6,0)</f>
        <v>PRO</v>
      </c>
      <c r="G193" s="73" t="str">
        <f>+VLOOKUP($O193,MASTER!$A$8:$N$762,7,0)</f>
        <v>Chile</v>
      </c>
      <c r="H193" s="73" t="str">
        <f>+VLOOKUP($O193,MASTER!$A$8:$N$762,9,0)</f>
        <v>SI</v>
      </c>
      <c r="I193" s="73" t="str">
        <f>+VLOOKUP($O193,MASTER!$A$8:$N$762,10,0)</f>
        <v>NO</v>
      </c>
      <c r="J193" s="73" t="str">
        <f>+VLOOKUP($O193,MASTER!$A$8:$N$762,11,0)</f>
        <v>SI</v>
      </c>
      <c r="K193" s="72">
        <f>+VLOOKUP($O193,MASTER!$A$8:$N$762,12,0)</f>
        <v>3</v>
      </c>
      <c r="L193" s="73" t="str">
        <f>+VLOOKUP($O193,MASTER!$A$8:$N$762,13,0)</f>
        <v>SI</v>
      </c>
      <c r="M193" s="73" t="str">
        <f>+VLOOKUP($O193,MASTER!$A$8:$N$762,14,0)</f>
        <v>Comuna</v>
      </c>
      <c r="N193" s="72">
        <f t="shared" si="15"/>
        <v>346</v>
      </c>
      <c r="O193" s="67">
        <f t="shared" si="16"/>
        <v>4</v>
      </c>
      <c r="P193" s="80">
        <v>13601</v>
      </c>
      <c r="Q193" s="3" t="s">
        <v>964</v>
      </c>
      <c r="R193" s="3" t="str">
        <f t="shared" si="13"/>
        <v>https://dashboardfiltrado.azurewebsites.net/AutoDash/Index/4/13601</v>
      </c>
      <c r="S193" s="58" t="str">
        <f>+""""&amp;IFERROR(VLOOKUP($O193,MASTER!$A$8:$Z$762,20,0),"")&amp;""""</f>
        <v>"No Aplica"</v>
      </c>
      <c r="T193" s="73" t="str">
        <f>+IFERROR(VLOOKUP($O193,MASTER!$A$8:$Z$762,21,0),"")</f>
        <v>No Aplica</v>
      </c>
      <c r="U193" s="67">
        <f>+BD_Links[[#This Row],[id2]]</f>
        <v>13601</v>
      </c>
      <c r="V193" s="58" t="str">
        <f>+""""&amp;IFERROR(VLOOKUP($O193,MASTER!$A$8:$Z$762,22,0),"")&amp;""""</f>
        <v>"No Aplica"</v>
      </c>
      <c r="W193" s="3"/>
      <c r="X193" s="3" t="str">
        <f>+IFERROR(VLOOKUP(BD_Links[[#This Row],[id GEE]],Portadas10[],2,0),"")</f>
        <v/>
      </c>
      <c r="Y1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4" spans="2:26" ht="30.6" x14ac:dyDescent="0.3">
      <c r="B194" s="74">
        <f t="shared" si="14"/>
        <v>166</v>
      </c>
      <c r="C194" s="58" t="str">
        <f>+VLOOKUP($O194,MASTER!$A$8:$N$762,2,0)</f>
        <v>DATAEDUCACIÓN</v>
      </c>
      <c r="D194" s="73" t="str">
        <f>+VLOOKUP($O194,MASTER!$A$8:$N$762,3,0)</f>
        <v>0010-01-00014</v>
      </c>
      <c r="E194" s="52" t="str">
        <f>+VLOOKUP($O194,MASTER!$A$8:$N$762,5,0)</f>
        <v>Ranking Comunal de Establecimientos Educacionales - Chile</v>
      </c>
      <c r="F194" s="73" t="str">
        <f>+VLOOKUP($O194,MASTER!$A$8:$N$762,6,0)</f>
        <v>PRO</v>
      </c>
      <c r="G194" s="73" t="str">
        <f>+VLOOKUP($O194,MASTER!$A$8:$N$762,7,0)</f>
        <v>Chile</v>
      </c>
      <c r="H194" s="73" t="str">
        <f>+VLOOKUP($O194,MASTER!$A$8:$N$762,9,0)</f>
        <v>SI</v>
      </c>
      <c r="I194" s="73" t="str">
        <f>+VLOOKUP($O194,MASTER!$A$8:$N$762,10,0)</f>
        <v>NO</v>
      </c>
      <c r="J194" s="73" t="str">
        <f>+VLOOKUP($O194,MASTER!$A$8:$N$762,11,0)</f>
        <v>SI</v>
      </c>
      <c r="K194" s="72">
        <f>+VLOOKUP($O194,MASTER!$A$8:$N$762,12,0)</f>
        <v>3</v>
      </c>
      <c r="L194" s="73" t="str">
        <f>+VLOOKUP($O194,MASTER!$A$8:$N$762,13,0)</f>
        <v>SI</v>
      </c>
      <c r="M194" s="73" t="str">
        <f>+VLOOKUP($O194,MASTER!$A$8:$N$762,14,0)</f>
        <v>Comuna</v>
      </c>
      <c r="N194" s="72">
        <f t="shared" si="15"/>
        <v>346</v>
      </c>
      <c r="O194" s="67">
        <f t="shared" si="16"/>
        <v>4</v>
      </c>
      <c r="P194" s="80">
        <v>13303</v>
      </c>
      <c r="Q194" s="3" t="s">
        <v>954</v>
      </c>
      <c r="R194" s="3" t="str">
        <f t="shared" si="13"/>
        <v>https://dashboardfiltrado.azurewebsites.net/AutoDash/Index/4/13303</v>
      </c>
      <c r="S194" s="58" t="str">
        <f>+""""&amp;IFERROR(VLOOKUP($O194,MASTER!$A$8:$Z$762,20,0),"")&amp;""""</f>
        <v>"No Aplica"</v>
      </c>
      <c r="T194" s="73" t="str">
        <f>+IFERROR(VLOOKUP($O194,MASTER!$A$8:$Z$762,21,0),"")</f>
        <v>No Aplica</v>
      </c>
      <c r="U194" s="67">
        <f>+BD_Links[[#This Row],[id2]]</f>
        <v>13303</v>
      </c>
      <c r="V194" s="58" t="str">
        <f>+""""&amp;IFERROR(VLOOKUP($O194,MASTER!$A$8:$Z$762,22,0),"")&amp;""""</f>
        <v>"No Aplica"</v>
      </c>
      <c r="W194" s="3"/>
      <c r="X194" s="3" t="str">
        <f>+IFERROR(VLOOKUP(BD_Links[[#This Row],[id GEE]],Portadas10[],2,0),"")</f>
        <v/>
      </c>
      <c r="Y1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5" spans="2:26" ht="30.6" x14ac:dyDescent="0.3">
      <c r="B195" s="74">
        <f t="shared" si="14"/>
        <v>167</v>
      </c>
      <c r="C195" s="58" t="str">
        <f>+VLOOKUP($O195,MASTER!$A$8:$N$762,2,0)</f>
        <v>DATAEDUCACIÓN</v>
      </c>
      <c r="D195" s="73" t="str">
        <f>+VLOOKUP($O195,MASTER!$A$8:$N$762,3,0)</f>
        <v>0010-01-00014</v>
      </c>
      <c r="E195" s="52" t="str">
        <f>+VLOOKUP($O195,MASTER!$A$8:$N$762,5,0)</f>
        <v>Ranking Comunal de Establecimientos Educacionales - Chile</v>
      </c>
      <c r="F195" s="73" t="str">
        <f>+VLOOKUP($O195,MASTER!$A$8:$N$762,6,0)</f>
        <v>PRO</v>
      </c>
      <c r="G195" s="73" t="str">
        <f>+VLOOKUP($O195,MASTER!$A$8:$N$762,7,0)</f>
        <v>Chile</v>
      </c>
      <c r="H195" s="73" t="str">
        <f>+VLOOKUP($O195,MASTER!$A$8:$N$762,9,0)</f>
        <v>SI</v>
      </c>
      <c r="I195" s="73" t="str">
        <f>+VLOOKUP($O195,MASTER!$A$8:$N$762,10,0)</f>
        <v>NO</v>
      </c>
      <c r="J195" s="73" t="str">
        <f>+VLOOKUP($O195,MASTER!$A$8:$N$762,11,0)</f>
        <v>SI</v>
      </c>
      <c r="K195" s="72">
        <f>+VLOOKUP($O195,MASTER!$A$8:$N$762,12,0)</f>
        <v>3</v>
      </c>
      <c r="L195" s="73" t="str">
        <f>+VLOOKUP($O195,MASTER!$A$8:$N$762,13,0)</f>
        <v>SI</v>
      </c>
      <c r="M195" s="73" t="str">
        <f>+VLOOKUP($O195,MASTER!$A$8:$N$762,14,0)</f>
        <v>Comuna</v>
      </c>
      <c r="N195" s="72">
        <f t="shared" si="15"/>
        <v>346</v>
      </c>
      <c r="O195" s="67">
        <f t="shared" si="16"/>
        <v>4</v>
      </c>
      <c r="P195" s="80">
        <v>13132</v>
      </c>
      <c r="Q195" s="3" t="s">
        <v>948</v>
      </c>
      <c r="R195" s="3" t="str">
        <f t="shared" si="13"/>
        <v>https://dashboardfiltrado.azurewebsites.net/AutoDash/Index/4/13132</v>
      </c>
      <c r="S195" s="58" t="str">
        <f>+""""&amp;IFERROR(VLOOKUP($O195,MASTER!$A$8:$Z$762,20,0),"")&amp;""""</f>
        <v>"No Aplica"</v>
      </c>
      <c r="T195" s="73" t="str">
        <f>+IFERROR(VLOOKUP($O195,MASTER!$A$8:$Z$762,21,0),"")</f>
        <v>No Aplica</v>
      </c>
      <c r="U195" s="67">
        <f>+BD_Links[[#This Row],[id2]]</f>
        <v>13132</v>
      </c>
      <c r="V195" s="58" t="str">
        <f>+""""&amp;IFERROR(VLOOKUP($O195,MASTER!$A$8:$Z$762,22,0),"")&amp;""""</f>
        <v>"No Aplica"</v>
      </c>
      <c r="W195" s="3"/>
      <c r="X195" s="3" t="str">
        <f>+IFERROR(VLOOKUP(BD_Links[[#This Row],[id GEE]],Portadas10[],2,0),"")</f>
        <v/>
      </c>
      <c r="Y1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6" spans="2:26" ht="30.6" x14ac:dyDescent="0.3">
      <c r="B196" s="74">
        <f t="shared" si="14"/>
        <v>168</v>
      </c>
      <c r="C196" s="58" t="str">
        <f>+VLOOKUP($O196,MASTER!$A$8:$N$762,2,0)</f>
        <v>DATAEDUCACIÓN</v>
      </c>
      <c r="D196" s="73" t="str">
        <f>+VLOOKUP($O196,MASTER!$A$8:$N$762,3,0)</f>
        <v>0010-01-00014</v>
      </c>
      <c r="E196" s="52" t="str">
        <f>+VLOOKUP($O196,MASTER!$A$8:$N$762,5,0)</f>
        <v>Ranking Comunal de Establecimientos Educacionales - Chile</v>
      </c>
      <c r="F196" s="73" t="str">
        <f>+VLOOKUP($O196,MASTER!$A$8:$N$762,6,0)</f>
        <v>PRO</v>
      </c>
      <c r="G196" s="73" t="str">
        <f>+VLOOKUP($O196,MASTER!$A$8:$N$762,7,0)</f>
        <v>Chile</v>
      </c>
      <c r="H196" s="73" t="str">
        <f>+VLOOKUP($O196,MASTER!$A$8:$N$762,9,0)</f>
        <v>SI</v>
      </c>
      <c r="I196" s="73" t="str">
        <f>+VLOOKUP($O196,MASTER!$A$8:$N$762,10,0)</f>
        <v>NO</v>
      </c>
      <c r="J196" s="73" t="str">
        <f>+VLOOKUP($O196,MASTER!$A$8:$N$762,11,0)</f>
        <v>SI</v>
      </c>
      <c r="K196" s="72">
        <f>+VLOOKUP($O196,MASTER!$A$8:$N$762,12,0)</f>
        <v>3</v>
      </c>
      <c r="L196" s="73" t="str">
        <f>+VLOOKUP($O196,MASTER!$A$8:$N$762,13,0)</f>
        <v>SI</v>
      </c>
      <c r="M196" s="73" t="str">
        <f>+VLOOKUP($O196,MASTER!$A$8:$N$762,14,0)</f>
        <v>Comuna</v>
      </c>
      <c r="N196" s="72">
        <f t="shared" si="15"/>
        <v>346</v>
      </c>
      <c r="O196" s="67">
        <f t="shared" si="16"/>
        <v>4</v>
      </c>
      <c r="P196" s="81">
        <v>8314</v>
      </c>
      <c r="Q196" s="3" t="s">
        <v>833</v>
      </c>
      <c r="R196" s="3" t="str">
        <f t="shared" si="13"/>
        <v>https://dashboardfiltrado.azurewebsites.net/AutoDash/Index/4/8314</v>
      </c>
      <c r="S196" s="58" t="str">
        <f>+""""&amp;IFERROR(VLOOKUP($O196,MASTER!$A$8:$Z$762,20,0),"")&amp;""""</f>
        <v>"No Aplica"</v>
      </c>
      <c r="T196" s="73" t="str">
        <f>+IFERROR(VLOOKUP($O196,MASTER!$A$8:$Z$762,21,0),"")</f>
        <v>No Aplica</v>
      </c>
      <c r="U196" s="67">
        <f>+BD_Links[[#This Row],[id2]]</f>
        <v>8314</v>
      </c>
      <c r="V196" s="58" t="str">
        <f>+""""&amp;IFERROR(VLOOKUP($O196,MASTER!$A$8:$Z$762,22,0),"")&amp;""""</f>
        <v>"No Aplica"</v>
      </c>
      <c r="W196" s="3"/>
      <c r="X196" s="3" t="str">
        <f>+IFERROR(VLOOKUP(BD_Links[[#This Row],[id GEE]],Portadas10[],2,0),"")</f>
        <v/>
      </c>
      <c r="Y1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7" spans="2:26" ht="30.6" x14ac:dyDescent="0.3">
      <c r="B197" s="74">
        <f t="shared" si="14"/>
        <v>169</v>
      </c>
      <c r="C197" s="58" t="str">
        <f>+VLOOKUP($O197,MASTER!$A$8:$N$762,2,0)</f>
        <v>DATAEDUCACIÓN</v>
      </c>
      <c r="D197" s="73" t="str">
        <f>+VLOOKUP($O197,MASTER!$A$8:$N$762,3,0)</f>
        <v>0010-01-00014</v>
      </c>
      <c r="E197" s="52" t="str">
        <f>+VLOOKUP($O197,MASTER!$A$8:$N$762,5,0)</f>
        <v>Ranking Comunal de Establecimientos Educacionales - Chile</v>
      </c>
      <c r="F197" s="73" t="str">
        <f>+VLOOKUP($O197,MASTER!$A$8:$N$762,6,0)</f>
        <v>PRO</v>
      </c>
      <c r="G197" s="73" t="str">
        <f>+VLOOKUP($O197,MASTER!$A$8:$N$762,7,0)</f>
        <v>Chile</v>
      </c>
      <c r="H197" s="73" t="str">
        <f>+VLOOKUP($O197,MASTER!$A$8:$N$762,9,0)</f>
        <v>SI</v>
      </c>
      <c r="I197" s="73" t="str">
        <f>+VLOOKUP($O197,MASTER!$A$8:$N$762,10,0)</f>
        <v>NO</v>
      </c>
      <c r="J197" s="73" t="str">
        <f>+VLOOKUP($O197,MASTER!$A$8:$N$762,11,0)</f>
        <v>SI</v>
      </c>
      <c r="K197" s="72">
        <f>+VLOOKUP($O197,MASTER!$A$8:$N$762,12,0)</f>
        <v>3</v>
      </c>
      <c r="L197" s="73" t="str">
        <f>+VLOOKUP($O197,MASTER!$A$8:$N$762,13,0)</f>
        <v>SI</v>
      </c>
      <c r="M197" s="73" t="str">
        <f>+VLOOKUP($O197,MASTER!$A$8:$N$762,14,0)</f>
        <v>Comuna</v>
      </c>
      <c r="N197" s="72">
        <f t="shared" si="15"/>
        <v>346</v>
      </c>
      <c r="O197" s="67">
        <f t="shared" si="16"/>
        <v>4</v>
      </c>
      <c r="P197" s="81">
        <v>8302</v>
      </c>
      <c r="Q197" s="3" t="s">
        <v>821</v>
      </c>
      <c r="R197" s="3" t="str">
        <f t="shared" si="13"/>
        <v>https://dashboardfiltrado.azurewebsites.net/AutoDash/Index/4/8302</v>
      </c>
      <c r="S197" s="58" t="str">
        <f>+""""&amp;IFERROR(VLOOKUP($O197,MASTER!$A$8:$Z$762,20,0),"")&amp;""""</f>
        <v>"No Aplica"</v>
      </c>
      <c r="T197" s="73" t="str">
        <f>+IFERROR(VLOOKUP($O197,MASTER!$A$8:$Z$762,21,0),"")</f>
        <v>No Aplica</v>
      </c>
      <c r="U197" s="67">
        <f>+BD_Links[[#This Row],[id2]]</f>
        <v>8302</v>
      </c>
      <c r="V197" s="58" t="str">
        <f>+""""&amp;IFERROR(VLOOKUP($O197,MASTER!$A$8:$Z$762,22,0),"")&amp;""""</f>
        <v>"No Aplica"</v>
      </c>
      <c r="W197" s="3"/>
      <c r="X197" s="3" t="str">
        <f>+IFERROR(VLOOKUP(BD_Links[[#This Row],[id GEE]],Portadas10[],2,0),"")</f>
        <v/>
      </c>
      <c r="Y1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8" spans="2:26" ht="30.6" x14ac:dyDescent="0.3">
      <c r="B198" s="74">
        <f t="shared" si="14"/>
        <v>170</v>
      </c>
      <c r="C198" s="58" t="str">
        <f>+VLOOKUP($O198,MASTER!$A$8:$N$762,2,0)</f>
        <v>DATAEDUCACIÓN</v>
      </c>
      <c r="D198" s="73" t="str">
        <f>+VLOOKUP($O198,MASTER!$A$8:$N$762,3,0)</f>
        <v>0010-01-00014</v>
      </c>
      <c r="E198" s="52" t="str">
        <f>+VLOOKUP($O198,MASTER!$A$8:$N$762,5,0)</f>
        <v>Ranking Comunal de Establecimientos Educacionales - Chile</v>
      </c>
      <c r="F198" s="73" t="str">
        <f>+VLOOKUP($O198,MASTER!$A$8:$N$762,6,0)</f>
        <v>PRO</v>
      </c>
      <c r="G198" s="73" t="str">
        <f>+VLOOKUP($O198,MASTER!$A$8:$N$762,7,0)</f>
        <v>Chile</v>
      </c>
      <c r="H198" s="73" t="str">
        <f>+VLOOKUP($O198,MASTER!$A$8:$N$762,9,0)</f>
        <v>SI</v>
      </c>
      <c r="I198" s="73" t="str">
        <f>+VLOOKUP($O198,MASTER!$A$8:$N$762,10,0)</f>
        <v>NO</v>
      </c>
      <c r="J198" s="73" t="str">
        <f>+VLOOKUP($O198,MASTER!$A$8:$N$762,11,0)</f>
        <v>SI</v>
      </c>
      <c r="K198" s="72">
        <f>+VLOOKUP($O198,MASTER!$A$8:$N$762,12,0)</f>
        <v>3</v>
      </c>
      <c r="L198" s="73" t="str">
        <f>+VLOOKUP($O198,MASTER!$A$8:$N$762,13,0)</f>
        <v>SI</v>
      </c>
      <c r="M198" s="73" t="str">
        <f>+VLOOKUP($O198,MASTER!$A$8:$N$762,14,0)</f>
        <v>Comuna</v>
      </c>
      <c r="N198" s="72">
        <f t="shared" si="15"/>
        <v>346</v>
      </c>
      <c r="O198" s="67">
        <f t="shared" si="16"/>
        <v>4</v>
      </c>
      <c r="P198" s="81">
        <v>8202</v>
      </c>
      <c r="Q198" s="3" t="s">
        <v>814</v>
      </c>
      <c r="R198" s="3" t="str">
        <f t="shared" si="13"/>
        <v>https://dashboardfiltrado.azurewebsites.net/AutoDash/Index/4/8202</v>
      </c>
      <c r="S198" s="58" t="str">
        <f>+""""&amp;IFERROR(VLOOKUP($O198,MASTER!$A$8:$Z$762,20,0),"")&amp;""""</f>
        <v>"No Aplica"</v>
      </c>
      <c r="T198" s="73" t="str">
        <f>+IFERROR(VLOOKUP($O198,MASTER!$A$8:$Z$762,21,0),"")</f>
        <v>No Aplica</v>
      </c>
      <c r="U198" s="67">
        <f>+BD_Links[[#This Row],[id2]]</f>
        <v>8202</v>
      </c>
      <c r="V198" s="58" t="str">
        <f>+""""&amp;IFERROR(VLOOKUP($O198,MASTER!$A$8:$Z$762,22,0),"")&amp;""""</f>
        <v>"No Aplica"</v>
      </c>
      <c r="W198" s="3"/>
      <c r="X198" s="3" t="str">
        <f>+IFERROR(VLOOKUP(BD_Links[[#This Row],[id GEE]],Portadas10[],2,0),"")</f>
        <v/>
      </c>
      <c r="Y1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9" spans="2:26" ht="30.6" x14ac:dyDescent="0.3">
      <c r="B199" s="74">
        <f t="shared" si="14"/>
        <v>171</v>
      </c>
      <c r="C199" s="58" t="str">
        <f>+VLOOKUP($O199,MASTER!$A$8:$N$762,2,0)</f>
        <v>DATAEDUCACIÓN</v>
      </c>
      <c r="D199" s="73" t="str">
        <f>+VLOOKUP($O199,MASTER!$A$8:$N$762,3,0)</f>
        <v>0010-01-00014</v>
      </c>
      <c r="E199" s="52" t="str">
        <f>+VLOOKUP($O199,MASTER!$A$8:$N$762,5,0)</f>
        <v>Ranking Comunal de Establecimientos Educacionales - Chile</v>
      </c>
      <c r="F199" s="73" t="str">
        <f>+VLOOKUP($O199,MASTER!$A$8:$N$762,6,0)</f>
        <v>PRO</v>
      </c>
      <c r="G199" s="73" t="str">
        <f>+VLOOKUP($O199,MASTER!$A$8:$N$762,7,0)</f>
        <v>Chile</v>
      </c>
      <c r="H199" s="73" t="str">
        <f>+VLOOKUP($O199,MASTER!$A$8:$N$762,9,0)</f>
        <v>SI</v>
      </c>
      <c r="I199" s="73" t="str">
        <f>+VLOOKUP($O199,MASTER!$A$8:$N$762,10,0)</f>
        <v>NO</v>
      </c>
      <c r="J199" s="73" t="str">
        <f>+VLOOKUP($O199,MASTER!$A$8:$N$762,11,0)</f>
        <v>SI</v>
      </c>
      <c r="K199" s="72">
        <f>+VLOOKUP($O199,MASTER!$A$8:$N$762,12,0)</f>
        <v>3</v>
      </c>
      <c r="L199" s="73" t="str">
        <f>+VLOOKUP($O199,MASTER!$A$8:$N$762,13,0)</f>
        <v>SI</v>
      </c>
      <c r="M199" s="73" t="str">
        <f>+VLOOKUP($O199,MASTER!$A$8:$N$762,14,0)</f>
        <v>Comuna</v>
      </c>
      <c r="N199" s="72">
        <f t="shared" si="15"/>
        <v>346</v>
      </c>
      <c r="O199" s="67">
        <f t="shared" si="16"/>
        <v>4</v>
      </c>
      <c r="P199" s="81">
        <v>16102</v>
      </c>
      <c r="Q199" s="3" t="s">
        <v>986</v>
      </c>
      <c r="R199" s="3" t="str">
        <f t="shared" si="13"/>
        <v>https://dashboardfiltrado.azurewebsites.net/AutoDash/Index/4/16102</v>
      </c>
      <c r="S199" s="58" t="str">
        <f>+""""&amp;IFERROR(VLOOKUP($O199,MASTER!$A$8:$Z$762,20,0),"")&amp;""""</f>
        <v>"No Aplica"</v>
      </c>
      <c r="T199" s="73" t="str">
        <f>+IFERROR(VLOOKUP($O199,MASTER!$A$8:$Z$762,21,0),"")</f>
        <v>No Aplica</v>
      </c>
      <c r="U199" s="67">
        <f>+BD_Links[[#This Row],[id2]]</f>
        <v>16102</v>
      </c>
      <c r="V199" s="58" t="str">
        <f>+""""&amp;IFERROR(VLOOKUP($O199,MASTER!$A$8:$Z$762,22,0),"")&amp;""""</f>
        <v>"No Aplica"</v>
      </c>
      <c r="W199" s="3"/>
      <c r="X199" s="3" t="str">
        <f>+IFERROR(VLOOKUP(BD_Links[[#This Row],[id GEE]],Portadas10[],2,0),"")</f>
        <v/>
      </c>
      <c r="Y1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0" spans="2:26" ht="30.6" x14ac:dyDescent="0.3">
      <c r="B200" s="74">
        <f t="shared" si="14"/>
        <v>172</v>
      </c>
      <c r="C200" s="58" t="str">
        <f>+VLOOKUP($O200,MASTER!$A$8:$N$762,2,0)</f>
        <v>DATAEDUCACIÓN</v>
      </c>
      <c r="D200" s="73" t="str">
        <f>+VLOOKUP($O200,MASTER!$A$8:$N$762,3,0)</f>
        <v>0010-01-00014</v>
      </c>
      <c r="E200" s="52" t="str">
        <f>+VLOOKUP($O200,MASTER!$A$8:$N$762,5,0)</f>
        <v>Ranking Comunal de Establecimientos Educacionales - Chile</v>
      </c>
      <c r="F200" s="73" t="str">
        <f>+VLOOKUP($O200,MASTER!$A$8:$N$762,6,0)</f>
        <v>PRO</v>
      </c>
      <c r="G200" s="73" t="str">
        <f>+VLOOKUP($O200,MASTER!$A$8:$N$762,7,0)</f>
        <v>Chile</v>
      </c>
      <c r="H200" s="73" t="str">
        <f>+VLOOKUP($O200,MASTER!$A$8:$N$762,9,0)</f>
        <v>SI</v>
      </c>
      <c r="I200" s="73" t="str">
        <f>+VLOOKUP($O200,MASTER!$A$8:$N$762,10,0)</f>
        <v>NO</v>
      </c>
      <c r="J200" s="73" t="str">
        <f>+VLOOKUP($O200,MASTER!$A$8:$N$762,11,0)</f>
        <v>SI</v>
      </c>
      <c r="K200" s="72">
        <f>+VLOOKUP($O200,MASTER!$A$8:$N$762,12,0)</f>
        <v>3</v>
      </c>
      <c r="L200" s="73" t="str">
        <f>+VLOOKUP($O200,MASTER!$A$8:$N$762,13,0)</f>
        <v>SI</v>
      </c>
      <c r="M200" s="73" t="str">
        <f>+VLOOKUP($O200,MASTER!$A$8:$N$762,14,0)</f>
        <v>Comuna</v>
      </c>
      <c r="N200" s="72">
        <f t="shared" si="15"/>
        <v>346</v>
      </c>
      <c r="O200" s="67">
        <f t="shared" si="16"/>
        <v>4</v>
      </c>
      <c r="P200" s="81">
        <v>8303</v>
      </c>
      <c r="Q200" s="3" t="s">
        <v>822</v>
      </c>
      <c r="R200" s="3" t="str">
        <f t="shared" si="13"/>
        <v>https://dashboardfiltrado.azurewebsites.net/AutoDash/Index/4/8303</v>
      </c>
      <c r="S200" s="58" t="str">
        <f>+""""&amp;IFERROR(VLOOKUP($O200,MASTER!$A$8:$Z$762,20,0),"")&amp;""""</f>
        <v>"No Aplica"</v>
      </c>
      <c r="T200" s="73" t="str">
        <f>+IFERROR(VLOOKUP($O200,MASTER!$A$8:$Z$762,21,0),"")</f>
        <v>No Aplica</v>
      </c>
      <c r="U200" s="67">
        <f>+BD_Links[[#This Row],[id2]]</f>
        <v>8303</v>
      </c>
      <c r="V200" s="58" t="str">
        <f>+""""&amp;IFERROR(VLOOKUP($O200,MASTER!$A$8:$Z$762,22,0),"")&amp;""""</f>
        <v>"No Aplica"</v>
      </c>
      <c r="W200" s="3"/>
      <c r="X200" s="3" t="str">
        <f>+IFERROR(VLOOKUP(BD_Links[[#This Row],[id GEE]],Portadas10[],2,0),"")</f>
        <v/>
      </c>
      <c r="Y2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1" spans="2:26" ht="30.6" x14ac:dyDescent="0.3">
      <c r="B201" s="74">
        <f t="shared" si="14"/>
        <v>173</v>
      </c>
      <c r="C201" s="58" t="str">
        <f>+VLOOKUP($O201,MASTER!$A$8:$N$762,2,0)</f>
        <v>DATAEDUCACIÓN</v>
      </c>
      <c r="D201" s="73" t="str">
        <f>+VLOOKUP($O201,MASTER!$A$8:$N$762,3,0)</f>
        <v>0010-01-00014</v>
      </c>
      <c r="E201" s="52" t="str">
        <f>+VLOOKUP($O201,MASTER!$A$8:$N$762,5,0)</f>
        <v>Ranking Comunal de Establecimientos Educacionales - Chile</v>
      </c>
      <c r="F201" s="73" t="str">
        <f>+VLOOKUP($O201,MASTER!$A$8:$N$762,6,0)</f>
        <v>PRO</v>
      </c>
      <c r="G201" s="73" t="str">
        <f>+VLOOKUP($O201,MASTER!$A$8:$N$762,7,0)</f>
        <v>Chile</v>
      </c>
      <c r="H201" s="73" t="str">
        <f>+VLOOKUP($O201,MASTER!$A$8:$N$762,9,0)</f>
        <v>SI</v>
      </c>
      <c r="I201" s="73" t="str">
        <f>+VLOOKUP($O201,MASTER!$A$8:$N$762,10,0)</f>
        <v>NO</v>
      </c>
      <c r="J201" s="73" t="str">
        <f>+VLOOKUP($O201,MASTER!$A$8:$N$762,11,0)</f>
        <v>SI</v>
      </c>
      <c r="K201" s="72">
        <f>+VLOOKUP($O201,MASTER!$A$8:$N$762,12,0)</f>
        <v>3</v>
      </c>
      <c r="L201" s="73" t="str">
        <f>+VLOOKUP($O201,MASTER!$A$8:$N$762,13,0)</f>
        <v>SI</v>
      </c>
      <c r="M201" s="73" t="str">
        <f>+VLOOKUP($O201,MASTER!$A$8:$N$762,14,0)</f>
        <v>Comuna</v>
      </c>
      <c r="N201" s="72">
        <f t="shared" si="15"/>
        <v>346</v>
      </c>
      <c r="O201" s="67">
        <f t="shared" si="16"/>
        <v>4</v>
      </c>
      <c r="P201" s="81">
        <v>8203</v>
      </c>
      <c r="Q201" s="3" t="s">
        <v>815</v>
      </c>
      <c r="R201" s="3" t="str">
        <f t="shared" si="13"/>
        <v>https://dashboardfiltrado.azurewebsites.net/AutoDash/Index/4/8203</v>
      </c>
      <c r="S201" s="58" t="str">
        <f>+""""&amp;IFERROR(VLOOKUP($O201,MASTER!$A$8:$Z$762,20,0),"")&amp;""""</f>
        <v>"No Aplica"</v>
      </c>
      <c r="T201" s="73" t="str">
        <f>+IFERROR(VLOOKUP($O201,MASTER!$A$8:$Z$762,21,0),"")</f>
        <v>No Aplica</v>
      </c>
      <c r="U201" s="67">
        <f>+BD_Links[[#This Row],[id2]]</f>
        <v>8203</v>
      </c>
      <c r="V201" s="58" t="str">
        <f>+""""&amp;IFERROR(VLOOKUP($O201,MASTER!$A$8:$Z$762,22,0),"")&amp;""""</f>
        <v>"No Aplica"</v>
      </c>
      <c r="W201" s="3"/>
      <c r="X201" s="3" t="str">
        <f>+IFERROR(VLOOKUP(BD_Links[[#This Row],[id GEE]],Portadas10[],2,0),"")</f>
        <v/>
      </c>
      <c r="Y2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2" spans="2:26" ht="30.6" x14ac:dyDescent="0.3">
      <c r="B202" s="74">
        <f t="shared" si="14"/>
        <v>174</v>
      </c>
      <c r="C202" s="58" t="str">
        <f>+VLOOKUP($O202,MASTER!$A$8:$N$762,2,0)</f>
        <v>DATAEDUCACIÓN</v>
      </c>
      <c r="D202" s="73" t="str">
        <f>+VLOOKUP($O202,MASTER!$A$8:$N$762,3,0)</f>
        <v>0010-01-00014</v>
      </c>
      <c r="E202" s="52" t="str">
        <f>+VLOOKUP($O202,MASTER!$A$8:$N$762,5,0)</f>
        <v>Ranking Comunal de Establecimientos Educacionales - Chile</v>
      </c>
      <c r="F202" s="73" t="str">
        <f>+VLOOKUP($O202,MASTER!$A$8:$N$762,6,0)</f>
        <v>PRO</v>
      </c>
      <c r="G202" s="73" t="str">
        <f>+VLOOKUP($O202,MASTER!$A$8:$N$762,7,0)</f>
        <v>Chile</v>
      </c>
      <c r="H202" s="73" t="str">
        <f>+VLOOKUP($O202,MASTER!$A$8:$N$762,9,0)</f>
        <v>SI</v>
      </c>
      <c r="I202" s="73" t="str">
        <f>+VLOOKUP($O202,MASTER!$A$8:$N$762,10,0)</f>
        <v>NO</v>
      </c>
      <c r="J202" s="73" t="str">
        <f>+VLOOKUP($O202,MASTER!$A$8:$N$762,11,0)</f>
        <v>SI</v>
      </c>
      <c r="K202" s="72">
        <f>+VLOOKUP($O202,MASTER!$A$8:$N$762,12,0)</f>
        <v>3</v>
      </c>
      <c r="L202" s="73" t="str">
        <f>+VLOOKUP($O202,MASTER!$A$8:$N$762,13,0)</f>
        <v>SI</v>
      </c>
      <c r="M202" s="73" t="str">
        <f>+VLOOKUP($O202,MASTER!$A$8:$N$762,14,0)</f>
        <v>Comuna</v>
      </c>
      <c r="N202" s="72">
        <f t="shared" si="15"/>
        <v>346</v>
      </c>
      <c r="O202" s="67">
        <f t="shared" si="16"/>
        <v>4</v>
      </c>
      <c r="P202" s="81">
        <v>7201</v>
      </c>
      <c r="Q202" s="3" t="s">
        <v>781</v>
      </c>
      <c r="R202" s="3" t="str">
        <f t="shared" si="13"/>
        <v>https://dashboardfiltrado.azurewebsites.net/AutoDash/Index/4/7201</v>
      </c>
      <c r="S202" s="58" t="str">
        <f>+""""&amp;IFERROR(VLOOKUP($O202,MASTER!$A$8:$Z$762,20,0),"")&amp;""""</f>
        <v>"No Aplica"</v>
      </c>
      <c r="T202" s="73" t="str">
        <f>+IFERROR(VLOOKUP($O202,MASTER!$A$8:$Z$762,21,0),"")</f>
        <v>No Aplica</v>
      </c>
      <c r="U202" s="67">
        <f>+BD_Links[[#This Row],[id2]]</f>
        <v>7201</v>
      </c>
      <c r="V202" s="58" t="str">
        <f>+""""&amp;IFERROR(VLOOKUP($O202,MASTER!$A$8:$Z$762,22,0),"")&amp;""""</f>
        <v>"No Aplica"</v>
      </c>
      <c r="W202" s="3"/>
      <c r="X202" s="3" t="str">
        <f>+IFERROR(VLOOKUP(BD_Links[[#This Row],[id GEE]],Portadas10[],2,0),"")</f>
        <v/>
      </c>
      <c r="Y2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3" spans="2:26" ht="30.6" x14ac:dyDescent="0.3">
      <c r="B203" s="74">
        <f t="shared" si="14"/>
        <v>175</v>
      </c>
      <c r="C203" s="58" t="str">
        <f>+VLOOKUP($O203,MASTER!$A$8:$N$762,2,0)</f>
        <v>DATAEDUCACIÓN</v>
      </c>
      <c r="D203" s="73" t="str">
        <f>+VLOOKUP($O203,MASTER!$A$8:$N$762,3,0)</f>
        <v>0010-01-00014</v>
      </c>
      <c r="E203" s="52" t="str">
        <f>+VLOOKUP($O203,MASTER!$A$8:$N$762,5,0)</f>
        <v>Ranking Comunal de Establecimientos Educacionales - Chile</v>
      </c>
      <c r="F203" s="73" t="str">
        <f>+VLOOKUP($O203,MASTER!$A$8:$N$762,6,0)</f>
        <v>PRO</v>
      </c>
      <c r="G203" s="73" t="str">
        <f>+VLOOKUP($O203,MASTER!$A$8:$N$762,7,0)</f>
        <v>Chile</v>
      </c>
      <c r="H203" s="73" t="str">
        <f>+VLOOKUP($O203,MASTER!$A$8:$N$762,9,0)</f>
        <v>SI</v>
      </c>
      <c r="I203" s="73" t="str">
        <f>+VLOOKUP($O203,MASTER!$A$8:$N$762,10,0)</f>
        <v>NO</v>
      </c>
      <c r="J203" s="73" t="str">
        <f>+VLOOKUP($O203,MASTER!$A$8:$N$762,11,0)</f>
        <v>SI</v>
      </c>
      <c r="K203" s="72">
        <f>+VLOOKUP($O203,MASTER!$A$8:$N$762,12,0)</f>
        <v>3</v>
      </c>
      <c r="L203" s="73" t="str">
        <f>+VLOOKUP($O203,MASTER!$A$8:$N$762,13,0)</f>
        <v>SI</v>
      </c>
      <c r="M203" s="73" t="str">
        <f>+VLOOKUP($O203,MASTER!$A$8:$N$762,14,0)</f>
        <v>Comuna</v>
      </c>
      <c r="N203" s="72">
        <f t="shared" si="15"/>
        <v>346</v>
      </c>
      <c r="O203" s="67">
        <f t="shared" si="16"/>
        <v>4</v>
      </c>
      <c r="P203" s="81">
        <v>7202</v>
      </c>
      <c r="Q203" s="3" t="s">
        <v>782</v>
      </c>
      <c r="R203" s="3" t="str">
        <f t="shared" si="13"/>
        <v>https://dashboardfiltrado.azurewebsites.net/AutoDash/Index/4/7202</v>
      </c>
      <c r="S203" s="58" t="str">
        <f>+""""&amp;IFERROR(VLOOKUP($O203,MASTER!$A$8:$Z$762,20,0),"")&amp;""""</f>
        <v>"No Aplica"</v>
      </c>
      <c r="T203" s="73" t="str">
        <f>+IFERROR(VLOOKUP($O203,MASTER!$A$8:$Z$762,21,0),"")</f>
        <v>No Aplica</v>
      </c>
      <c r="U203" s="67">
        <f>+BD_Links[[#This Row],[id2]]</f>
        <v>7202</v>
      </c>
      <c r="V203" s="58" t="str">
        <f>+""""&amp;IFERROR(VLOOKUP($O203,MASTER!$A$8:$Z$762,22,0),"")&amp;""""</f>
        <v>"No Aplica"</v>
      </c>
      <c r="W203" s="3"/>
      <c r="X203" s="3" t="str">
        <f>+IFERROR(VLOOKUP(BD_Links[[#This Row],[id GEE]],Portadas10[],2,0),"")</f>
        <v/>
      </c>
      <c r="Y2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4" spans="2:26" ht="30.6" x14ac:dyDescent="0.3">
      <c r="B204" s="74">
        <f t="shared" si="14"/>
        <v>176</v>
      </c>
      <c r="C204" s="58" t="str">
        <f>+VLOOKUP($O204,MASTER!$A$8:$N$762,2,0)</f>
        <v>DATAEDUCACIÓN</v>
      </c>
      <c r="D204" s="73" t="str">
        <f>+VLOOKUP($O204,MASTER!$A$8:$N$762,3,0)</f>
        <v>0010-01-00014</v>
      </c>
      <c r="E204" s="52" t="str">
        <f>+VLOOKUP($O204,MASTER!$A$8:$N$762,5,0)</f>
        <v>Ranking Comunal de Establecimientos Educacionales - Chile</v>
      </c>
      <c r="F204" s="73" t="str">
        <f>+VLOOKUP($O204,MASTER!$A$8:$N$762,6,0)</f>
        <v>PRO</v>
      </c>
      <c r="G204" s="73" t="str">
        <f>+VLOOKUP($O204,MASTER!$A$8:$N$762,7,0)</f>
        <v>Chile</v>
      </c>
      <c r="H204" s="73" t="str">
        <f>+VLOOKUP($O204,MASTER!$A$8:$N$762,9,0)</f>
        <v>SI</v>
      </c>
      <c r="I204" s="73" t="str">
        <f>+VLOOKUP($O204,MASTER!$A$8:$N$762,10,0)</f>
        <v>NO</v>
      </c>
      <c r="J204" s="73" t="str">
        <f>+VLOOKUP($O204,MASTER!$A$8:$N$762,11,0)</f>
        <v>SI</v>
      </c>
      <c r="K204" s="72">
        <f>+VLOOKUP($O204,MASTER!$A$8:$N$762,12,0)</f>
        <v>3</v>
      </c>
      <c r="L204" s="73" t="str">
        <f>+VLOOKUP($O204,MASTER!$A$8:$N$762,13,0)</f>
        <v>SI</v>
      </c>
      <c r="M204" s="73" t="str">
        <f>+VLOOKUP($O204,MASTER!$A$8:$N$762,14,0)</f>
        <v>Comuna</v>
      </c>
      <c r="N204" s="72">
        <f t="shared" si="15"/>
        <v>346</v>
      </c>
      <c r="O204" s="67">
        <f t="shared" si="16"/>
        <v>4</v>
      </c>
      <c r="P204" s="81">
        <v>8103</v>
      </c>
      <c r="Q204" s="3" t="s">
        <v>803</v>
      </c>
      <c r="R204" s="3" t="str">
        <f t="shared" si="13"/>
        <v>https://dashboardfiltrado.azurewebsites.net/AutoDash/Index/4/8103</v>
      </c>
      <c r="S204" s="58" t="str">
        <f>+""""&amp;IFERROR(VLOOKUP($O204,MASTER!$A$8:$Z$762,20,0),"")&amp;""""</f>
        <v>"No Aplica"</v>
      </c>
      <c r="T204" s="73" t="str">
        <f>+IFERROR(VLOOKUP($O204,MASTER!$A$8:$Z$762,21,0),"")</f>
        <v>No Aplica</v>
      </c>
      <c r="U204" s="67">
        <f>+BD_Links[[#This Row],[id2]]</f>
        <v>8103</v>
      </c>
      <c r="V204" s="58" t="str">
        <f>+""""&amp;IFERROR(VLOOKUP($O204,MASTER!$A$8:$Z$762,22,0),"")&amp;""""</f>
        <v>"No Aplica"</v>
      </c>
      <c r="W204" s="3"/>
      <c r="X204" s="3" t="str">
        <f>+IFERROR(VLOOKUP(BD_Links[[#This Row],[id GEE]],Portadas10[],2,0),"")</f>
        <v/>
      </c>
      <c r="Y2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5" spans="2:26" ht="30.6" x14ac:dyDescent="0.3">
      <c r="B205" s="74">
        <f t="shared" si="14"/>
        <v>177</v>
      </c>
      <c r="C205" s="58" t="str">
        <f>+VLOOKUP($O205,MASTER!$A$8:$N$762,2,0)</f>
        <v>DATAEDUCACIÓN</v>
      </c>
      <c r="D205" s="73" t="str">
        <f>+VLOOKUP($O205,MASTER!$A$8:$N$762,3,0)</f>
        <v>0010-01-00014</v>
      </c>
      <c r="E205" s="52" t="str">
        <f>+VLOOKUP($O205,MASTER!$A$8:$N$762,5,0)</f>
        <v>Ranking Comunal de Establecimientos Educacionales - Chile</v>
      </c>
      <c r="F205" s="73" t="str">
        <f>+VLOOKUP($O205,MASTER!$A$8:$N$762,6,0)</f>
        <v>PRO</v>
      </c>
      <c r="G205" s="73" t="str">
        <f>+VLOOKUP($O205,MASTER!$A$8:$N$762,7,0)</f>
        <v>Chile</v>
      </c>
      <c r="H205" s="73" t="str">
        <f>+VLOOKUP($O205,MASTER!$A$8:$N$762,9,0)</f>
        <v>SI</v>
      </c>
      <c r="I205" s="73" t="str">
        <f>+VLOOKUP($O205,MASTER!$A$8:$N$762,10,0)</f>
        <v>NO</v>
      </c>
      <c r="J205" s="73" t="str">
        <f>+VLOOKUP($O205,MASTER!$A$8:$N$762,11,0)</f>
        <v>SI</v>
      </c>
      <c r="K205" s="72">
        <f>+VLOOKUP($O205,MASTER!$A$8:$N$762,12,0)</f>
        <v>3</v>
      </c>
      <c r="L205" s="73" t="str">
        <f>+VLOOKUP($O205,MASTER!$A$8:$N$762,13,0)</f>
        <v>SI</v>
      </c>
      <c r="M205" s="73" t="str">
        <f>+VLOOKUP($O205,MASTER!$A$8:$N$762,14,0)</f>
        <v>Comuna</v>
      </c>
      <c r="N205" s="72">
        <f t="shared" si="15"/>
        <v>346</v>
      </c>
      <c r="O205" s="67">
        <f t="shared" si="16"/>
        <v>4</v>
      </c>
      <c r="P205" s="81">
        <v>16103</v>
      </c>
      <c r="Q205" s="3" t="s">
        <v>987</v>
      </c>
      <c r="R205" s="3" t="str">
        <f t="shared" si="13"/>
        <v>https://dashboardfiltrado.azurewebsites.net/AutoDash/Index/4/16103</v>
      </c>
      <c r="S205" s="58" t="str">
        <f>+""""&amp;IFERROR(VLOOKUP($O205,MASTER!$A$8:$Z$762,20,0),"")&amp;""""</f>
        <v>"No Aplica"</v>
      </c>
      <c r="T205" s="73" t="str">
        <f>+IFERROR(VLOOKUP($O205,MASTER!$A$8:$Z$762,21,0),"")</f>
        <v>No Aplica</v>
      </c>
      <c r="U205" s="67">
        <f>+BD_Links[[#This Row],[id2]]</f>
        <v>16103</v>
      </c>
      <c r="V205" s="58" t="str">
        <f>+""""&amp;IFERROR(VLOOKUP($O205,MASTER!$A$8:$Z$762,22,0),"")&amp;""""</f>
        <v>"No Aplica"</v>
      </c>
      <c r="W205" s="3"/>
      <c r="X205" s="3" t="str">
        <f>+IFERROR(VLOOKUP(BD_Links[[#This Row],[id GEE]],Portadas10[],2,0),"")</f>
        <v/>
      </c>
      <c r="Y2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6" spans="2:26" ht="30.6" x14ac:dyDescent="0.3">
      <c r="B206" s="74">
        <f t="shared" si="14"/>
        <v>178</v>
      </c>
      <c r="C206" s="58" t="str">
        <f>+VLOOKUP($O206,MASTER!$A$8:$N$762,2,0)</f>
        <v>DATAEDUCACIÓN</v>
      </c>
      <c r="D206" s="73" t="str">
        <f>+VLOOKUP($O206,MASTER!$A$8:$N$762,3,0)</f>
        <v>0010-01-00014</v>
      </c>
      <c r="E206" s="52" t="str">
        <f>+VLOOKUP($O206,MASTER!$A$8:$N$762,5,0)</f>
        <v>Ranking Comunal de Establecimientos Educacionales - Chile</v>
      </c>
      <c r="F206" s="73" t="str">
        <f>+VLOOKUP($O206,MASTER!$A$8:$N$762,6,0)</f>
        <v>PRO</v>
      </c>
      <c r="G206" s="73" t="str">
        <f>+VLOOKUP($O206,MASTER!$A$8:$N$762,7,0)</f>
        <v>Chile</v>
      </c>
      <c r="H206" s="73" t="str">
        <f>+VLOOKUP($O206,MASTER!$A$8:$N$762,9,0)</f>
        <v>SI</v>
      </c>
      <c r="I206" s="73" t="str">
        <f>+VLOOKUP($O206,MASTER!$A$8:$N$762,10,0)</f>
        <v>NO</v>
      </c>
      <c r="J206" s="73" t="str">
        <f>+VLOOKUP($O206,MASTER!$A$8:$N$762,11,0)</f>
        <v>SI</v>
      </c>
      <c r="K206" s="72">
        <f>+VLOOKUP($O206,MASTER!$A$8:$N$762,12,0)</f>
        <v>3</v>
      </c>
      <c r="L206" s="73" t="str">
        <f>+VLOOKUP($O206,MASTER!$A$8:$N$762,13,0)</f>
        <v>SI</v>
      </c>
      <c r="M206" s="73" t="str">
        <f>+VLOOKUP($O206,MASTER!$A$8:$N$762,14,0)</f>
        <v>Comuna</v>
      </c>
      <c r="N206" s="72">
        <f t="shared" si="15"/>
        <v>346</v>
      </c>
      <c r="O206" s="67">
        <f t="shared" si="16"/>
        <v>4</v>
      </c>
      <c r="P206" s="81">
        <v>16101</v>
      </c>
      <c r="Q206" s="3" t="s">
        <v>985</v>
      </c>
      <c r="R206" s="3" t="str">
        <f t="shared" ref="R206:R269" si="17">+"https://dashboardfiltrado.azurewebsites.net/AutoDash/Index/"&amp;O206&amp;"/"&amp;P206</f>
        <v>https://dashboardfiltrado.azurewebsites.net/AutoDash/Index/4/16101</v>
      </c>
      <c r="S206" s="58" t="str">
        <f>+""""&amp;IFERROR(VLOOKUP($O206,MASTER!$A$8:$Z$762,20,0),"")&amp;""""</f>
        <v>"No Aplica"</v>
      </c>
      <c r="T206" s="73" t="str">
        <f>+IFERROR(VLOOKUP($O206,MASTER!$A$8:$Z$762,21,0),"")</f>
        <v>No Aplica</v>
      </c>
      <c r="U206" s="67">
        <f>+BD_Links[[#This Row],[id2]]</f>
        <v>16101</v>
      </c>
      <c r="V206" s="58" t="str">
        <f>+""""&amp;IFERROR(VLOOKUP($O206,MASTER!$A$8:$Z$762,22,0),"")&amp;""""</f>
        <v>"No Aplica"</v>
      </c>
      <c r="W206" s="3"/>
      <c r="X206" s="3" t="str">
        <f>+IFERROR(VLOOKUP(BD_Links[[#This Row],[id GEE]],Portadas10[],2,0),"")</f>
        <v/>
      </c>
      <c r="Y2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7" spans="2:26" ht="30.6" x14ac:dyDescent="0.3">
      <c r="B207" s="74">
        <f t="shared" si="14"/>
        <v>179</v>
      </c>
      <c r="C207" s="58" t="str">
        <f>+VLOOKUP($O207,MASTER!$A$8:$N$762,2,0)</f>
        <v>DATAEDUCACIÓN</v>
      </c>
      <c r="D207" s="73" t="str">
        <f>+VLOOKUP($O207,MASTER!$A$8:$N$762,3,0)</f>
        <v>0010-01-00014</v>
      </c>
      <c r="E207" s="52" t="str">
        <f>+VLOOKUP($O207,MASTER!$A$8:$N$762,5,0)</f>
        <v>Ranking Comunal de Establecimientos Educacionales - Chile</v>
      </c>
      <c r="F207" s="73" t="str">
        <f>+VLOOKUP($O207,MASTER!$A$8:$N$762,6,0)</f>
        <v>PRO</v>
      </c>
      <c r="G207" s="73" t="str">
        <f>+VLOOKUP($O207,MASTER!$A$8:$N$762,7,0)</f>
        <v>Chile</v>
      </c>
      <c r="H207" s="73" t="str">
        <f>+VLOOKUP($O207,MASTER!$A$8:$N$762,9,0)</f>
        <v>SI</v>
      </c>
      <c r="I207" s="73" t="str">
        <f>+VLOOKUP($O207,MASTER!$A$8:$N$762,10,0)</f>
        <v>NO</v>
      </c>
      <c r="J207" s="73" t="str">
        <f>+VLOOKUP($O207,MASTER!$A$8:$N$762,11,0)</f>
        <v>SI</v>
      </c>
      <c r="K207" s="72">
        <f>+VLOOKUP($O207,MASTER!$A$8:$N$762,12,0)</f>
        <v>3</v>
      </c>
      <c r="L207" s="73" t="str">
        <f>+VLOOKUP($O207,MASTER!$A$8:$N$762,13,0)</f>
        <v>SI</v>
      </c>
      <c r="M207" s="73" t="str">
        <f>+VLOOKUP($O207,MASTER!$A$8:$N$762,14,0)</f>
        <v>Comuna</v>
      </c>
      <c r="N207" s="72">
        <f t="shared" si="15"/>
        <v>346</v>
      </c>
      <c r="O207" s="67">
        <f t="shared" si="16"/>
        <v>4</v>
      </c>
      <c r="P207" s="81">
        <v>16202</v>
      </c>
      <c r="Q207" s="3" t="s">
        <v>995</v>
      </c>
      <c r="R207" s="3" t="str">
        <f t="shared" si="17"/>
        <v>https://dashboardfiltrado.azurewebsites.net/AutoDash/Index/4/16202</v>
      </c>
      <c r="S207" s="58" t="str">
        <f>+""""&amp;IFERROR(VLOOKUP($O207,MASTER!$A$8:$Z$762,20,0),"")&amp;""""</f>
        <v>"No Aplica"</v>
      </c>
      <c r="T207" s="73" t="str">
        <f>+IFERROR(VLOOKUP($O207,MASTER!$A$8:$Z$762,21,0),"")</f>
        <v>No Aplica</v>
      </c>
      <c r="U207" s="67">
        <f>+BD_Links[[#This Row],[id2]]</f>
        <v>16202</v>
      </c>
      <c r="V207" s="58" t="str">
        <f>+""""&amp;IFERROR(VLOOKUP($O207,MASTER!$A$8:$Z$762,22,0),"")&amp;""""</f>
        <v>"No Aplica"</v>
      </c>
      <c r="W207" s="3"/>
      <c r="X207" s="3" t="str">
        <f>+IFERROR(VLOOKUP(BD_Links[[#This Row],[id GEE]],Portadas10[],2,0),"")</f>
        <v/>
      </c>
      <c r="Y2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8" spans="2:26" ht="30.6" x14ac:dyDescent="0.3">
      <c r="B208" s="74">
        <f t="shared" si="14"/>
        <v>180</v>
      </c>
      <c r="C208" s="58" t="str">
        <f>+VLOOKUP($O208,MASTER!$A$8:$N$762,2,0)</f>
        <v>DATAEDUCACIÓN</v>
      </c>
      <c r="D208" s="73" t="str">
        <f>+VLOOKUP($O208,MASTER!$A$8:$N$762,3,0)</f>
        <v>0010-01-00014</v>
      </c>
      <c r="E208" s="52" t="str">
        <f>+VLOOKUP($O208,MASTER!$A$8:$N$762,5,0)</f>
        <v>Ranking Comunal de Establecimientos Educacionales - Chile</v>
      </c>
      <c r="F208" s="73" t="str">
        <f>+VLOOKUP($O208,MASTER!$A$8:$N$762,6,0)</f>
        <v>PRO</v>
      </c>
      <c r="G208" s="73" t="str">
        <f>+VLOOKUP($O208,MASTER!$A$8:$N$762,7,0)</f>
        <v>Chile</v>
      </c>
      <c r="H208" s="73" t="str">
        <f>+VLOOKUP($O208,MASTER!$A$8:$N$762,9,0)</f>
        <v>SI</v>
      </c>
      <c r="I208" s="73" t="str">
        <f>+VLOOKUP($O208,MASTER!$A$8:$N$762,10,0)</f>
        <v>NO</v>
      </c>
      <c r="J208" s="73" t="str">
        <f>+VLOOKUP($O208,MASTER!$A$8:$N$762,11,0)</f>
        <v>SI</v>
      </c>
      <c r="K208" s="72">
        <f>+VLOOKUP($O208,MASTER!$A$8:$N$762,12,0)</f>
        <v>3</v>
      </c>
      <c r="L208" s="73" t="str">
        <f>+VLOOKUP($O208,MASTER!$A$8:$N$762,13,0)</f>
        <v>SI</v>
      </c>
      <c r="M208" s="73" t="str">
        <f>+VLOOKUP($O208,MASTER!$A$8:$N$762,14,0)</f>
        <v>Comuna</v>
      </c>
      <c r="N208" s="72">
        <f t="shared" si="15"/>
        <v>346</v>
      </c>
      <c r="O208" s="67">
        <f t="shared" si="16"/>
        <v>4</v>
      </c>
      <c r="P208" s="81">
        <v>16203</v>
      </c>
      <c r="Q208" s="3" t="s">
        <v>996</v>
      </c>
      <c r="R208" s="3" t="str">
        <f t="shared" si="17"/>
        <v>https://dashboardfiltrado.azurewebsites.net/AutoDash/Index/4/16203</v>
      </c>
      <c r="S208" s="58" t="str">
        <f>+""""&amp;IFERROR(VLOOKUP($O208,MASTER!$A$8:$Z$762,20,0),"")&amp;""""</f>
        <v>"No Aplica"</v>
      </c>
      <c r="T208" s="73" t="str">
        <f>+IFERROR(VLOOKUP($O208,MASTER!$A$8:$Z$762,21,0),"")</f>
        <v>No Aplica</v>
      </c>
      <c r="U208" s="67">
        <f>+BD_Links[[#This Row],[id2]]</f>
        <v>16203</v>
      </c>
      <c r="V208" s="58" t="str">
        <f>+""""&amp;IFERROR(VLOOKUP($O208,MASTER!$A$8:$Z$762,22,0),"")&amp;""""</f>
        <v>"No Aplica"</v>
      </c>
      <c r="W208" s="3"/>
      <c r="X208" s="3" t="str">
        <f>+IFERROR(VLOOKUP(BD_Links[[#This Row],[id GEE]],Portadas10[],2,0),"")</f>
        <v/>
      </c>
      <c r="Y2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9" spans="2:26" ht="30.6" x14ac:dyDescent="0.3">
      <c r="B209" s="74">
        <f t="shared" si="14"/>
        <v>181</v>
      </c>
      <c r="C209" s="58" t="str">
        <f>+VLOOKUP($O209,MASTER!$A$8:$N$762,2,0)</f>
        <v>DATAEDUCACIÓN</v>
      </c>
      <c r="D209" s="73" t="str">
        <f>+VLOOKUP($O209,MASTER!$A$8:$N$762,3,0)</f>
        <v>0010-01-00014</v>
      </c>
      <c r="E209" s="52" t="str">
        <f>+VLOOKUP($O209,MASTER!$A$8:$N$762,5,0)</f>
        <v>Ranking Comunal de Establecimientos Educacionales - Chile</v>
      </c>
      <c r="F209" s="73" t="str">
        <f>+VLOOKUP($O209,MASTER!$A$8:$N$762,6,0)</f>
        <v>PRO</v>
      </c>
      <c r="G209" s="73" t="str">
        <f>+VLOOKUP($O209,MASTER!$A$8:$N$762,7,0)</f>
        <v>Chile</v>
      </c>
      <c r="H209" s="73" t="str">
        <f>+VLOOKUP($O209,MASTER!$A$8:$N$762,9,0)</f>
        <v>SI</v>
      </c>
      <c r="I209" s="73" t="str">
        <f>+VLOOKUP($O209,MASTER!$A$8:$N$762,10,0)</f>
        <v>NO</v>
      </c>
      <c r="J209" s="73" t="str">
        <f>+VLOOKUP($O209,MASTER!$A$8:$N$762,11,0)</f>
        <v>SI</v>
      </c>
      <c r="K209" s="72">
        <f>+VLOOKUP($O209,MASTER!$A$8:$N$762,12,0)</f>
        <v>3</v>
      </c>
      <c r="L209" s="73" t="str">
        <f>+VLOOKUP($O209,MASTER!$A$8:$N$762,13,0)</f>
        <v>SI</v>
      </c>
      <c r="M209" s="73" t="str">
        <f>+VLOOKUP($O209,MASTER!$A$8:$N$762,14,0)</f>
        <v>Comuna</v>
      </c>
      <c r="N209" s="72">
        <f t="shared" si="15"/>
        <v>346</v>
      </c>
      <c r="O209" s="67">
        <f t="shared" si="16"/>
        <v>4</v>
      </c>
      <c r="P209" s="81">
        <v>16302</v>
      </c>
      <c r="Q209" s="3" t="s">
        <v>1002</v>
      </c>
      <c r="R209" s="3" t="str">
        <f t="shared" si="17"/>
        <v>https://dashboardfiltrado.azurewebsites.net/AutoDash/Index/4/16302</v>
      </c>
      <c r="S209" s="58" t="str">
        <f>+""""&amp;IFERROR(VLOOKUP($O209,MASTER!$A$8:$Z$762,20,0),"")&amp;""""</f>
        <v>"No Aplica"</v>
      </c>
      <c r="T209" s="73" t="str">
        <f>+IFERROR(VLOOKUP($O209,MASTER!$A$8:$Z$762,21,0),"")</f>
        <v>No Aplica</v>
      </c>
      <c r="U209" s="67">
        <f>+BD_Links[[#This Row],[id2]]</f>
        <v>16302</v>
      </c>
      <c r="V209" s="58" t="str">
        <f>+""""&amp;IFERROR(VLOOKUP($O209,MASTER!$A$8:$Z$762,22,0),"")&amp;""""</f>
        <v>"No Aplica"</v>
      </c>
      <c r="W209" s="3"/>
      <c r="X209" s="3" t="str">
        <f>+IFERROR(VLOOKUP(BD_Links[[#This Row],[id GEE]],Portadas10[],2,0),"")</f>
        <v/>
      </c>
      <c r="Y2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0" spans="2:26" ht="30.6" x14ac:dyDescent="0.3">
      <c r="B210" s="74">
        <f t="shared" si="14"/>
        <v>182</v>
      </c>
      <c r="C210" s="58" t="str">
        <f>+VLOOKUP($O210,MASTER!$A$8:$N$762,2,0)</f>
        <v>DATAEDUCACIÓN</v>
      </c>
      <c r="D210" s="73" t="str">
        <f>+VLOOKUP($O210,MASTER!$A$8:$N$762,3,0)</f>
        <v>0010-01-00014</v>
      </c>
      <c r="E210" s="52" t="str">
        <f>+VLOOKUP($O210,MASTER!$A$8:$N$762,5,0)</f>
        <v>Ranking Comunal de Establecimientos Educacionales - Chile</v>
      </c>
      <c r="F210" s="73" t="str">
        <f>+VLOOKUP($O210,MASTER!$A$8:$N$762,6,0)</f>
        <v>PRO</v>
      </c>
      <c r="G210" s="73" t="str">
        <f>+VLOOKUP($O210,MASTER!$A$8:$N$762,7,0)</f>
        <v>Chile</v>
      </c>
      <c r="H210" s="73" t="str">
        <f>+VLOOKUP($O210,MASTER!$A$8:$N$762,9,0)</f>
        <v>SI</v>
      </c>
      <c r="I210" s="73" t="str">
        <f>+VLOOKUP($O210,MASTER!$A$8:$N$762,10,0)</f>
        <v>NO</v>
      </c>
      <c r="J210" s="73" t="str">
        <f>+VLOOKUP($O210,MASTER!$A$8:$N$762,11,0)</f>
        <v>SI</v>
      </c>
      <c r="K210" s="72">
        <f>+VLOOKUP($O210,MASTER!$A$8:$N$762,12,0)</f>
        <v>3</v>
      </c>
      <c r="L210" s="73" t="str">
        <f>+VLOOKUP($O210,MASTER!$A$8:$N$762,13,0)</f>
        <v>SI</v>
      </c>
      <c r="M210" s="73" t="str">
        <f>+VLOOKUP($O210,MASTER!$A$8:$N$762,14,0)</f>
        <v>Comuna</v>
      </c>
      <c r="N210" s="72">
        <f t="shared" si="15"/>
        <v>346</v>
      </c>
      <c r="O210" s="67">
        <f t="shared" si="16"/>
        <v>4</v>
      </c>
      <c r="P210" s="81">
        <v>7402</v>
      </c>
      <c r="Q210" s="3" t="s">
        <v>794</v>
      </c>
      <c r="R210" s="3" t="str">
        <f t="shared" si="17"/>
        <v>https://dashboardfiltrado.azurewebsites.net/AutoDash/Index/4/7402</v>
      </c>
      <c r="S210" s="58" t="str">
        <f>+""""&amp;IFERROR(VLOOKUP($O210,MASTER!$A$8:$Z$762,20,0),"")&amp;""""</f>
        <v>"No Aplica"</v>
      </c>
      <c r="T210" s="73" t="str">
        <f>+IFERROR(VLOOKUP($O210,MASTER!$A$8:$Z$762,21,0),"")</f>
        <v>No Aplica</v>
      </c>
      <c r="U210" s="67">
        <f>+BD_Links[[#This Row],[id2]]</f>
        <v>7402</v>
      </c>
      <c r="V210" s="58" t="str">
        <f>+""""&amp;IFERROR(VLOOKUP($O210,MASTER!$A$8:$Z$762,22,0),"")&amp;""""</f>
        <v>"No Aplica"</v>
      </c>
      <c r="W210" s="3"/>
      <c r="X210" s="3" t="str">
        <f>+IFERROR(VLOOKUP(BD_Links[[#This Row],[id GEE]],Portadas10[],2,0),"")</f>
        <v/>
      </c>
      <c r="Y2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1" spans="2:26" ht="30.6" x14ac:dyDescent="0.3">
      <c r="B211" s="74">
        <f t="shared" si="14"/>
        <v>183</v>
      </c>
      <c r="C211" s="58" t="str">
        <f>+VLOOKUP($O211,MASTER!$A$8:$N$762,2,0)</f>
        <v>DATAEDUCACIÓN</v>
      </c>
      <c r="D211" s="73" t="str">
        <f>+VLOOKUP($O211,MASTER!$A$8:$N$762,3,0)</f>
        <v>0010-01-00014</v>
      </c>
      <c r="E211" s="52" t="str">
        <f>+VLOOKUP($O211,MASTER!$A$8:$N$762,5,0)</f>
        <v>Ranking Comunal de Establecimientos Educacionales - Chile</v>
      </c>
      <c r="F211" s="73" t="str">
        <f>+VLOOKUP($O211,MASTER!$A$8:$N$762,6,0)</f>
        <v>PRO</v>
      </c>
      <c r="G211" s="73" t="str">
        <f>+VLOOKUP($O211,MASTER!$A$8:$N$762,7,0)</f>
        <v>Chile</v>
      </c>
      <c r="H211" s="73" t="str">
        <f>+VLOOKUP($O211,MASTER!$A$8:$N$762,9,0)</f>
        <v>SI</v>
      </c>
      <c r="I211" s="73" t="str">
        <f>+VLOOKUP($O211,MASTER!$A$8:$N$762,10,0)</f>
        <v>NO</v>
      </c>
      <c r="J211" s="73" t="str">
        <f>+VLOOKUP($O211,MASTER!$A$8:$N$762,11,0)</f>
        <v>SI</v>
      </c>
      <c r="K211" s="72">
        <f>+VLOOKUP($O211,MASTER!$A$8:$N$762,12,0)</f>
        <v>3</v>
      </c>
      <c r="L211" s="73" t="str">
        <f>+VLOOKUP($O211,MASTER!$A$8:$N$762,13,0)</f>
        <v>SI</v>
      </c>
      <c r="M211" s="73" t="str">
        <f>+VLOOKUP($O211,MASTER!$A$8:$N$762,14,0)</f>
        <v>Comuna</v>
      </c>
      <c r="N211" s="72">
        <f t="shared" si="15"/>
        <v>346</v>
      </c>
      <c r="O211" s="67">
        <f t="shared" si="16"/>
        <v>4</v>
      </c>
      <c r="P211" s="81">
        <v>8101</v>
      </c>
      <c r="Q211" s="3" t="s">
        <v>801</v>
      </c>
      <c r="R211" s="3" t="str">
        <f t="shared" si="17"/>
        <v>https://dashboardfiltrado.azurewebsites.net/AutoDash/Index/4/8101</v>
      </c>
      <c r="S211" s="58" t="str">
        <f>+""""&amp;IFERROR(VLOOKUP($O211,MASTER!$A$8:$Z$762,20,0),"")&amp;""""</f>
        <v>"No Aplica"</v>
      </c>
      <c r="T211" s="73" t="str">
        <f>+IFERROR(VLOOKUP($O211,MASTER!$A$8:$Z$762,21,0),"")</f>
        <v>No Aplica</v>
      </c>
      <c r="U211" s="67">
        <f>+BD_Links[[#This Row],[id2]]</f>
        <v>8101</v>
      </c>
      <c r="V211" s="58" t="str">
        <f>+""""&amp;IFERROR(VLOOKUP($O211,MASTER!$A$8:$Z$762,22,0),"")&amp;""""</f>
        <v>"No Aplica"</v>
      </c>
      <c r="W211" s="3"/>
      <c r="X211" s="3" t="str">
        <f>+IFERROR(VLOOKUP(BD_Links[[#This Row],[id GEE]],Portadas10[],2,0),"")</f>
        <v/>
      </c>
      <c r="Y2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2" spans="2:26" ht="30.6" x14ac:dyDescent="0.3">
      <c r="B212" s="74">
        <f t="shared" si="14"/>
        <v>184</v>
      </c>
      <c r="C212" s="58" t="str">
        <f>+VLOOKUP($O212,MASTER!$A$8:$N$762,2,0)</f>
        <v>DATAEDUCACIÓN</v>
      </c>
      <c r="D212" s="73" t="str">
        <f>+VLOOKUP($O212,MASTER!$A$8:$N$762,3,0)</f>
        <v>0010-01-00014</v>
      </c>
      <c r="E212" s="52" t="str">
        <f>+VLOOKUP($O212,MASTER!$A$8:$N$762,5,0)</f>
        <v>Ranking Comunal de Establecimientos Educacionales - Chile</v>
      </c>
      <c r="F212" s="73" t="str">
        <f>+VLOOKUP($O212,MASTER!$A$8:$N$762,6,0)</f>
        <v>PRO</v>
      </c>
      <c r="G212" s="73" t="str">
        <f>+VLOOKUP($O212,MASTER!$A$8:$N$762,7,0)</f>
        <v>Chile</v>
      </c>
      <c r="H212" s="73" t="str">
        <f>+VLOOKUP($O212,MASTER!$A$8:$N$762,9,0)</f>
        <v>SI</v>
      </c>
      <c r="I212" s="73" t="str">
        <f>+VLOOKUP($O212,MASTER!$A$8:$N$762,10,0)</f>
        <v>NO</v>
      </c>
      <c r="J212" s="73" t="str">
        <f>+VLOOKUP($O212,MASTER!$A$8:$N$762,11,0)</f>
        <v>SI</v>
      </c>
      <c r="K212" s="72">
        <f>+VLOOKUP($O212,MASTER!$A$8:$N$762,12,0)</f>
        <v>3</v>
      </c>
      <c r="L212" s="73" t="str">
        <f>+VLOOKUP($O212,MASTER!$A$8:$N$762,13,0)</f>
        <v>SI</v>
      </c>
      <c r="M212" s="73" t="str">
        <f>+VLOOKUP($O212,MASTER!$A$8:$N$762,14,0)</f>
        <v>Comuna</v>
      </c>
      <c r="N212" s="72">
        <f t="shared" si="15"/>
        <v>346</v>
      </c>
      <c r="O212" s="67">
        <f t="shared" si="16"/>
        <v>4</v>
      </c>
      <c r="P212" s="81">
        <v>7102</v>
      </c>
      <c r="Q212" s="3" t="s">
        <v>772</v>
      </c>
      <c r="R212" s="3" t="str">
        <f t="shared" si="17"/>
        <v>https://dashboardfiltrado.azurewebsites.net/AutoDash/Index/4/7102</v>
      </c>
      <c r="S212" s="58" t="str">
        <f>+""""&amp;IFERROR(VLOOKUP($O212,MASTER!$A$8:$Z$762,20,0),"")&amp;""""</f>
        <v>"No Aplica"</v>
      </c>
      <c r="T212" s="73" t="str">
        <f>+IFERROR(VLOOKUP($O212,MASTER!$A$8:$Z$762,21,0),"")</f>
        <v>No Aplica</v>
      </c>
      <c r="U212" s="67">
        <f>+BD_Links[[#This Row],[id2]]</f>
        <v>7102</v>
      </c>
      <c r="V212" s="58" t="str">
        <f>+""""&amp;IFERROR(VLOOKUP($O212,MASTER!$A$8:$Z$762,22,0),"")&amp;""""</f>
        <v>"No Aplica"</v>
      </c>
      <c r="W212" s="3"/>
      <c r="X212" s="3" t="str">
        <f>+IFERROR(VLOOKUP(BD_Links[[#This Row],[id GEE]],Portadas10[],2,0),"")</f>
        <v/>
      </c>
      <c r="Y2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3" spans="2:26" ht="30.6" x14ac:dyDescent="0.3">
      <c r="B213" s="74">
        <f t="shared" si="14"/>
        <v>185</v>
      </c>
      <c r="C213" s="58" t="str">
        <f>+VLOOKUP($O213,MASTER!$A$8:$N$762,2,0)</f>
        <v>DATAEDUCACIÓN</v>
      </c>
      <c r="D213" s="73" t="str">
        <f>+VLOOKUP($O213,MASTER!$A$8:$N$762,3,0)</f>
        <v>0010-01-00014</v>
      </c>
      <c r="E213" s="52" t="str">
        <f>+VLOOKUP($O213,MASTER!$A$8:$N$762,5,0)</f>
        <v>Ranking Comunal de Establecimientos Educacionales - Chile</v>
      </c>
      <c r="F213" s="73" t="str">
        <f>+VLOOKUP($O213,MASTER!$A$8:$N$762,6,0)</f>
        <v>PRO</v>
      </c>
      <c r="G213" s="73" t="str">
        <f>+VLOOKUP($O213,MASTER!$A$8:$N$762,7,0)</f>
        <v>Chile</v>
      </c>
      <c r="H213" s="73" t="str">
        <f>+VLOOKUP($O213,MASTER!$A$8:$N$762,9,0)</f>
        <v>SI</v>
      </c>
      <c r="I213" s="73" t="str">
        <f>+VLOOKUP($O213,MASTER!$A$8:$N$762,10,0)</f>
        <v>NO</v>
      </c>
      <c r="J213" s="73" t="str">
        <f>+VLOOKUP($O213,MASTER!$A$8:$N$762,11,0)</f>
        <v>SI</v>
      </c>
      <c r="K213" s="72">
        <f>+VLOOKUP($O213,MASTER!$A$8:$N$762,12,0)</f>
        <v>3</v>
      </c>
      <c r="L213" s="73" t="str">
        <f>+VLOOKUP($O213,MASTER!$A$8:$N$762,13,0)</f>
        <v>SI</v>
      </c>
      <c r="M213" s="73" t="str">
        <f>+VLOOKUP($O213,MASTER!$A$8:$N$762,14,0)</f>
        <v>Comuna</v>
      </c>
      <c r="N213" s="72">
        <f t="shared" si="15"/>
        <v>346</v>
      </c>
      <c r="O213" s="67">
        <f t="shared" si="16"/>
        <v>4</v>
      </c>
      <c r="P213" s="81">
        <v>8204</v>
      </c>
      <c r="Q213" s="3" t="s">
        <v>816</v>
      </c>
      <c r="R213" s="3" t="str">
        <f t="shared" si="17"/>
        <v>https://dashboardfiltrado.azurewebsites.net/AutoDash/Index/4/8204</v>
      </c>
      <c r="S213" s="58" t="str">
        <f>+""""&amp;IFERROR(VLOOKUP($O213,MASTER!$A$8:$Z$762,20,0),"")&amp;""""</f>
        <v>"No Aplica"</v>
      </c>
      <c r="T213" s="73" t="str">
        <f>+IFERROR(VLOOKUP($O213,MASTER!$A$8:$Z$762,21,0),"")</f>
        <v>No Aplica</v>
      </c>
      <c r="U213" s="67">
        <f>+BD_Links[[#This Row],[id2]]</f>
        <v>8204</v>
      </c>
      <c r="V213" s="58" t="str">
        <f>+""""&amp;IFERROR(VLOOKUP($O213,MASTER!$A$8:$Z$762,22,0),"")&amp;""""</f>
        <v>"No Aplica"</v>
      </c>
      <c r="W213" s="3"/>
      <c r="X213" s="3" t="str">
        <f>+IFERROR(VLOOKUP(BD_Links[[#This Row],[id GEE]],Portadas10[],2,0),"")</f>
        <v/>
      </c>
      <c r="Y2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4" spans="2:26" ht="30.6" x14ac:dyDescent="0.3">
      <c r="B214" s="74">
        <f t="shared" si="14"/>
        <v>186</v>
      </c>
      <c r="C214" s="58" t="str">
        <f>+VLOOKUP($O214,MASTER!$A$8:$N$762,2,0)</f>
        <v>DATAEDUCACIÓN</v>
      </c>
      <c r="D214" s="73" t="str">
        <f>+VLOOKUP($O214,MASTER!$A$8:$N$762,3,0)</f>
        <v>0010-01-00014</v>
      </c>
      <c r="E214" s="52" t="str">
        <f>+VLOOKUP($O214,MASTER!$A$8:$N$762,5,0)</f>
        <v>Ranking Comunal de Establecimientos Educacionales - Chile</v>
      </c>
      <c r="F214" s="73" t="str">
        <f>+VLOOKUP($O214,MASTER!$A$8:$N$762,6,0)</f>
        <v>PRO</v>
      </c>
      <c r="G214" s="73" t="str">
        <f>+VLOOKUP($O214,MASTER!$A$8:$N$762,7,0)</f>
        <v>Chile</v>
      </c>
      <c r="H214" s="73" t="str">
        <f>+VLOOKUP($O214,MASTER!$A$8:$N$762,9,0)</f>
        <v>SI</v>
      </c>
      <c r="I214" s="73" t="str">
        <f>+VLOOKUP($O214,MASTER!$A$8:$N$762,10,0)</f>
        <v>NO</v>
      </c>
      <c r="J214" s="73" t="str">
        <f>+VLOOKUP($O214,MASTER!$A$8:$N$762,11,0)</f>
        <v>SI</v>
      </c>
      <c r="K214" s="72">
        <f>+VLOOKUP($O214,MASTER!$A$8:$N$762,12,0)</f>
        <v>3</v>
      </c>
      <c r="L214" s="73" t="str">
        <f>+VLOOKUP($O214,MASTER!$A$8:$N$762,13,0)</f>
        <v>SI</v>
      </c>
      <c r="M214" s="73" t="str">
        <f>+VLOOKUP($O214,MASTER!$A$8:$N$762,14,0)</f>
        <v>Comuna</v>
      </c>
      <c r="N214" s="72">
        <f t="shared" si="15"/>
        <v>346</v>
      </c>
      <c r="O214" s="67">
        <f t="shared" si="16"/>
        <v>4</v>
      </c>
      <c r="P214" s="81">
        <v>8102</v>
      </c>
      <c r="Q214" s="3" t="s">
        <v>802</v>
      </c>
      <c r="R214" s="3" t="str">
        <f t="shared" si="17"/>
        <v>https://dashboardfiltrado.azurewebsites.net/AutoDash/Index/4/8102</v>
      </c>
      <c r="S214" s="58" t="str">
        <f>+""""&amp;IFERROR(VLOOKUP($O214,MASTER!$A$8:$Z$762,20,0),"")&amp;""""</f>
        <v>"No Aplica"</v>
      </c>
      <c r="T214" s="73" t="str">
        <f>+IFERROR(VLOOKUP($O214,MASTER!$A$8:$Z$762,21,0),"")</f>
        <v>No Aplica</v>
      </c>
      <c r="U214" s="67">
        <f>+BD_Links[[#This Row],[id2]]</f>
        <v>8102</v>
      </c>
      <c r="V214" s="58" t="str">
        <f>+""""&amp;IFERROR(VLOOKUP($O214,MASTER!$A$8:$Z$762,22,0),"")&amp;""""</f>
        <v>"No Aplica"</v>
      </c>
      <c r="W214" s="3"/>
      <c r="X214" s="3" t="str">
        <f>+IFERROR(VLOOKUP(BD_Links[[#This Row],[id GEE]],Portadas10[],2,0),"")</f>
        <v/>
      </c>
      <c r="Y2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5" spans="2:26" ht="30.6" x14ac:dyDescent="0.3">
      <c r="B215" s="74">
        <f t="shared" si="14"/>
        <v>187</v>
      </c>
      <c r="C215" s="58" t="str">
        <f>+VLOOKUP($O215,MASTER!$A$8:$N$762,2,0)</f>
        <v>DATAEDUCACIÓN</v>
      </c>
      <c r="D215" s="73" t="str">
        <f>+VLOOKUP($O215,MASTER!$A$8:$N$762,3,0)</f>
        <v>0010-01-00014</v>
      </c>
      <c r="E215" s="52" t="str">
        <f>+VLOOKUP($O215,MASTER!$A$8:$N$762,5,0)</f>
        <v>Ranking Comunal de Establecimientos Educacionales - Chile</v>
      </c>
      <c r="F215" s="73" t="str">
        <f>+VLOOKUP($O215,MASTER!$A$8:$N$762,6,0)</f>
        <v>PRO</v>
      </c>
      <c r="G215" s="73" t="str">
        <f>+VLOOKUP($O215,MASTER!$A$8:$N$762,7,0)</f>
        <v>Chile</v>
      </c>
      <c r="H215" s="73" t="str">
        <f>+VLOOKUP($O215,MASTER!$A$8:$N$762,9,0)</f>
        <v>SI</v>
      </c>
      <c r="I215" s="73" t="str">
        <f>+VLOOKUP($O215,MASTER!$A$8:$N$762,10,0)</f>
        <v>NO</v>
      </c>
      <c r="J215" s="73" t="str">
        <f>+VLOOKUP($O215,MASTER!$A$8:$N$762,11,0)</f>
        <v>SI</v>
      </c>
      <c r="K215" s="72">
        <f>+VLOOKUP($O215,MASTER!$A$8:$N$762,12,0)</f>
        <v>3</v>
      </c>
      <c r="L215" s="73" t="str">
        <f>+VLOOKUP($O215,MASTER!$A$8:$N$762,13,0)</f>
        <v>SI</v>
      </c>
      <c r="M215" s="73" t="str">
        <f>+VLOOKUP($O215,MASTER!$A$8:$N$762,14,0)</f>
        <v>Comuna</v>
      </c>
      <c r="N215" s="72">
        <f t="shared" si="15"/>
        <v>346</v>
      </c>
      <c r="O215" s="67">
        <f t="shared" si="16"/>
        <v>4</v>
      </c>
      <c r="P215" s="81">
        <v>8205</v>
      </c>
      <c r="Q215" s="3" t="s">
        <v>817</v>
      </c>
      <c r="R215" s="3" t="str">
        <f t="shared" si="17"/>
        <v>https://dashboardfiltrado.azurewebsites.net/AutoDash/Index/4/8205</v>
      </c>
      <c r="S215" s="58" t="str">
        <f>+""""&amp;IFERROR(VLOOKUP($O215,MASTER!$A$8:$Z$762,20,0),"")&amp;""""</f>
        <v>"No Aplica"</v>
      </c>
      <c r="T215" s="73" t="str">
        <f>+IFERROR(VLOOKUP($O215,MASTER!$A$8:$Z$762,21,0),"")</f>
        <v>No Aplica</v>
      </c>
      <c r="U215" s="67">
        <f>+BD_Links[[#This Row],[id2]]</f>
        <v>8205</v>
      </c>
      <c r="V215" s="58" t="str">
        <f>+""""&amp;IFERROR(VLOOKUP($O215,MASTER!$A$8:$Z$762,22,0),"")&amp;""""</f>
        <v>"No Aplica"</v>
      </c>
      <c r="W215" s="3"/>
      <c r="X215" s="3" t="str">
        <f>+IFERROR(VLOOKUP(BD_Links[[#This Row],[id GEE]],Portadas10[],2,0),"")</f>
        <v/>
      </c>
      <c r="Y2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6" spans="2:26" ht="30.6" x14ac:dyDescent="0.3">
      <c r="B216" s="74">
        <f t="shared" si="14"/>
        <v>188</v>
      </c>
      <c r="C216" s="58" t="str">
        <f>+VLOOKUP($O216,MASTER!$A$8:$N$762,2,0)</f>
        <v>DATAEDUCACIÓN</v>
      </c>
      <c r="D216" s="73" t="str">
        <f>+VLOOKUP($O216,MASTER!$A$8:$N$762,3,0)</f>
        <v>0010-01-00014</v>
      </c>
      <c r="E216" s="52" t="str">
        <f>+VLOOKUP($O216,MASTER!$A$8:$N$762,5,0)</f>
        <v>Ranking Comunal de Establecimientos Educacionales - Chile</v>
      </c>
      <c r="F216" s="73" t="str">
        <f>+VLOOKUP($O216,MASTER!$A$8:$N$762,6,0)</f>
        <v>PRO</v>
      </c>
      <c r="G216" s="73" t="str">
        <f>+VLOOKUP($O216,MASTER!$A$8:$N$762,7,0)</f>
        <v>Chile</v>
      </c>
      <c r="H216" s="73" t="str">
        <f>+VLOOKUP($O216,MASTER!$A$8:$N$762,9,0)</f>
        <v>SI</v>
      </c>
      <c r="I216" s="73" t="str">
        <f>+VLOOKUP($O216,MASTER!$A$8:$N$762,10,0)</f>
        <v>NO</v>
      </c>
      <c r="J216" s="73" t="str">
        <f>+VLOOKUP($O216,MASTER!$A$8:$N$762,11,0)</f>
        <v>SI</v>
      </c>
      <c r="K216" s="72">
        <f>+VLOOKUP($O216,MASTER!$A$8:$N$762,12,0)</f>
        <v>3</v>
      </c>
      <c r="L216" s="73" t="str">
        <f>+VLOOKUP($O216,MASTER!$A$8:$N$762,13,0)</f>
        <v>SI</v>
      </c>
      <c r="M216" s="73" t="str">
        <f>+VLOOKUP($O216,MASTER!$A$8:$N$762,14,0)</f>
        <v>Comuna</v>
      </c>
      <c r="N216" s="72">
        <f t="shared" si="15"/>
        <v>346</v>
      </c>
      <c r="O216" s="67">
        <f t="shared" si="16"/>
        <v>4</v>
      </c>
      <c r="P216" s="81">
        <v>7103</v>
      </c>
      <c r="Q216" s="3" t="s">
        <v>773</v>
      </c>
      <c r="R216" s="3" t="str">
        <f t="shared" si="17"/>
        <v>https://dashboardfiltrado.azurewebsites.net/AutoDash/Index/4/7103</v>
      </c>
      <c r="S216" s="58" t="str">
        <f>+""""&amp;IFERROR(VLOOKUP($O216,MASTER!$A$8:$Z$762,20,0),"")&amp;""""</f>
        <v>"No Aplica"</v>
      </c>
      <c r="T216" s="73" t="str">
        <f>+IFERROR(VLOOKUP($O216,MASTER!$A$8:$Z$762,21,0),"")</f>
        <v>No Aplica</v>
      </c>
      <c r="U216" s="67">
        <f>+BD_Links[[#This Row],[id2]]</f>
        <v>7103</v>
      </c>
      <c r="V216" s="58" t="str">
        <f>+""""&amp;IFERROR(VLOOKUP($O216,MASTER!$A$8:$Z$762,22,0),"")&amp;""""</f>
        <v>"No Aplica"</v>
      </c>
      <c r="W216" s="3"/>
      <c r="X216" s="3" t="str">
        <f>+IFERROR(VLOOKUP(BD_Links[[#This Row],[id GEE]],Portadas10[],2,0),"")</f>
        <v/>
      </c>
      <c r="Y2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7" spans="2:26" ht="30.6" x14ac:dyDescent="0.3">
      <c r="B217" s="74">
        <f t="shared" si="14"/>
        <v>189</v>
      </c>
      <c r="C217" s="58" t="str">
        <f>+VLOOKUP($O217,MASTER!$A$8:$N$762,2,0)</f>
        <v>DATAEDUCACIÓN</v>
      </c>
      <c r="D217" s="73" t="str">
        <f>+VLOOKUP($O217,MASTER!$A$8:$N$762,3,0)</f>
        <v>0010-01-00014</v>
      </c>
      <c r="E217" s="52" t="str">
        <f>+VLOOKUP($O217,MASTER!$A$8:$N$762,5,0)</f>
        <v>Ranking Comunal de Establecimientos Educacionales - Chile</v>
      </c>
      <c r="F217" s="73" t="str">
        <f>+VLOOKUP($O217,MASTER!$A$8:$N$762,6,0)</f>
        <v>PRO</v>
      </c>
      <c r="G217" s="73" t="str">
        <f>+VLOOKUP($O217,MASTER!$A$8:$N$762,7,0)</f>
        <v>Chile</v>
      </c>
      <c r="H217" s="73" t="str">
        <f>+VLOOKUP($O217,MASTER!$A$8:$N$762,9,0)</f>
        <v>SI</v>
      </c>
      <c r="I217" s="73" t="str">
        <f>+VLOOKUP($O217,MASTER!$A$8:$N$762,10,0)</f>
        <v>NO</v>
      </c>
      <c r="J217" s="73" t="str">
        <f>+VLOOKUP($O217,MASTER!$A$8:$N$762,11,0)</f>
        <v>SI</v>
      </c>
      <c r="K217" s="72">
        <f>+VLOOKUP($O217,MASTER!$A$8:$N$762,12,0)</f>
        <v>3</v>
      </c>
      <c r="L217" s="73" t="str">
        <f>+VLOOKUP($O217,MASTER!$A$8:$N$762,13,0)</f>
        <v>SI</v>
      </c>
      <c r="M217" s="73" t="str">
        <f>+VLOOKUP($O217,MASTER!$A$8:$N$762,14,0)</f>
        <v>Comuna</v>
      </c>
      <c r="N217" s="72">
        <f t="shared" si="15"/>
        <v>346</v>
      </c>
      <c r="O217" s="67">
        <f t="shared" si="16"/>
        <v>4</v>
      </c>
      <c r="P217" s="81">
        <v>7301</v>
      </c>
      <c r="Q217" s="3" t="s">
        <v>784</v>
      </c>
      <c r="R217" s="3" t="str">
        <f t="shared" si="17"/>
        <v>https://dashboardfiltrado.azurewebsites.net/AutoDash/Index/4/7301</v>
      </c>
      <c r="S217" s="58" t="str">
        <f>+""""&amp;IFERROR(VLOOKUP($O217,MASTER!$A$8:$Z$762,20,0),"")&amp;""""</f>
        <v>"No Aplica"</v>
      </c>
      <c r="T217" s="73" t="str">
        <f>+IFERROR(VLOOKUP($O217,MASTER!$A$8:$Z$762,21,0),"")</f>
        <v>No Aplica</v>
      </c>
      <c r="U217" s="67">
        <f>+BD_Links[[#This Row],[id2]]</f>
        <v>7301</v>
      </c>
      <c r="V217" s="58" t="str">
        <f>+""""&amp;IFERROR(VLOOKUP($O217,MASTER!$A$8:$Z$762,22,0),"")&amp;""""</f>
        <v>"No Aplica"</v>
      </c>
      <c r="W217" s="3"/>
      <c r="X217" s="3" t="str">
        <f>+IFERROR(VLOOKUP(BD_Links[[#This Row],[id GEE]],Portadas10[],2,0),"")</f>
        <v/>
      </c>
      <c r="Y2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8" spans="2:26" ht="30.6" x14ac:dyDescent="0.3">
      <c r="B218" s="74">
        <f t="shared" si="14"/>
        <v>190</v>
      </c>
      <c r="C218" s="58" t="str">
        <f>+VLOOKUP($O218,MASTER!$A$8:$N$762,2,0)</f>
        <v>DATAEDUCACIÓN</v>
      </c>
      <c r="D218" s="73" t="str">
        <f>+VLOOKUP($O218,MASTER!$A$8:$N$762,3,0)</f>
        <v>0010-01-00014</v>
      </c>
      <c r="E218" s="52" t="str">
        <f>+VLOOKUP($O218,MASTER!$A$8:$N$762,5,0)</f>
        <v>Ranking Comunal de Establecimientos Educacionales - Chile</v>
      </c>
      <c r="F218" s="73" t="str">
        <f>+VLOOKUP($O218,MASTER!$A$8:$N$762,6,0)</f>
        <v>PRO</v>
      </c>
      <c r="G218" s="73" t="str">
        <f>+VLOOKUP($O218,MASTER!$A$8:$N$762,7,0)</f>
        <v>Chile</v>
      </c>
      <c r="H218" s="73" t="str">
        <f>+VLOOKUP($O218,MASTER!$A$8:$N$762,9,0)</f>
        <v>SI</v>
      </c>
      <c r="I218" s="73" t="str">
        <f>+VLOOKUP($O218,MASTER!$A$8:$N$762,10,0)</f>
        <v>NO</v>
      </c>
      <c r="J218" s="73" t="str">
        <f>+VLOOKUP($O218,MASTER!$A$8:$N$762,11,0)</f>
        <v>SI</v>
      </c>
      <c r="K218" s="72">
        <f>+VLOOKUP($O218,MASTER!$A$8:$N$762,12,0)</f>
        <v>3</v>
      </c>
      <c r="L218" s="73" t="str">
        <f>+VLOOKUP($O218,MASTER!$A$8:$N$762,13,0)</f>
        <v>SI</v>
      </c>
      <c r="M218" s="73" t="str">
        <f>+VLOOKUP($O218,MASTER!$A$8:$N$762,14,0)</f>
        <v>Comuna</v>
      </c>
      <c r="N218" s="72">
        <f t="shared" si="15"/>
        <v>346</v>
      </c>
      <c r="O218" s="67">
        <f t="shared" si="16"/>
        <v>4</v>
      </c>
      <c r="P218" s="81">
        <v>16104</v>
      </c>
      <c r="Q218" s="3" t="s">
        <v>988</v>
      </c>
      <c r="R218" s="3" t="str">
        <f t="shared" si="17"/>
        <v>https://dashboardfiltrado.azurewebsites.net/AutoDash/Index/4/16104</v>
      </c>
      <c r="S218" s="58" t="str">
        <f>+""""&amp;IFERROR(VLOOKUP($O218,MASTER!$A$8:$Z$762,20,0),"")&amp;""""</f>
        <v>"No Aplica"</v>
      </c>
      <c r="T218" s="73" t="str">
        <f>+IFERROR(VLOOKUP($O218,MASTER!$A$8:$Z$762,21,0),"")</f>
        <v>No Aplica</v>
      </c>
      <c r="U218" s="67">
        <f>+BD_Links[[#This Row],[id2]]</f>
        <v>16104</v>
      </c>
      <c r="V218" s="58" t="str">
        <f>+""""&amp;IFERROR(VLOOKUP($O218,MASTER!$A$8:$Z$762,22,0),"")&amp;""""</f>
        <v>"No Aplica"</v>
      </c>
      <c r="W218" s="3"/>
      <c r="X218" s="3" t="str">
        <f>+IFERROR(VLOOKUP(BD_Links[[#This Row],[id GEE]],Portadas10[],2,0),"")</f>
        <v/>
      </c>
      <c r="Y2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9" spans="2:26" ht="30.6" x14ac:dyDescent="0.3">
      <c r="B219" s="74">
        <f t="shared" si="14"/>
        <v>191</v>
      </c>
      <c r="C219" s="58" t="str">
        <f>+VLOOKUP($O219,MASTER!$A$8:$N$762,2,0)</f>
        <v>DATAEDUCACIÓN</v>
      </c>
      <c r="D219" s="73" t="str">
        <f>+VLOOKUP($O219,MASTER!$A$8:$N$762,3,0)</f>
        <v>0010-01-00014</v>
      </c>
      <c r="E219" s="52" t="str">
        <f>+VLOOKUP($O219,MASTER!$A$8:$N$762,5,0)</f>
        <v>Ranking Comunal de Establecimientos Educacionales - Chile</v>
      </c>
      <c r="F219" s="73" t="str">
        <f>+VLOOKUP($O219,MASTER!$A$8:$N$762,6,0)</f>
        <v>PRO</v>
      </c>
      <c r="G219" s="73" t="str">
        <f>+VLOOKUP($O219,MASTER!$A$8:$N$762,7,0)</f>
        <v>Chile</v>
      </c>
      <c r="H219" s="73" t="str">
        <f>+VLOOKUP($O219,MASTER!$A$8:$N$762,9,0)</f>
        <v>SI</v>
      </c>
      <c r="I219" s="73" t="str">
        <f>+VLOOKUP($O219,MASTER!$A$8:$N$762,10,0)</f>
        <v>NO</v>
      </c>
      <c r="J219" s="73" t="str">
        <f>+VLOOKUP($O219,MASTER!$A$8:$N$762,11,0)</f>
        <v>SI</v>
      </c>
      <c r="K219" s="72">
        <f>+VLOOKUP($O219,MASTER!$A$8:$N$762,12,0)</f>
        <v>3</v>
      </c>
      <c r="L219" s="73" t="str">
        <f>+VLOOKUP($O219,MASTER!$A$8:$N$762,13,0)</f>
        <v>SI</v>
      </c>
      <c r="M219" s="73" t="str">
        <f>+VLOOKUP($O219,MASTER!$A$8:$N$762,14,0)</f>
        <v>Comuna</v>
      </c>
      <c r="N219" s="72">
        <f t="shared" si="15"/>
        <v>346</v>
      </c>
      <c r="O219" s="67">
        <f t="shared" si="16"/>
        <v>4</v>
      </c>
      <c r="P219" s="81">
        <v>7104</v>
      </c>
      <c r="Q219" s="3" t="s">
        <v>774</v>
      </c>
      <c r="R219" s="3" t="str">
        <f t="shared" si="17"/>
        <v>https://dashboardfiltrado.azurewebsites.net/AutoDash/Index/4/7104</v>
      </c>
      <c r="S219" s="58" t="str">
        <f>+""""&amp;IFERROR(VLOOKUP($O219,MASTER!$A$8:$Z$762,20,0),"")&amp;""""</f>
        <v>"No Aplica"</v>
      </c>
      <c r="T219" s="73" t="str">
        <f>+IFERROR(VLOOKUP($O219,MASTER!$A$8:$Z$762,21,0),"")</f>
        <v>No Aplica</v>
      </c>
      <c r="U219" s="67">
        <f>+BD_Links[[#This Row],[id2]]</f>
        <v>7104</v>
      </c>
      <c r="V219" s="58" t="str">
        <f>+""""&amp;IFERROR(VLOOKUP($O219,MASTER!$A$8:$Z$762,22,0),"")&amp;""""</f>
        <v>"No Aplica"</v>
      </c>
      <c r="W219" s="3"/>
      <c r="X219" s="3" t="str">
        <f>+IFERROR(VLOOKUP(BD_Links[[#This Row],[id GEE]],Portadas10[],2,0),"")</f>
        <v/>
      </c>
      <c r="Y2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0" spans="2:26" ht="30.6" x14ac:dyDescent="0.3">
      <c r="B220" s="74">
        <f t="shared" si="14"/>
        <v>192</v>
      </c>
      <c r="C220" s="58" t="str">
        <f>+VLOOKUP($O220,MASTER!$A$8:$N$762,2,0)</f>
        <v>DATAEDUCACIÓN</v>
      </c>
      <c r="D220" s="73" t="str">
        <f>+VLOOKUP($O220,MASTER!$A$8:$N$762,3,0)</f>
        <v>0010-01-00014</v>
      </c>
      <c r="E220" s="52" t="str">
        <f>+VLOOKUP($O220,MASTER!$A$8:$N$762,5,0)</f>
        <v>Ranking Comunal de Establecimientos Educacionales - Chile</v>
      </c>
      <c r="F220" s="73" t="str">
        <f>+VLOOKUP($O220,MASTER!$A$8:$N$762,6,0)</f>
        <v>PRO</v>
      </c>
      <c r="G220" s="73" t="str">
        <f>+VLOOKUP($O220,MASTER!$A$8:$N$762,7,0)</f>
        <v>Chile</v>
      </c>
      <c r="H220" s="73" t="str">
        <f>+VLOOKUP($O220,MASTER!$A$8:$N$762,9,0)</f>
        <v>SI</v>
      </c>
      <c r="I220" s="73" t="str">
        <f>+VLOOKUP($O220,MASTER!$A$8:$N$762,10,0)</f>
        <v>NO</v>
      </c>
      <c r="J220" s="73" t="str">
        <f>+VLOOKUP($O220,MASTER!$A$8:$N$762,11,0)</f>
        <v>SI</v>
      </c>
      <c r="K220" s="72">
        <f>+VLOOKUP($O220,MASTER!$A$8:$N$762,12,0)</f>
        <v>3</v>
      </c>
      <c r="L220" s="73" t="str">
        <f>+VLOOKUP($O220,MASTER!$A$8:$N$762,13,0)</f>
        <v>SI</v>
      </c>
      <c r="M220" s="73" t="str">
        <f>+VLOOKUP($O220,MASTER!$A$8:$N$762,14,0)</f>
        <v>Comuna</v>
      </c>
      <c r="N220" s="72">
        <f t="shared" si="15"/>
        <v>346</v>
      </c>
      <c r="O220" s="67">
        <f t="shared" si="16"/>
        <v>4</v>
      </c>
      <c r="P220" s="81">
        <v>8104</v>
      </c>
      <c r="Q220" s="3" t="s">
        <v>804</v>
      </c>
      <c r="R220" s="3" t="str">
        <f t="shared" si="17"/>
        <v>https://dashboardfiltrado.azurewebsites.net/AutoDash/Index/4/8104</v>
      </c>
      <c r="S220" s="58" t="str">
        <f>+""""&amp;IFERROR(VLOOKUP($O220,MASTER!$A$8:$Z$762,20,0),"")&amp;""""</f>
        <v>"No Aplica"</v>
      </c>
      <c r="T220" s="73" t="str">
        <f>+IFERROR(VLOOKUP($O220,MASTER!$A$8:$Z$762,21,0),"")</f>
        <v>No Aplica</v>
      </c>
      <c r="U220" s="67">
        <f>+BD_Links[[#This Row],[id2]]</f>
        <v>8104</v>
      </c>
      <c r="V220" s="58" t="str">
        <f>+""""&amp;IFERROR(VLOOKUP($O220,MASTER!$A$8:$Z$762,22,0),"")&amp;""""</f>
        <v>"No Aplica"</v>
      </c>
      <c r="W220" s="3"/>
      <c r="X220" s="3" t="str">
        <f>+IFERROR(VLOOKUP(BD_Links[[#This Row],[id GEE]],Portadas10[],2,0),"")</f>
        <v/>
      </c>
      <c r="Y2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1" spans="2:26" ht="30.6" x14ac:dyDescent="0.3">
      <c r="B221" s="74">
        <f t="shared" si="14"/>
        <v>193</v>
      </c>
      <c r="C221" s="58" t="str">
        <f>+VLOOKUP($O221,MASTER!$A$8:$N$762,2,0)</f>
        <v>DATAEDUCACIÓN</v>
      </c>
      <c r="D221" s="73" t="str">
        <f>+VLOOKUP($O221,MASTER!$A$8:$N$762,3,0)</f>
        <v>0010-01-00014</v>
      </c>
      <c r="E221" s="52" t="str">
        <f>+VLOOKUP($O221,MASTER!$A$8:$N$762,5,0)</f>
        <v>Ranking Comunal de Establecimientos Educacionales - Chile</v>
      </c>
      <c r="F221" s="73" t="str">
        <f>+VLOOKUP($O221,MASTER!$A$8:$N$762,6,0)</f>
        <v>PRO</v>
      </c>
      <c r="G221" s="73" t="str">
        <f>+VLOOKUP($O221,MASTER!$A$8:$N$762,7,0)</f>
        <v>Chile</v>
      </c>
      <c r="H221" s="73" t="str">
        <f>+VLOOKUP($O221,MASTER!$A$8:$N$762,9,0)</f>
        <v>SI</v>
      </c>
      <c r="I221" s="73" t="str">
        <f>+VLOOKUP($O221,MASTER!$A$8:$N$762,10,0)</f>
        <v>NO</v>
      </c>
      <c r="J221" s="73" t="str">
        <f>+VLOOKUP($O221,MASTER!$A$8:$N$762,11,0)</f>
        <v>SI</v>
      </c>
      <c r="K221" s="72">
        <f>+VLOOKUP($O221,MASTER!$A$8:$N$762,12,0)</f>
        <v>3</v>
      </c>
      <c r="L221" s="73" t="str">
        <f>+VLOOKUP($O221,MASTER!$A$8:$N$762,13,0)</f>
        <v>SI</v>
      </c>
      <c r="M221" s="73" t="str">
        <f>+VLOOKUP($O221,MASTER!$A$8:$N$762,14,0)</f>
        <v>Comuna</v>
      </c>
      <c r="N221" s="72">
        <f t="shared" si="15"/>
        <v>346</v>
      </c>
      <c r="O221" s="67">
        <f t="shared" si="16"/>
        <v>4</v>
      </c>
      <c r="P221" s="81">
        <v>7302</v>
      </c>
      <c r="Q221" s="3" t="s">
        <v>785</v>
      </c>
      <c r="R221" s="3" t="str">
        <f t="shared" si="17"/>
        <v>https://dashboardfiltrado.azurewebsites.net/AutoDash/Index/4/7302</v>
      </c>
      <c r="S221" s="58" t="str">
        <f>+""""&amp;IFERROR(VLOOKUP($O221,MASTER!$A$8:$Z$762,20,0),"")&amp;""""</f>
        <v>"No Aplica"</v>
      </c>
      <c r="T221" s="73" t="str">
        <f>+IFERROR(VLOOKUP($O221,MASTER!$A$8:$Z$762,21,0),"")</f>
        <v>No Aplica</v>
      </c>
      <c r="U221" s="67">
        <f>+BD_Links[[#This Row],[id2]]</f>
        <v>7302</v>
      </c>
      <c r="V221" s="58" t="str">
        <f>+""""&amp;IFERROR(VLOOKUP($O221,MASTER!$A$8:$Z$762,22,0),"")&amp;""""</f>
        <v>"No Aplica"</v>
      </c>
      <c r="W221" s="3"/>
      <c r="X221" s="3" t="str">
        <f>+IFERROR(VLOOKUP(BD_Links[[#This Row],[id GEE]],Portadas10[],2,0),"")</f>
        <v/>
      </c>
      <c r="Y2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2" spans="2:26" ht="30.6" x14ac:dyDescent="0.3">
      <c r="B222" s="74">
        <f t="shared" si="14"/>
        <v>194</v>
      </c>
      <c r="C222" s="58" t="str">
        <f>+VLOOKUP($O222,MASTER!$A$8:$N$762,2,0)</f>
        <v>DATAEDUCACIÓN</v>
      </c>
      <c r="D222" s="73" t="str">
        <f>+VLOOKUP($O222,MASTER!$A$8:$N$762,3,0)</f>
        <v>0010-01-00014</v>
      </c>
      <c r="E222" s="52" t="str">
        <f>+VLOOKUP($O222,MASTER!$A$8:$N$762,5,0)</f>
        <v>Ranking Comunal de Establecimientos Educacionales - Chile</v>
      </c>
      <c r="F222" s="73" t="str">
        <f>+VLOOKUP($O222,MASTER!$A$8:$N$762,6,0)</f>
        <v>PRO</v>
      </c>
      <c r="G222" s="73" t="str">
        <f>+VLOOKUP($O222,MASTER!$A$8:$N$762,7,0)</f>
        <v>Chile</v>
      </c>
      <c r="H222" s="73" t="str">
        <f>+VLOOKUP($O222,MASTER!$A$8:$N$762,9,0)</f>
        <v>SI</v>
      </c>
      <c r="I222" s="73" t="str">
        <f>+VLOOKUP($O222,MASTER!$A$8:$N$762,10,0)</f>
        <v>NO</v>
      </c>
      <c r="J222" s="73" t="str">
        <f>+VLOOKUP($O222,MASTER!$A$8:$N$762,11,0)</f>
        <v>SI</v>
      </c>
      <c r="K222" s="72">
        <f>+VLOOKUP($O222,MASTER!$A$8:$N$762,12,0)</f>
        <v>3</v>
      </c>
      <c r="L222" s="73" t="str">
        <f>+VLOOKUP($O222,MASTER!$A$8:$N$762,13,0)</f>
        <v>SI</v>
      </c>
      <c r="M222" s="73" t="str">
        <f>+VLOOKUP($O222,MASTER!$A$8:$N$762,14,0)</f>
        <v>Comuna</v>
      </c>
      <c r="N222" s="72">
        <f t="shared" si="15"/>
        <v>346</v>
      </c>
      <c r="O222" s="67">
        <f t="shared" si="16"/>
        <v>4</v>
      </c>
      <c r="P222" s="81">
        <v>8112</v>
      </c>
      <c r="Q222" s="3" t="s">
        <v>812</v>
      </c>
      <c r="R222" s="3" t="str">
        <f t="shared" si="17"/>
        <v>https://dashboardfiltrado.azurewebsites.net/AutoDash/Index/4/8112</v>
      </c>
      <c r="S222" s="58" t="str">
        <f>+""""&amp;IFERROR(VLOOKUP($O222,MASTER!$A$8:$Z$762,20,0),"")&amp;""""</f>
        <v>"No Aplica"</v>
      </c>
      <c r="T222" s="73" t="str">
        <f>+IFERROR(VLOOKUP($O222,MASTER!$A$8:$Z$762,21,0),"")</f>
        <v>No Aplica</v>
      </c>
      <c r="U222" s="67">
        <f>+BD_Links[[#This Row],[id2]]</f>
        <v>8112</v>
      </c>
      <c r="V222" s="58" t="str">
        <f>+""""&amp;IFERROR(VLOOKUP($O222,MASTER!$A$8:$Z$762,22,0),"")&amp;""""</f>
        <v>"No Aplica"</v>
      </c>
      <c r="W222" s="3"/>
      <c r="X222" s="3" t="str">
        <f>+IFERROR(VLOOKUP(BD_Links[[#This Row],[id GEE]],Portadas10[],2,0),"")</f>
        <v/>
      </c>
      <c r="Y2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3" spans="2:26" ht="30.6" x14ac:dyDescent="0.3">
      <c r="B223" s="74">
        <f t="shared" si="14"/>
        <v>195</v>
      </c>
      <c r="C223" s="58" t="str">
        <f>+VLOOKUP($O223,MASTER!$A$8:$N$762,2,0)</f>
        <v>DATAEDUCACIÓN</v>
      </c>
      <c r="D223" s="73" t="str">
        <f>+VLOOKUP($O223,MASTER!$A$8:$N$762,3,0)</f>
        <v>0010-01-00014</v>
      </c>
      <c r="E223" s="52" t="str">
        <f>+VLOOKUP($O223,MASTER!$A$8:$N$762,5,0)</f>
        <v>Ranking Comunal de Establecimientos Educacionales - Chile</v>
      </c>
      <c r="F223" s="73" t="str">
        <f>+VLOOKUP($O223,MASTER!$A$8:$N$762,6,0)</f>
        <v>PRO</v>
      </c>
      <c r="G223" s="73" t="str">
        <f>+VLOOKUP($O223,MASTER!$A$8:$N$762,7,0)</f>
        <v>Chile</v>
      </c>
      <c r="H223" s="73" t="str">
        <f>+VLOOKUP($O223,MASTER!$A$8:$N$762,9,0)</f>
        <v>SI</v>
      </c>
      <c r="I223" s="73" t="str">
        <f>+VLOOKUP($O223,MASTER!$A$8:$N$762,10,0)</f>
        <v>NO</v>
      </c>
      <c r="J223" s="73" t="str">
        <f>+VLOOKUP($O223,MASTER!$A$8:$N$762,11,0)</f>
        <v>SI</v>
      </c>
      <c r="K223" s="72">
        <f>+VLOOKUP($O223,MASTER!$A$8:$N$762,12,0)</f>
        <v>3</v>
      </c>
      <c r="L223" s="73" t="str">
        <f>+VLOOKUP($O223,MASTER!$A$8:$N$762,13,0)</f>
        <v>SI</v>
      </c>
      <c r="M223" s="73" t="str">
        <f>+VLOOKUP($O223,MASTER!$A$8:$N$762,14,0)</f>
        <v>Comuna</v>
      </c>
      <c r="N223" s="72">
        <f t="shared" si="15"/>
        <v>346</v>
      </c>
      <c r="O223" s="67">
        <f t="shared" si="16"/>
        <v>4</v>
      </c>
      <c r="P223" s="81">
        <v>8105</v>
      </c>
      <c r="Q223" s="3" t="s">
        <v>805</v>
      </c>
      <c r="R223" s="3" t="str">
        <f t="shared" si="17"/>
        <v>https://dashboardfiltrado.azurewebsites.net/AutoDash/Index/4/8105</v>
      </c>
      <c r="S223" s="58" t="str">
        <f>+""""&amp;IFERROR(VLOOKUP($O223,MASTER!$A$8:$Z$762,20,0),"")&amp;""""</f>
        <v>"No Aplica"</v>
      </c>
      <c r="T223" s="73" t="str">
        <f>+IFERROR(VLOOKUP($O223,MASTER!$A$8:$Z$762,21,0),"")</f>
        <v>No Aplica</v>
      </c>
      <c r="U223" s="67">
        <f>+BD_Links[[#This Row],[id2]]</f>
        <v>8105</v>
      </c>
      <c r="V223" s="58" t="str">
        <f>+""""&amp;IFERROR(VLOOKUP($O223,MASTER!$A$8:$Z$762,22,0),"")&amp;""""</f>
        <v>"No Aplica"</v>
      </c>
      <c r="W223" s="3"/>
      <c r="X223" s="3" t="str">
        <f>+IFERROR(VLOOKUP(BD_Links[[#This Row],[id GEE]],Portadas10[],2,0),"")</f>
        <v/>
      </c>
      <c r="Y2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4" spans="2:26" ht="30.6" x14ac:dyDescent="0.3">
      <c r="B224" s="74">
        <f t="shared" si="14"/>
        <v>196</v>
      </c>
      <c r="C224" s="58" t="str">
        <f>+VLOOKUP($O224,MASTER!$A$8:$N$762,2,0)</f>
        <v>DATAEDUCACIÓN</v>
      </c>
      <c r="D224" s="73" t="str">
        <f>+VLOOKUP($O224,MASTER!$A$8:$N$762,3,0)</f>
        <v>0010-01-00014</v>
      </c>
      <c r="E224" s="52" t="str">
        <f>+VLOOKUP($O224,MASTER!$A$8:$N$762,5,0)</f>
        <v>Ranking Comunal de Establecimientos Educacionales - Chile</v>
      </c>
      <c r="F224" s="73" t="str">
        <f>+VLOOKUP($O224,MASTER!$A$8:$N$762,6,0)</f>
        <v>PRO</v>
      </c>
      <c r="G224" s="73" t="str">
        <f>+VLOOKUP($O224,MASTER!$A$8:$N$762,7,0)</f>
        <v>Chile</v>
      </c>
      <c r="H224" s="73" t="str">
        <f>+VLOOKUP($O224,MASTER!$A$8:$N$762,9,0)</f>
        <v>SI</v>
      </c>
      <c r="I224" s="73" t="str">
        <f>+VLOOKUP($O224,MASTER!$A$8:$N$762,10,0)</f>
        <v>NO</v>
      </c>
      <c r="J224" s="73" t="str">
        <f>+VLOOKUP($O224,MASTER!$A$8:$N$762,11,0)</f>
        <v>SI</v>
      </c>
      <c r="K224" s="72">
        <f>+VLOOKUP($O224,MASTER!$A$8:$N$762,12,0)</f>
        <v>3</v>
      </c>
      <c r="L224" s="73" t="str">
        <f>+VLOOKUP($O224,MASTER!$A$8:$N$762,13,0)</f>
        <v>SI</v>
      </c>
      <c r="M224" s="73" t="str">
        <f>+VLOOKUP($O224,MASTER!$A$8:$N$762,14,0)</f>
        <v>Comuna</v>
      </c>
      <c r="N224" s="72">
        <f t="shared" si="15"/>
        <v>346</v>
      </c>
      <c r="O224" s="67">
        <f t="shared" si="16"/>
        <v>4</v>
      </c>
      <c r="P224" s="81">
        <v>8304</v>
      </c>
      <c r="Q224" s="3" t="s">
        <v>823</v>
      </c>
      <c r="R224" s="3" t="str">
        <f t="shared" si="17"/>
        <v>https://dashboardfiltrado.azurewebsites.net/AutoDash/Index/4/8304</v>
      </c>
      <c r="S224" s="58" t="str">
        <f>+""""&amp;IFERROR(VLOOKUP($O224,MASTER!$A$8:$Z$762,20,0),"")&amp;""""</f>
        <v>"No Aplica"</v>
      </c>
      <c r="T224" s="73" t="str">
        <f>+IFERROR(VLOOKUP($O224,MASTER!$A$8:$Z$762,21,0),"")</f>
        <v>No Aplica</v>
      </c>
      <c r="U224" s="67">
        <f>+BD_Links[[#This Row],[id2]]</f>
        <v>8304</v>
      </c>
      <c r="V224" s="58" t="str">
        <f>+""""&amp;IFERROR(VLOOKUP($O224,MASTER!$A$8:$Z$762,22,0),"")&amp;""""</f>
        <v>"No Aplica"</v>
      </c>
      <c r="W224" s="3"/>
      <c r="X224" s="3" t="str">
        <f>+IFERROR(VLOOKUP(BD_Links[[#This Row],[id GEE]],Portadas10[],2,0),"")</f>
        <v/>
      </c>
      <c r="Y2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5" spans="2:26" ht="30.6" x14ac:dyDescent="0.3">
      <c r="B225" s="74">
        <f t="shared" si="14"/>
        <v>197</v>
      </c>
      <c r="C225" s="58" t="str">
        <f>+VLOOKUP($O225,MASTER!$A$8:$N$762,2,0)</f>
        <v>DATAEDUCACIÓN</v>
      </c>
      <c r="D225" s="73" t="str">
        <f>+VLOOKUP($O225,MASTER!$A$8:$N$762,3,0)</f>
        <v>0010-01-00014</v>
      </c>
      <c r="E225" s="52" t="str">
        <f>+VLOOKUP($O225,MASTER!$A$8:$N$762,5,0)</f>
        <v>Ranking Comunal de Establecimientos Educacionales - Chile</v>
      </c>
      <c r="F225" s="73" t="str">
        <f>+VLOOKUP($O225,MASTER!$A$8:$N$762,6,0)</f>
        <v>PRO</v>
      </c>
      <c r="G225" s="73" t="str">
        <f>+VLOOKUP($O225,MASTER!$A$8:$N$762,7,0)</f>
        <v>Chile</v>
      </c>
      <c r="H225" s="73" t="str">
        <f>+VLOOKUP($O225,MASTER!$A$8:$N$762,9,0)</f>
        <v>SI</v>
      </c>
      <c r="I225" s="73" t="str">
        <f>+VLOOKUP($O225,MASTER!$A$8:$N$762,10,0)</f>
        <v>NO</v>
      </c>
      <c r="J225" s="73" t="str">
        <f>+VLOOKUP($O225,MASTER!$A$8:$N$762,11,0)</f>
        <v>SI</v>
      </c>
      <c r="K225" s="72">
        <f>+VLOOKUP($O225,MASTER!$A$8:$N$762,12,0)</f>
        <v>3</v>
      </c>
      <c r="L225" s="73" t="str">
        <f>+VLOOKUP($O225,MASTER!$A$8:$N$762,13,0)</f>
        <v>SI</v>
      </c>
      <c r="M225" s="73" t="str">
        <f>+VLOOKUP($O225,MASTER!$A$8:$N$762,14,0)</f>
        <v>Comuna</v>
      </c>
      <c r="N225" s="72">
        <f t="shared" si="15"/>
        <v>346</v>
      </c>
      <c r="O225" s="67">
        <f t="shared" si="16"/>
        <v>4</v>
      </c>
      <c r="P225" s="81">
        <v>8201</v>
      </c>
      <c r="Q225" s="3" t="s">
        <v>813</v>
      </c>
      <c r="R225" s="3" t="str">
        <f t="shared" si="17"/>
        <v>https://dashboardfiltrado.azurewebsites.net/AutoDash/Index/4/8201</v>
      </c>
      <c r="S225" s="58" t="str">
        <f>+""""&amp;IFERROR(VLOOKUP($O225,MASTER!$A$8:$Z$762,20,0),"")&amp;""""</f>
        <v>"No Aplica"</v>
      </c>
      <c r="T225" s="73" t="str">
        <f>+IFERROR(VLOOKUP($O225,MASTER!$A$8:$Z$762,21,0),"")</f>
        <v>No Aplica</v>
      </c>
      <c r="U225" s="67">
        <f>+BD_Links[[#This Row],[id2]]</f>
        <v>8201</v>
      </c>
      <c r="V225" s="58" t="str">
        <f>+""""&amp;IFERROR(VLOOKUP($O225,MASTER!$A$8:$Z$762,22,0),"")&amp;""""</f>
        <v>"No Aplica"</v>
      </c>
      <c r="W225" s="3"/>
      <c r="X225" s="3" t="str">
        <f>+IFERROR(VLOOKUP(BD_Links[[#This Row],[id GEE]],Portadas10[],2,0),"")</f>
        <v/>
      </c>
      <c r="Y2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6" spans="2:26" ht="30.6" x14ac:dyDescent="0.3">
      <c r="B226" s="74">
        <f t="shared" si="14"/>
        <v>198</v>
      </c>
      <c r="C226" s="58" t="str">
        <f>+VLOOKUP($O226,MASTER!$A$8:$N$762,2,0)</f>
        <v>DATAEDUCACIÓN</v>
      </c>
      <c r="D226" s="73" t="str">
        <f>+VLOOKUP($O226,MASTER!$A$8:$N$762,3,0)</f>
        <v>0010-01-00014</v>
      </c>
      <c r="E226" s="52" t="str">
        <f>+VLOOKUP($O226,MASTER!$A$8:$N$762,5,0)</f>
        <v>Ranking Comunal de Establecimientos Educacionales - Chile</v>
      </c>
      <c r="F226" s="73" t="str">
        <f>+VLOOKUP($O226,MASTER!$A$8:$N$762,6,0)</f>
        <v>PRO</v>
      </c>
      <c r="G226" s="73" t="str">
        <f>+VLOOKUP($O226,MASTER!$A$8:$N$762,7,0)</f>
        <v>Chile</v>
      </c>
      <c r="H226" s="73" t="str">
        <f>+VLOOKUP($O226,MASTER!$A$8:$N$762,9,0)</f>
        <v>SI</v>
      </c>
      <c r="I226" s="73" t="str">
        <f>+VLOOKUP($O226,MASTER!$A$8:$N$762,10,0)</f>
        <v>NO</v>
      </c>
      <c r="J226" s="73" t="str">
        <f>+VLOOKUP($O226,MASTER!$A$8:$N$762,11,0)</f>
        <v>SI</v>
      </c>
      <c r="K226" s="72">
        <f>+VLOOKUP($O226,MASTER!$A$8:$N$762,12,0)</f>
        <v>3</v>
      </c>
      <c r="L226" s="73" t="str">
        <f>+VLOOKUP($O226,MASTER!$A$8:$N$762,13,0)</f>
        <v>SI</v>
      </c>
      <c r="M226" s="73" t="str">
        <f>+VLOOKUP($O226,MASTER!$A$8:$N$762,14,0)</f>
        <v>Comuna</v>
      </c>
      <c r="N226" s="72">
        <f t="shared" si="15"/>
        <v>346</v>
      </c>
      <c r="O226" s="67">
        <f t="shared" si="16"/>
        <v>4</v>
      </c>
      <c r="P226" s="81">
        <v>7303</v>
      </c>
      <c r="Q226" s="3" t="s">
        <v>786</v>
      </c>
      <c r="R226" s="3" t="str">
        <f t="shared" si="17"/>
        <v>https://dashboardfiltrado.azurewebsites.net/AutoDash/Index/4/7303</v>
      </c>
      <c r="S226" s="58" t="str">
        <f>+""""&amp;IFERROR(VLOOKUP($O226,MASTER!$A$8:$Z$762,20,0),"")&amp;""""</f>
        <v>"No Aplica"</v>
      </c>
      <c r="T226" s="73" t="str">
        <f>+IFERROR(VLOOKUP($O226,MASTER!$A$8:$Z$762,21,0),"")</f>
        <v>No Aplica</v>
      </c>
      <c r="U226" s="67">
        <f>+BD_Links[[#This Row],[id2]]</f>
        <v>7303</v>
      </c>
      <c r="V226" s="58" t="str">
        <f>+""""&amp;IFERROR(VLOOKUP($O226,MASTER!$A$8:$Z$762,22,0),"")&amp;""""</f>
        <v>"No Aplica"</v>
      </c>
      <c r="W226" s="3"/>
      <c r="X226" s="3" t="str">
        <f>+IFERROR(VLOOKUP(BD_Links[[#This Row],[id GEE]],Portadas10[],2,0),"")</f>
        <v/>
      </c>
      <c r="Y2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7" spans="2:26" ht="30.6" x14ac:dyDescent="0.3">
      <c r="B227" s="74">
        <f t="shared" si="14"/>
        <v>199</v>
      </c>
      <c r="C227" s="58" t="str">
        <f>+VLOOKUP($O227,MASTER!$A$8:$N$762,2,0)</f>
        <v>DATAEDUCACIÓN</v>
      </c>
      <c r="D227" s="73" t="str">
        <f>+VLOOKUP($O227,MASTER!$A$8:$N$762,3,0)</f>
        <v>0010-01-00014</v>
      </c>
      <c r="E227" s="52" t="str">
        <f>+VLOOKUP($O227,MASTER!$A$8:$N$762,5,0)</f>
        <v>Ranking Comunal de Establecimientos Educacionales - Chile</v>
      </c>
      <c r="F227" s="73" t="str">
        <f>+VLOOKUP($O227,MASTER!$A$8:$N$762,6,0)</f>
        <v>PRO</v>
      </c>
      <c r="G227" s="73" t="str">
        <f>+VLOOKUP($O227,MASTER!$A$8:$N$762,7,0)</f>
        <v>Chile</v>
      </c>
      <c r="H227" s="73" t="str">
        <f>+VLOOKUP($O227,MASTER!$A$8:$N$762,9,0)</f>
        <v>SI</v>
      </c>
      <c r="I227" s="73" t="str">
        <f>+VLOOKUP($O227,MASTER!$A$8:$N$762,10,0)</f>
        <v>NO</v>
      </c>
      <c r="J227" s="73" t="str">
        <f>+VLOOKUP($O227,MASTER!$A$8:$N$762,11,0)</f>
        <v>SI</v>
      </c>
      <c r="K227" s="72">
        <f>+VLOOKUP($O227,MASTER!$A$8:$N$762,12,0)</f>
        <v>3</v>
      </c>
      <c r="L227" s="73" t="str">
        <f>+VLOOKUP($O227,MASTER!$A$8:$N$762,13,0)</f>
        <v>SI</v>
      </c>
      <c r="M227" s="73" t="str">
        <f>+VLOOKUP($O227,MASTER!$A$8:$N$762,14,0)</f>
        <v>Comuna</v>
      </c>
      <c r="N227" s="72">
        <f t="shared" si="15"/>
        <v>346</v>
      </c>
      <c r="O227" s="67">
        <f t="shared" si="16"/>
        <v>4</v>
      </c>
      <c r="P227" s="81">
        <v>7401</v>
      </c>
      <c r="Q227" s="3" t="s">
        <v>793</v>
      </c>
      <c r="R227" s="3" t="str">
        <f t="shared" si="17"/>
        <v>https://dashboardfiltrado.azurewebsites.net/AutoDash/Index/4/7401</v>
      </c>
      <c r="S227" s="58" t="str">
        <f>+""""&amp;IFERROR(VLOOKUP($O227,MASTER!$A$8:$Z$762,20,0),"")&amp;""""</f>
        <v>"No Aplica"</v>
      </c>
      <c r="T227" s="73" t="str">
        <f>+IFERROR(VLOOKUP($O227,MASTER!$A$8:$Z$762,21,0),"")</f>
        <v>No Aplica</v>
      </c>
      <c r="U227" s="67">
        <f>+BD_Links[[#This Row],[id2]]</f>
        <v>7401</v>
      </c>
      <c r="V227" s="58" t="str">
        <f>+""""&amp;IFERROR(VLOOKUP($O227,MASTER!$A$8:$Z$762,22,0),"")&amp;""""</f>
        <v>"No Aplica"</v>
      </c>
      <c r="W227" s="3"/>
      <c r="X227" s="3" t="str">
        <f>+IFERROR(VLOOKUP(BD_Links[[#This Row],[id GEE]],Portadas10[],2,0),"")</f>
        <v/>
      </c>
      <c r="Y2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8" spans="2:26" ht="30.6" x14ac:dyDescent="0.3">
      <c r="B228" s="74">
        <f t="shared" si="14"/>
        <v>200</v>
      </c>
      <c r="C228" s="58" t="str">
        <f>+VLOOKUP($O228,MASTER!$A$8:$N$762,2,0)</f>
        <v>DATAEDUCACIÓN</v>
      </c>
      <c r="D228" s="73" t="str">
        <f>+VLOOKUP($O228,MASTER!$A$8:$N$762,3,0)</f>
        <v>0010-01-00014</v>
      </c>
      <c r="E228" s="52" t="str">
        <f>+VLOOKUP($O228,MASTER!$A$8:$N$762,5,0)</f>
        <v>Ranking Comunal de Establecimientos Educacionales - Chile</v>
      </c>
      <c r="F228" s="73" t="str">
        <f>+VLOOKUP($O228,MASTER!$A$8:$N$762,6,0)</f>
        <v>PRO</v>
      </c>
      <c r="G228" s="73" t="str">
        <f>+VLOOKUP($O228,MASTER!$A$8:$N$762,7,0)</f>
        <v>Chile</v>
      </c>
      <c r="H228" s="73" t="str">
        <f>+VLOOKUP($O228,MASTER!$A$8:$N$762,9,0)</f>
        <v>SI</v>
      </c>
      <c r="I228" s="73" t="str">
        <f>+VLOOKUP($O228,MASTER!$A$8:$N$762,10,0)</f>
        <v>NO</v>
      </c>
      <c r="J228" s="73" t="str">
        <f>+VLOOKUP($O228,MASTER!$A$8:$N$762,11,0)</f>
        <v>SI</v>
      </c>
      <c r="K228" s="72">
        <f>+VLOOKUP($O228,MASTER!$A$8:$N$762,12,0)</f>
        <v>3</v>
      </c>
      <c r="L228" s="73" t="str">
        <f>+VLOOKUP($O228,MASTER!$A$8:$N$762,13,0)</f>
        <v>SI</v>
      </c>
      <c r="M228" s="73" t="str">
        <f>+VLOOKUP($O228,MASTER!$A$8:$N$762,14,0)</f>
        <v>Comuna</v>
      </c>
      <c r="N228" s="72">
        <f t="shared" si="15"/>
        <v>346</v>
      </c>
      <c r="O228" s="67">
        <f t="shared" si="16"/>
        <v>4</v>
      </c>
      <c r="P228" s="81">
        <v>7403</v>
      </c>
      <c r="Q228" s="3" t="s">
        <v>795</v>
      </c>
      <c r="R228" s="3" t="str">
        <f t="shared" si="17"/>
        <v>https://dashboardfiltrado.azurewebsites.net/AutoDash/Index/4/7403</v>
      </c>
      <c r="S228" s="58" t="str">
        <f>+""""&amp;IFERROR(VLOOKUP($O228,MASTER!$A$8:$Z$762,20,0),"")&amp;""""</f>
        <v>"No Aplica"</v>
      </c>
      <c r="T228" s="73" t="str">
        <f>+IFERROR(VLOOKUP($O228,MASTER!$A$8:$Z$762,21,0),"")</f>
        <v>No Aplica</v>
      </c>
      <c r="U228" s="67">
        <f>+BD_Links[[#This Row],[id2]]</f>
        <v>7403</v>
      </c>
      <c r="V228" s="58" t="str">
        <f>+""""&amp;IFERROR(VLOOKUP($O228,MASTER!$A$8:$Z$762,22,0),"")&amp;""""</f>
        <v>"No Aplica"</v>
      </c>
      <c r="W228" s="3"/>
      <c r="X228" s="3" t="str">
        <f>+IFERROR(VLOOKUP(BD_Links[[#This Row],[id GEE]],Portadas10[],2,0),"")</f>
        <v/>
      </c>
      <c r="Y2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9" spans="2:26" ht="30.6" x14ac:dyDescent="0.3">
      <c r="B229" s="74">
        <f t="shared" si="14"/>
        <v>201</v>
      </c>
      <c r="C229" s="58" t="str">
        <f>+VLOOKUP($O229,MASTER!$A$8:$N$762,2,0)</f>
        <v>DATAEDUCACIÓN</v>
      </c>
      <c r="D229" s="73" t="str">
        <f>+VLOOKUP($O229,MASTER!$A$8:$N$762,3,0)</f>
        <v>0010-01-00014</v>
      </c>
      <c r="E229" s="52" t="str">
        <f>+VLOOKUP($O229,MASTER!$A$8:$N$762,5,0)</f>
        <v>Ranking Comunal de Establecimientos Educacionales - Chile</v>
      </c>
      <c r="F229" s="73" t="str">
        <f>+VLOOKUP($O229,MASTER!$A$8:$N$762,6,0)</f>
        <v>PRO</v>
      </c>
      <c r="G229" s="73" t="str">
        <f>+VLOOKUP($O229,MASTER!$A$8:$N$762,7,0)</f>
        <v>Chile</v>
      </c>
      <c r="H229" s="73" t="str">
        <f>+VLOOKUP($O229,MASTER!$A$8:$N$762,9,0)</f>
        <v>SI</v>
      </c>
      <c r="I229" s="73" t="str">
        <f>+VLOOKUP($O229,MASTER!$A$8:$N$762,10,0)</f>
        <v>NO</v>
      </c>
      <c r="J229" s="73" t="str">
        <f>+VLOOKUP($O229,MASTER!$A$8:$N$762,11,0)</f>
        <v>SI</v>
      </c>
      <c r="K229" s="72">
        <f>+VLOOKUP($O229,MASTER!$A$8:$N$762,12,0)</f>
        <v>3</v>
      </c>
      <c r="L229" s="73" t="str">
        <f>+VLOOKUP($O229,MASTER!$A$8:$N$762,13,0)</f>
        <v>SI</v>
      </c>
      <c r="M229" s="73" t="str">
        <f>+VLOOKUP($O229,MASTER!$A$8:$N$762,14,0)</f>
        <v>Comuna</v>
      </c>
      <c r="N229" s="72">
        <f t="shared" si="15"/>
        <v>346</v>
      </c>
      <c r="O229" s="67">
        <f t="shared" si="16"/>
        <v>4</v>
      </c>
      <c r="P229" s="81">
        <v>8206</v>
      </c>
      <c r="Q229" s="3" t="s">
        <v>818</v>
      </c>
      <c r="R229" s="3" t="str">
        <f t="shared" si="17"/>
        <v>https://dashboardfiltrado.azurewebsites.net/AutoDash/Index/4/8206</v>
      </c>
      <c r="S229" s="58" t="str">
        <f>+""""&amp;IFERROR(VLOOKUP($O229,MASTER!$A$8:$Z$762,20,0),"")&amp;""""</f>
        <v>"No Aplica"</v>
      </c>
      <c r="T229" s="73" t="str">
        <f>+IFERROR(VLOOKUP($O229,MASTER!$A$8:$Z$762,21,0),"")</f>
        <v>No Aplica</v>
      </c>
      <c r="U229" s="67">
        <f>+BD_Links[[#This Row],[id2]]</f>
        <v>8206</v>
      </c>
      <c r="V229" s="58" t="str">
        <f>+""""&amp;IFERROR(VLOOKUP($O229,MASTER!$A$8:$Z$762,22,0),"")&amp;""""</f>
        <v>"No Aplica"</v>
      </c>
      <c r="W229" s="3"/>
      <c r="X229" s="3" t="str">
        <f>+IFERROR(VLOOKUP(BD_Links[[#This Row],[id GEE]],Portadas10[],2,0),"")</f>
        <v/>
      </c>
      <c r="Y2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0" spans="2:26" ht="30.6" x14ac:dyDescent="0.3">
      <c r="B230" s="74">
        <f t="shared" si="14"/>
        <v>202</v>
      </c>
      <c r="C230" s="58" t="str">
        <f>+VLOOKUP($O230,MASTER!$A$8:$N$762,2,0)</f>
        <v>DATAEDUCACIÓN</v>
      </c>
      <c r="D230" s="73" t="str">
        <f>+VLOOKUP($O230,MASTER!$A$8:$N$762,3,0)</f>
        <v>0010-01-00014</v>
      </c>
      <c r="E230" s="52" t="str">
        <f>+VLOOKUP($O230,MASTER!$A$8:$N$762,5,0)</f>
        <v>Ranking Comunal de Establecimientos Educacionales - Chile</v>
      </c>
      <c r="F230" s="73" t="str">
        <f>+VLOOKUP($O230,MASTER!$A$8:$N$762,6,0)</f>
        <v>PRO</v>
      </c>
      <c r="G230" s="73" t="str">
        <f>+VLOOKUP($O230,MASTER!$A$8:$N$762,7,0)</f>
        <v>Chile</v>
      </c>
      <c r="H230" s="73" t="str">
        <f>+VLOOKUP($O230,MASTER!$A$8:$N$762,9,0)</f>
        <v>SI</v>
      </c>
      <c r="I230" s="73" t="str">
        <f>+VLOOKUP($O230,MASTER!$A$8:$N$762,10,0)</f>
        <v>NO</v>
      </c>
      <c r="J230" s="73" t="str">
        <f>+VLOOKUP($O230,MASTER!$A$8:$N$762,11,0)</f>
        <v>SI</v>
      </c>
      <c r="K230" s="72">
        <f>+VLOOKUP($O230,MASTER!$A$8:$N$762,12,0)</f>
        <v>3</v>
      </c>
      <c r="L230" s="73" t="str">
        <f>+VLOOKUP($O230,MASTER!$A$8:$N$762,13,0)</f>
        <v>SI</v>
      </c>
      <c r="M230" s="73" t="str">
        <f>+VLOOKUP($O230,MASTER!$A$8:$N$762,14,0)</f>
        <v>Comuna</v>
      </c>
      <c r="N230" s="72">
        <f t="shared" si="15"/>
        <v>346</v>
      </c>
      <c r="O230" s="67">
        <f t="shared" si="16"/>
        <v>4</v>
      </c>
      <c r="P230" s="81">
        <v>8301</v>
      </c>
      <c r="Q230" s="3" t="s">
        <v>820</v>
      </c>
      <c r="R230" s="3" t="str">
        <f t="shared" si="17"/>
        <v>https://dashboardfiltrado.azurewebsites.net/AutoDash/Index/4/8301</v>
      </c>
      <c r="S230" s="58" t="str">
        <f>+""""&amp;IFERROR(VLOOKUP($O230,MASTER!$A$8:$Z$762,20,0),"")&amp;""""</f>
        <v>"No Aplica"</v>
      </c>
      <c r="T230" s="73" t="str">
        <f>+IFERROR(VLOOKUP($O230,MASTER!$A$8:$Z$762,21,0),"")</f>
        <v>No Aplica</v>
      </c>
      <c r="U230" s="67">
        <f>+BD_Links[[#This Row],[id2]]</f>
        <v>8301</v>
      </c>
      <c r="V230" s="58" t="str">
        <f>+""""&amp;IFERROR(VLOOKUP($O230,MASTER!$A$8:$Z$762,22,0),"")&amp;""""</f>
        <v>"No Aplica"</v>
      </c>
      <c r="W230" s="3"/>
      <c r="X230" s="3" t="str">
        <f>+IFERROR(VLOOKUP(BD_Links[[#This Row],[id GEE]],Portadas10[],2,0),"")</f>
        <v/>
      </c>
      <c r="Y2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1" spans="2:26" ht="30.6" x14ac:dyDescent="0.3">
      <c r="B231" s="74">
        <f t="shared" si="14"/>
        <v>203</v>
      </c>
      <c r="C231" s="58" t="str">
        <f>+VLOOKUP($O231,MASTER!$A$8:$N$762,2,0)</f>
        <v>DATAEDUCACIÓN</v>
      </c>
      <c r="D231" s="73" t="str">
        <f>+VLOOKUP($O231,MASTER!$A$8:$N$762,3,0)</f>
        <v>0010-01-00014</v>
      </c>
      <c r="E231" s="52" t="str">
        <f>+VLOOKUP($O231,MASTER!$A$8:$N$762,5,0)</f>
        <v>Ranking Comunal de Establecimientos Educacionales - Chile</v>
      </c>
      <c r="F231" s="73" t="str">
        <f>+VLOOKUP($O231,MASTER!$A$8:$N$762,6,0)</f>
        <v>PRO</v>
      </c>
      <c r="G231" s="73" t="str">
        <f>+VLOOKUP($O231,MASTER!$A$8:$N$762,7,0)</f>
        <v>Chile</v>
      </c>
      <c r="H231" s="73" t="str">
        <f>+VLOOKUP($O231,MASTER!$A$8:$N$762,9,0)</f>
        <v>SI</v>
      </c>
      <c r="I231" s="73" t="str">
        <f>+VLOOKUP($O231,MASTER!$A$8:$N$762,10,0)</f>
        <v>NO</v>
      </c>
      <c r="J231" s="73" t="str">
        <f>+VLOOKUP($O231,MASTER!$A$8:$N$762,11,0)</f>
        <v>SI</v>
      </c>
      <c r="K231" s="72">
        <f>+VLOOKUP($O231,MASTER!$A$8:$N$762,12,0)</f>
        <v>3</v>
      </c>
      <c r="L231" s="73" t="str">
        <f>+VLOOKUP($O231,MASTER!$A$8:$N$762,13,0)</f>
        <v>SI</v>
      </c>
      <c r="M231" s="73" t="str">
        <f>+VLOOKUP($O231,MASTER!$A$8:$N$762,14,0)</f>
        <v>Comuna</v>
      </c>
      <c r="N231" s="72">
        <f t="shared" si="15"/>
        <v>346</v>
      </c>
      <c r="O231" s="67">
        <f t="shared" si="16"/>
        <v>4</v>
      </c>
      <c r="P231" s="81">
        <v>8106</v>
      </c>
      <c r="Q231" s="3" t="s">
        <v>806</v>
      </c>
      <c r="R231" s="3" t="str">
        <f t="shared" si="17"/>
        <v>https://dashboardfiltrado.azurewebsites.net/AutoDash/Index/4/8106</v>
      </c>
      <c r="S231" s="58" t="str">
        <f>+""""&amp;IFERROR(VLOOKUP($O231,MASTER!$A$8:$Z$762,20,0),"")&amp;""""</f>
        <v>"No Aplica"</v>
      </c>
      <c r="T231" s="73" t="str">
        <f>+IFERROR(VLOOKUP($O231,MASTER!$A$8:$Z$762,21,0),"")</f>
        <v>No Aplica</v>
      </c>
      <c r="U231" s="67">
        <f>+BD_Links[[#This Row],[id2]]</f>
        <v>8106</v>
      </c>
      <c r="V231" s="58" t="str">
        <f>+""""&amp;IFERROR(VLOOKUP($O231,MASTER!$A$8:$Z$762,22,0),"")&amp;""""</f>
        <v>"No Aplica"</v>
      </c>
      <c r="W231" s="3"/>
      <c r="X231" s="3" t="str">
        <f>+IFERROR(VLOOKUP(BD_Links[[#This Row],[id GEE]],Portadas10[],2,0),"")</f>
        <v/>
      </c>
      <c r="Y2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2" spans="2:26" ht="30.6" x14ac:dyDescent="0.3">
      <c r="B232" s="74">
        <f t="shared" si="14"/>
        <v>204</v>
      </c>
      <c r="C232" s="58" t="str">
        <f>+VLOOKUP($O232,MASTER!$A$8:$N$762,2,0)</f>
        <v>DATAEDUCACIÓN</v>
      </c>
      <c r="D232" s="73" t="str">
        <f>+VLOOKUP($O232,MASTER!$A$8:$N$762,3,0)</f>
        <v>0010-01-00014</v>
      </c>
      <c r="E232" s="52" t="str">
        <f>+VLOOKUP($O232,MASTER!$A$8:$N$762,5,0)</f>
        <v>Ranking Comunal de Establecimientos Educacionales - Chile</v>
      </c>
      <c r="F232" s="73" t="str">
        <f>+VLOOKUP($O232,MASTER!$A$8:$N$762,6,0)</f>
        <v>PRO</v>
      </c>
      <c r="G232" s="73" t="str">
        <f>+VLOOKUP($O232,MASTER!$A$8:$N$762,7,0)</f>
        <v>Chile</v>
      </c>
      <c r="H232" s="73" t="str">
        <f>+VLOOKUP($O232,MASTER!$A$8:$N$762,9,0)</f>
        <v>SI</v>
      </c>
      <c r="I232" s="73" t="str">
        <f>+VLOOKUP($O232,MASTER!$A$8:$N$762,10,0)</f>
        <v>NO</v>
      </c>
      <c r="J232" s="73" t="str">
        <f>+VLOOKUP($O232,MASTER!$A$8:$N$762,11,0)</f>
        <v>SI</v>
      </c>
      <c r="K232" s="72">
        <f>+VLOOKUP($O232,MASTER!$A$8:$N$762,12,0)</f>
        <v>3</v>
      </c>
      <c r="L232" s="73" t="str">
        <f>+VLOOKUP($O232,MASTER!$A$8:$N$762,13,0)</f>
        <v>SI</v>
      </c>
      <c r="M232" s="73" t="str">
        <f>+VLOOKUP($O232,MASTER!$A$8:$N$762,14,0)</f>
        <v>Comuna</v>
      </c>
      <c r="N232" s="72">
        <f t="shared" si="15"/>
        <v>346</v>
      </c>
      <c r="O232" s="67">
        <f t="shared" si="16"/>
        <v>4</v>
      </c>
      <c r="P232" s="81">
        <v>7105</v>
      </c>
      <c r="Q232" s="3" t="s">
        <v>775</v>
      </c>
      <c r="R232" s="3" t="str">
        <f t="shared" si="17"/>
        <v>https://dashboardfiltrado.azurewebsites.net/AutoDash/Index/4/7105</v>
      </c>
      <c r="S232" s="58" t="str">
        <f>+""""&amp;IFERROR(VLOOKUP($O232,MASTER!$A$8:$Z$762,20,0),"")&amp;""""</f>
        <v>"No Aplica"</v>
      </c>
      <c r="T232" s="73" t="str">
        <f>+IFERROR(VLOOKUP($O232,MASTER!$A$8:$Z$762,21,0),"")</f>
        <v>No Aplica</v>
      </c>
      <c r="U232" s="67">
        <f>+BD_Links[[#This Row],[id2]]</f>
        <v>7105</v>
      </c>
      <c r="V232" s="58" t="str">
        <f>+""""&amp;IFERROR(VLOOKUP($O232,MASTER!$A$8:$Z$762,22,0),"")&amp;""""</f>
        <v>"No Aplica"</v>
      </c>
      <c r="W232" s="3"/>
      <c r="X232" s="3" t="str">
        <f>+IFERROR(VLOOKUP(BD_Links[[#This Row],[id GEE]],Portadas10[],2,0),"")</f>
        <v/>
      </c>
      <c r="Y2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3" spans="2:26" ht="30.6" x14ac:dyDescent="0.3">
      <c r="B233" s="74">
        <f t="shared" si="14"/>
        <v>205</v>
      </c>
      <c r="C233" s="58" t="str">
        <f>+VLOOKUP($O233,MASTER!$A$8:$N$762,2,0)</f>
        <v>DATAEDUCACIÓN</v>
      </c>
      <c r="D233" s="73" t="str">
        <f>+VLOOKUP($O233,MASTER!$A$8:$N$762,3,0)</f>
        <v>0010-01-00014</v>
      </c>
      <c r="E233" s="52" t="str">
        <f>+VLOOKUP($O233,MASTER!$A$8:$N$762,5,0)</f>
        <v>Ranking Comunal de Establecimientos Educacionales - Chile</v>
      </c>
      <c r="F233" s="73" t="str">
        <f>+VLOOKUP($O233,MASTER!$A$8:$N$762,6,0)</f>
        <v>PRO</v>
      </c>
      <c r="G233" s="73" t="str">
        <f>+VLOOKUP($O233,MASTER!$A$8:$N$762,7,0)</f>
        <v>Chile</v>
      </c>
      <c r="H233" s="73" t="str">
        <f>+VLOOKUP($O233,MASTER!$A$8:$N$762,9,0)</f>
        <v>SI</v>
      </c>
      <c r="I233" s="73" t="str">
        <f>+VLOOKUP($O233,MASTER!$A$8:$N$762,10,0)</f>
        <v>NO</v>
      </c>
      <c r="J233" s="73" t="str">
        <f>+VLOOKUP($O233,MASTER!$A$8:$N$762,11,0)</f>
        <v>SI</v>
      </c>
      <c r="K233" s="72">
        <f>+VLOOKUP($O233,MASTER!$A$8:$N$762,12,0)</f>
        <v>3</v>
      </c>
      <c r="L233" s="73" t="str">
        <f>+VLOOKUP($O233,MASTER!$A$8:$N$762,13,0)</f>
        <v>SI</v>
      </c>
      <c r="M233" s="73" t="str">
        <f>+VLOOKUP($O233,MASTER!$A$8:$N$762,14,0)</f>
        <v>Comuna</v>
      </c>
      <c r="N233" s="72">
        <f t="shared" si="15"/>
        <v>346</v>
      </c>
      <c r="O233" s="67">
        <f t="shared" si="16"/>
        <v>4</v>
      </c>
      <c r="P233" s="81">
        <v>7304</v>
      </c>
      <c r="Q233" s="3" t="s">
        <v>787</v>
      </c>
      <c r="R233" s="3" t="str">
        <f t="shared" si="17"/>
        <v>https://dashboardfiltrado.azurewebsites.net/AutoDash/Index/4/7304</v>
      </c>
      <c r="S233" s="58" t="str">
        <f>+""""&amp;IFERROR(VLOOKUP($O233,MASTER!$A$8:$Z$762,20,0),"")&amp;""""</f>
        <v>"No Aplica"</v>
      </c>
      <c r="T233" s="73" t="str">
        <f>+IFERROR(VLOOKUP($O233,MASTER!$A$8:$Z$762,21,0),"")</f>
        <v>No Aplica</v>
      </c>
      <c r="U233" s="67">
        <f>+BD_Links[[#This Row],[id2]]</f>
        <v>7304</v>
      </c>
      <c r="V233" s="58" t="str">
        <f>+""""&amp;IFERROR(VLOOKUP($O233,MASTER!$A$8:$Z$762,22,0),"")&amp;""""</f>
        <v>"No Aplica"</v>
      </c>
      <c r="W233" s="3"/>
      <c r="X233" s="3" t="str">
        <f>+IFERROR(VLOOKUP(BD_Links[[#This Row],[id GEE]],Portadas10[],2,0),"")</f>
        <v/>
      </c>
      <c r="Y2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4" spans="2:26" ht="30.6" x14ac:dyDescent="0.3">
      <c r="B234" s="74">
        <f t="shared" si="14"/>
        <v>206</v>
      </c>
      <c r="C234" s="58" t="str">
        <f>+VLOOKUP($O234,MASTER!$A$8:$N$762,2,0)</f>
        <v>DATAEDUCACIÓN</v>
      </c>
      <c r="D234" s="73" t="str">
        <f>+VLOOKUP($O234,MASTER!$A$8:$N$762,3,0)</f>
        <v>0010-01-00014</v>
      </c>
      <c r="E234" s="52" t="str">
        <f>+VLOOKUP($O234,MASTER!$A$8:$N$762,5,0)</f>
        <v>Ranking Comunal de Establecimientos Educacionales - Chile</v>
      </c>
      <c r="F234" s="73" t="str">
        <f>+VLOOKUP($O234,MASTER!$A$8:$N$762,6,0)</f>
        <v>PRO</v>
      </c>
      <c r="G234" s="73" t="str">
        <f>+VLOOKUP($O234,MASTER!$A$8:$N$762,7,0)</f>
        <v>Chile</v>
      </c>
      <c r="H234" s="73" t="str">
        <f>+VLOOKUP($O234,MASTER!$A$8:$N$762,9,0)</f>
        <v>SI</v>
      </c>
      <c r="I234" s="73" t="str">
        <f>+VLOOKUP($O234,MASTER!$A$8:$N$762,10,0)</f>
        <v>NO</v>
      </c>
      <c r="J234" s="73" t="str">
        <f>+VLOOKUP($O234,MASTER!$A$8:$N$762,11,0)</f>
        <v>SI</v>
      </c>
      <c r="K234" s="72">
        <f>+VLOOKUP($O234,MASTER!$A$8:$N$762,12,0)</f>
        <v>3</v>
      </c>
      <c r="L234" s="73" t="str">
        <f>+VLOOKUP($O234,MASTER!$A$8:$N$762,13,0)</f>
        <v>SI</v>
      </c>
      <c r="M234" s="73" t="str">
        <f>+VLOOKUP($O234,MASTER!$A$8:$N$762,14,0)</f>
        <v>Comuna</v>
      </c>
      <c r="N234" s="72">
        <f t="shared" si="15"/>
        <v>346</v>
      </c>
      <c r="O234" s="67">
        <f t="shared" si="16"/>
        <v>4</v>
      </c>
      <c r="P234" s="81">
        <v>8305</v>
      </c>
      <c r="Q234" s="3" t="s">
        <v>824</v>
      </c>
      <c r="R234" s="3" t="str">
        <f t="shared" si="17"/>
        <v>https://dashboardfiltrado.azurewebsites.net/AutoDash/Index/4/8305</v>
      </c>
      <c r="S234" s="58" t="str">
        <f>+""""&amp;IFERROR(VLOOKUP($O234,MASTER!$A$8:$Z$762,20,0),"")&amp;""""</f>
        <v>"No Aplica"</v>
      </c>
      <c r="T234" s="73" t="str">
        <f>+IFERROR(VLOOKUP($O234,MASTER!$A$8:$Z$762,21,0),"")</f>
        <v>No Aplica</v>
      </c>
      <c r="U234" s="67">
        <f>+BD_Links[[#This Row],[id2]]</f>
        <v>8305</v>
      </c>
      <c r="V234" s="58" t="str">
        <f>+""""&amp;IFERROR(VLOOKUP($O234,MASTER!$A$8:$Z$762,22,0),"")&amp;""""</f>
        <v>"No Aplica"</v>
      </c>
      <c r="W234" s="3"/>
      <c r="X234" s="3" t="str">
        <f>+IFERROR(VLOOKUP(BD_Links[[#This Row],[id GEE]],Portadas10[],2,0),"")</f>
        <v/>
      </c>
      <c r="Y2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5" spans="2:26" ht="30.6" x14ac:dyDescent="0.3">
      <c r="B235" s="74">
        <f t="shared" si="14"/>
        <v>207</v>
      </c>
      <c r="C235" s="58" t="str">
        <f>+VLOOKUP($O235,MASTER!$A$8:$N$762,2,0)</f>
        <v>DATAEDUCACIÓN</v>
      </c>
      <c r="D235" s="73" t="str">
        <f>+VLOOKUP($O235,MASTER!$A$8:$N$762,3,0)</f>
        <v>0010-01-00014</v>
      </c>
      <c r="E235" s="52" t="str">
        <f>+VLOOKUP($O235,MASTER!$A$8:$N$762,5,0)</f>
        <v>Ranking Comunal de Establecimientos Educacionales - Chile</v>
      </c>
      <c r="F235" s="73" t="str">
        <f>+VLOOKUP($O235,MASTER!$A$8:$N$762,6,0)</f>
        <v>PRO</v>
      </c>
      <c r="G235" s="73" t="str">
        <f>+VLOOKUP($O235,MASTER!$A$8:$N$762,7,0)</f>
        <v>Chile</v>
      </c>
      <c r="H235" s="73" t="str">
        <f>+VLOOKUP($O235,MASTER!$A$8:$N$762,9,0)</f>
        <v>SI</v>
      </c>
      <c r="I235" s="73" t="str">
        <f>+VLOOKUP($O235,MASTER!$A$8:$N$762,10,0)</f>
        <v>NO</v>
      </c>
      <c r="J235" s="73" t="str">
        <f>+VLOOKUP($O235,MASTER!$A$8:$N$762,11,0)</f>
        <v>SI</v>
      </c>
      <c r="K235" s="72">
        <f>+VLOOKUP($O235,MASTER!$A$8:$N$762,12,0)</f>
        <v>3</v>
      </c>
      <c r="L235" s="73" t="str">
        <f>+VLOOKUP($O235,MASTER!$A$8:$N$762,13,0)</f>
        <v>SI</v>
      </c>
      <c r="M235" s="73" t="str">
        <f>+VLOOKUP($O235,MASTER!$A$8:$N$762,14,0)</f>
        <v>Comuna</v>
      </c>
      <c r="N235" s="72">
        <f t="shared" si="15"/>
        <v>346</v>
      </c>
      <c r="O235" s="67">
        <f t="shared" si="16"/>
        <v>4</v>
      </c>
      <c r="P235" s="81">
        <v>8306</v>
      </c>
      <c r="Q235" s="3" t="s">
        <v>825</v>
      </c>
      <c r="R235" s="3" t="str">
        <f t="shared" si="17"/>
        <v>https://dashboardfiltrado.azurewebsites.net/AutoDash/Index/4/8306</v>
      </c>
      <c r="S235" s="58" t="str">
        <f>+""""&amp;IFERROR(VLOOKUP($O235,MASTER!$A$8:$Z$762,20,0),"")&amp;""""</f>
        <v>"No Aplica"</v>
      </c>
      <c r="T235" s="73" t="str">
        <f>+IFERROR(VLOOKUP($O235,MASTER!$A$8:$Z$762,21,0),"")</f>
        <v>No Aplica</v>
      </c>
      <c r="U235" s="67">
        <f>+BD_Links[[#This Row],[id2]]</f>
        <v>8306</v>
      </c>
      <c r="V235" s="58" t="str">
        <f>+""""&amp;IFERROR(VLOOKUP($O235,MASTER!$A$8:$Z$762,22,0),"")&amp;""""</f>
        <v>"No Aplica"</v>
      </c>
      <c r="W235" s="3"/>
      <c r="X235" s="3" t="str">
        <f>+IFERROR(VLOOKUP(BD_Links[[#This Row],[id GEE]],Portadas10[],2,0),"")</f>
        <v/>
      </c>
      <c r="Y2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6" spans="2:26" ht="30.6" x14ac:dyDescent="0.3">
      <c r="B236" s="74">
        <f t="shared" ref="B236:B299" si="18">+IF(O236&lt;&gt;O235,1,B235+1)</f>
        <v>208</v>
      </c>
      <c r="C236" s="58" t="str">
        <f>+VLOOKUP($O236,MASTER!$A$8:$N$762,2,0)</f>
        <v>DATAEDUCACIÓN</v>
      </c>
      <c r="D236" s="73" t="str">
        <f>+VLOOKUP($O236,MASTER!$A$8:$N$762,3,0)</f>
        <v>0010-01-00014</v>
      </c>
      <c r="E236" s="52" t="str">
        <f>+VLOOKUP($O236,MASTER!$A$8:$N$762,5,0)</f>
        <v>Ranking Comunal de Establecimientos Educacionales - Chile</v>
      </c>
      <c r="F236" s="73" t="str">
        <f>+VLOOKUP($O236,MASTER!$A$8:$N$762,6,0)</f>
        <v>PRO</v>
      </c>
      <c r="G236" s="73" t="str">
        <f>+VLOOKUP($O236,MASTER!$A$8:$N$762,7,0)</f>
        <v>Chile</v>
      </c>
      <c r="H236" s="73" t="str">
        <f>+VLOOKUP($O236,MASTER!$A$8:$N$762,9,0)</f>
        <v>SI</v>
      </c>
      <c r="I236" s="73" t="str">
        <f>+VLOOKUP($O236,MASTER!$A$8:$N$762,10,0)</f>
        <v>NO</v>
      </c>
      <c r="J236" s="73" t="str">
        <f>+VLOOKUP($O236,MASTER!$A$8:$N$762,11,0)</f>
        <v>SI</v>
      </c>
      <c r="K236" s="72">
        <f>+VLOOKUP($O236,MASTER!$A$8:$N$762,12,0)</f>
        <v>3</v>
      </c>
      <c r="L236" s="73" t="str">
        <f>+VLOOKUP($O236,MASTER!$A$8:$N$762,13,0)</f>
        <v>SI</v>
      </c>
      <c r="M236" s="73" t="str">
        <f>+VLOOKUP($O236,MASTER!$A$8:$N$762,14,0)</f>
        <v>Comuna</v>
      </c>
      <c r="N236" s="72">
        <f t="shared" ref="N236:N299" si="19">+N235</f>
        <v>346</v>
      </c>
      <c r="O236" s="67">
        <f t="shared" ref="O236:O299" si="20">+O235</f>
        <v>4</v>
      </c>
      <c r="P236" s="81">
        <v>8307</v>
      </c>
      <c r="Q236" s="3" t="s">
        <v>826</v>
      </c>
      <c r="R236" s="3" t="str">
        <f t="shared" si="17"/>
        <v>https://dashboardfiltrado.azurewebsites.net/AutoDash/Index/4/8307</v>
      </c>
      <c r="S236" s="58" t="str">
        <f>+""""&amp;IFERROR(VLOOKUP($O236,MASTER!$A$8:$Z$762,20,0),"")&amp;""""</f>
        <v>"No Aplica"</v>
      </c>
      <c r="T236" s="73" t="str">
        <f>+IFERROR(VLOOKUP($O236,MASTER!$A$8:$Z$762,21,0),"")</f>
        <v>No Aplica</v>
      </c>
      <c r="U236" s="67">
        <f>+BD_Links[[#This Row],[id2]]</f>
        <v>8307</v>
      </c>
      <c r="V236" s="58" t="str">
        <f>+""""&amp;IFERROR(VLOOKUP($O236,MASTER!$A$8:$Z$762,22,0),"")&amp;""""</f>
        <v>"No Aplica"</v>
      </c>
      <c r="W236" s="3"/>
      <c r="X236" s="3" t="str">
        <f>+IFERROR(VLOOKUP(BD_Links[[#This Row],[id GEE]],Portadas10[],2,0),"")</f>
        <v/>
      </c>
      <c r="Y2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7" spans="2:26" ht="30.6" x14ac:dyDescent="0.3">
      <c r="B237" s="74">
        <f t="shared" si="18"/>
        <v>209</v>
      </c>
      <c r="C237" s="58" t="str">
        <f>+VLOOKUP($O237,MASTER!$A$8:$N$762,2,0)</f>
        <v>DATAEDUCACIÓN</v>
      </c>
      <c r="D237" s="73" t="str">
        <f>+VLOOKUP($O237,MASTER!$A$8:$N$762,3,0)</f>
        <v>0010-01-00014</v>
      </c>
      <c r="E237" s="52" t="str">
        <f>+VLOOKUP($O237,MASTER!$A$8:$N$762,5,0)</f>
        <v>Ranking Comunal de Establecimientos Educacionales - Chile</v>
      </c>
      <c r="F237" s="73" t="str">
        <f>+VLOOKUP($O237,MASTER!$A$8:$N$762,6,0)</f>
        <v>PRO</v>
      </c>
      <c r="G237" s="73" t="str">
        <f>+VLOOKUP($O237,MASTER!$A$8:$N$762,7,0)</f>
        <v>Chile</v>
      </c>
      <c r="H237" s="73" t="str">
        <f>+VLOOKUP($O237,MASTER!$A$8:$N$762,9,0)</f>
        <v>SI</v>
      </c>
      <c r="I237" s="73" t="str">
        <f>+VLOOKUP($O237,MASTER!$A$8:$N$762,10,0)</f>
        <v>NO</v>
      </c>
      <c r="J237" s="73" t="str">
        <f>+VLOOKUP($O237,MASTER!$A$8:$N$762,11,0)</f>
        <v>SI</v>
      </c>
      <c r="K237" s="72">
        <f>+VLOOKUP($O237,MASTER!$A$8:$N$762,12,0)</f>
        <v>3</v>
      </c>
      <c r="L237" s="73" t="str">
        <f>+VLOOKUP($O237,MASTER!$A$8:$N$762,13,0)</f>
        <v>SI</v>
      </c>
      <c r="M237" s="73" t="str">
        <f>+VLOOKUP($O237,MASTER!$A$8:$N$762,14,0)</f>
        <v>Comuna</v>
      </c>
      <c r="N237" s="72">
        <f t="shared" si="19"/>
        <v>346</v>
      </c>
      <c r="O237" s="67">
        <f t="shared" si="20"/>
        <v>4</v>
      </c>
      <c r="P237" s="81">
        <v>16204</v>
      </c>
      <c r="Q237" s="3" t="s">
        <v>997</v>
      </c>
      <c r="R237" s="3" t="str">
        <f t="shared" si="17"/>
        <v>https://dashboardfiltrado.azurewebsites.net/AutoDash/Index/4/16204</v>
      </c>
      <c r="S237" s="58" t="str">
        <f>+""""&amp;IFERROR(VLOOKUP($O237,MASTER!$A$8:$Z$762,20,0),"")&amp;""""</f>
        <v>"No Aplica"</v>
      </c>
      <c r="T237" s="73" t="str">
        <f>+IFERROR(VLOOKUP($O237,MASTER!$A$8:$Z$762,21,0),"")</f>
        <v>No Aplica</v>
      </c>
      <c r="U237" s="67">
        <f>+BD_Links[[#This Row],[id2]]</f>
        <v>16204</v>
      </c>
      <c r="V237" s="58" t="str">
        <f>+""""&amp;IFERROR(VLOOKUP($O237,MASTER!$A$8:$Z$762,22,0),"")&amp;""""</f>
        <v>"No Aplica"</v>
      </c>
      <c r="W237" s="3"/>
      <c r="X237" s="3" t="str">
        <f>+IFERROR(VLOOKUP(BD_Links[[#This Row],[id GEE]],Portadas10[],2,0),"")</f>
        <v/>
      </c>
      <c r="Y2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8" spans="2:26" ht="30.6" x14ac:dyDescent="0.3">
      <c r="B238" s="74">
        <f t="shared" si="18"/>
        <v>210</v>
      </c>
      <c r="C238" s="58" t="str">
        <f>+VLOOKUP($O238,MASTER!$A$8:$N$762,2,0)</f>
        <v>DATAEDUCACIÓN</v>
      </c>
      <c r="D238" s="73" t="str">
        <f>+VLOOKUP($O238,MASTER!$A$8:$N$762,3,0)</f>
        <v>0010-01-00014</v>
      </c>
      <c r="E238" s="52" t="str">
        <f>+VLOOKUP($O238,MASTER!$A$8:$N$762,5,0)</f>
        <v>Ranking Comunal de Establecimientos Educacionales - Chile</v>
      </c>
      <c r="F238" s="73" t="str">
        <f>+VLOOKUP($O238,MASTER!$A$8:$N$762,6,0)</f>
        <v>PRO</v>
      </c>
      <c r="G238" s="73" t="str">
        <f>+VLOOKUP($O238,MASTER!$A$8:$N$762,7,0)</f>
        <v>Chile</v>
      </c>
      <c r="H238" s="73" t="str">
        <f>+VLOOKUP($O238,MASTER!$A$8:$N$762,9,0)</f>
        <v>SI</v>
      </c>
      <c r="I238" s="73" t="str">
        <f>+VLOOKUP($O238,MASTER!$A$8:$N$762,10,0)</f>
        <v>NO</v>
      </c>
      <c r="J238" s="73" t="str">
        <f>+VLOOKUP($O238,MASTER!$A$8:$N$762,11,0)</f>
        <v>SI</v>
      </c>
      <c r="K238" s="72">
        <f>+VLOOKUP($O238,MASTER!$A$8:$N$762,12,0)</f>
        <v>3</v>
      </c>
      <c r="L238" s="73" t="str">
        <f>+VLOOKUP($O238,MASTER!$A$8:$N$762,13,0)</f>
        <v>SI</v>
      </c>
      <c r="M238" s="73" t="str">
        <f>+VLOOKUP($O238,MASTER!$A$8:$N$762,14,0)</f>
        <v>Comuna</v>
      </c>
      <c r="N238" s="72">
        <f t="shared" si="19"/>
        <v>346</v>
      </c>
      <c r="O238" s="67">
        <f t="shared" si="20"/>
        <v>4</v>
      </c>
      <c r="P238" s="81">
        <v>16303</v>
      </c>
      <c r="Q238" s="3" t="s">
        <v>1003</v>
      </c>
      <c r="R238" s="3" t="str">
        <f t="shared" si="17"/>
        <v>https://dashboardfiltrado.azurewebsites.net/AutoDash/Index/4/16303</v>
      </c>
      <c r="S238" s="58" t="str">
        <f>+""""&amp;IFERROR(VLOOKUP($O238,MASTER!$A$8:$Z$762,20,0),"")&amp;""""</f>
        <v>"No Aplica"</v>
      </c>
      <c r="T238" s="73" t="str">
        <f>+IFERROR(VLOOKUP($O238,MASTER!$A$8:$Z$762,21,0),"")</f>
        <v>No Aplica</v>
      </c>
      <c r="U238" s="67">
        <f>+BD_Links[[#This Row],[id2]]</f>
        <v>16303</v>
      </c>
      <c r="V238" s="58" t="str">
        <f>+""""&amp;IFERROR(VLOOKUP($O238,MASTER!$A$8:$Z$762,22,0),"")&amp;""""</f>
        <v>"No Aplica"</v>
      </c>
      <c r="W238" s="3"/>
      <c r="X238" s="3" t="str">
        <f>+IFERROR(VLOOKUP(BD_Links[[#This Row],[id GEE]],Portadas10[],2,0),"")</f>
        <v/>
      </c>
      <c r="Y2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9" spans="2:26" ht="30.6" x14ac:dyDescent="0.3">
      <c r="B239" s="74">
        <f t="shared" si="18"/>
        <v>211</v>
      </c>
      <c r="C239" s="58" t="str">
        <f>+VLOOKUP($O239,MASTER!$A$8:$N$762,2,0)</f>
        <v>DATAEDUCACIÓN</v>
      </c>
      <c r="D239" s="73" t="str">
        <f>+VLOOKUP($O239,MASTER!$A$8:$N$762,3,0)</f>
        <v>0010-01-00014</v>
      </c>
      <c r="E239" s="52" t="str">
        <f>+VLOOKUP($O239,MASTER!$A$8:$N$762,5,0)</f>
        <v>Ranking Comunal de Establecimientos Educacionales - Chile</v>
      </c>
      <c r="F239" s="73" t="str">
        <f>+VLOOKUP($O239,MASTER!$A$8:$N$762,6,0)</f>
        <v>PRO</v>
      </c>
      <c r="G239" s="73" t="str">
        <f>+VLOOKUP($O239,MASTER!$A$8:$N$762,7,0)</f>
        <v>Chile</v>
      </c>
      <c r="H239" s="73" t="str">
        <f>+VLOOKUP($O239,MASTER!$A$8:$N$762,9,0)</f>
        <v>SI</v>
      </c>
      <c r="I239" s="73" t="str">
        <f>+VLOOKUP($O239,MASTER!$A$8:$N$762,10,0)</f>
        <v>NO</v>
      </c>
      <c r="J239" s="73" t="str">
        <f>+VLOOKUP($O239,MASTER!$A$8:$N$762,11,0)</f>
        <v>SI</v>
      </c>
      <c r="K239" s="72">
        <f>+VLOOKUP($O239,MASTER!$A$8:$N$762,12,0)</f>
        <v>3</v>
      </c>
      <c r="L239" s="73" t="str">
        <f>+VLOOKUP($O239,MASTER!$A$8:$N$762,13,0)</f>
        <v>SI</v>
      </c>
      <c r="M239" s="73" t="str">
        <f>+VLOOKUP($O239,MASTER!$A$8:$N$762,14,0)</f>
        <v>Comuna</v>
      </c>
      <c r="N239" s="72">
        <f t="shared" si="19"/>
        <v>346</v>
      </c>
      <c r="O239" s="67">
        <f t="shared" si="20"/>
        <v>4</v>
      </c>
      <c r="P239" s="81">
        <v>7404</v>
      </c>
      <c r="Q239" s="3" t="s">
        <v>796</v>
      </c>
      <c r="R239" s="3" t="str">
        <f t="shared" si="17"/>
        <v>https://dashboardfiltrado.azurewebsites.net/AutoDash/Index/4/7404</v>
      </c>
      <c r="S239" s="58" t="str">
        <f>+""""&amp;IFERROR(VLOOKUP($O239,MASTER!$A$8:$Z$762,20,0),"")&amp;""""</f>
        <v>"No Aplica"</v>
      </c>
      <c r="T239" s="73" t="str">
        <f>+IFERROR(VLOOKUP($O239,MASTER!$A$8:$Z$762,21,0),"")</f>
        <v>No Aplica</v>
      </c>
      <c r="U239" s="67">
        <f>+BD_Links[[#This Row],[id2]]</f>
        <v>7404</v>
      </c>
      <c r="V239" s="58" t="str">
        <f>+""""&amp;IFERROR(VLOOKUP($O239,MASTER!$A$8:$Z$762,22,0),"")&amp;""""</f>
        <v>"No Aplica"</v>
      </c>
      <c r="W239" s="3"/>
      <c r="X239" s="3" t="str">
        <f>+IFERROR(VLOOKUP(BD_Links[[#This Row],[id GEE]],Portadas10[],2,0),"")</f>
        <v/>
      </c>
      <c r="Y2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0" spans="2:26" ht="30.6" x14ac:dyDescent="0.3">
      <c r="B240" s="74">
        <f t="shared" si="18"/>
        <v>212</v>
      </c>
      <c r="C240" s="58" t="str">
        <f>+VLOOKUP($O240,MASTER!$A$8:$N$762,2,0)</f>
        <v>DATAEDUCACIÓN</v>
      </c>
      <c r="D240" s="73" t="str">
        <f>+VLOOKUP($O240,MASTER!$A$8:$N$762,3,0)</f>
        <v>0010-01-00014</v>
      </c>
      <c r="E240" s="52" t="str">
        <f>+VLOOKUP($O240,MASTER!$A$8:$N$762,5,0)</f>
        <v>Ranking Comunal de Establecimientos Educacionales - Chile</v>
      </c>
      <c r="F240" s="73" t="str">
        <f>+VLOOKUP($O240,MASTER!$A$8:$N$762,6,0)</f>
        <v>PRO</v>
      </c>
      <c r="G240" s="73" t="str">
        <f>+VLOOKUP($O240,MASTER!$A$8:$N$762,7,0)</f>
        <v>Chile</v>
      </c>
      <c r="H240" s="73" t="str">
        <f>+VLOOKUP($O240,MASTER!$A$8:$N$762,9,0)</f>
        <v>SI</v>
      </c>
      <c r="I240" s="73" t="str">
        <f>+VLOOKUP($O240,MASTER!$A$8:$N$762,10,0)</f>
        <v>NO</v>
      </c>
      <c r="J240" s="73" t="str">
        <f>+VLOOKUP($O240,MASTER!$A$8:$N$762,11,0)</f>
        <v>SI</v>
      </c>
      <c r="K240" s="72">
        <f>+VLOOKUP($O240,MASTER!$A$8:$N$762,12,0)</f>
        <v>3</v>
      </c>
      <c r="L240" s="73" t="str">
        <f>+VLOOKUP($O240,MASTER!$A$8:$N$762,13,0)</f>
        <v>SI</v>
      </c>
      <c r="M240" s="73" t="str">
        <f>+VLOOKUP($O240,MASTER!$A$8:$N$762,14,0)</f>
        <v>Comuna</v>
      </c>
      <c r="N240" s="72">
        <f t="shared" si="19"/>
        <v>346</v>
      </c>
      <c r="O240" s="67">
        <f t="shared" si="20"/>
        <v>4</v>
      </c>
      <c r="P240" s="81">
        <v>7106</v>
      </c>
      <c r="Q240" s="3" t="s">
        <v>776</v>
      </c>
      <c r="R240" s="3" t="str">
        <f t="shared" si="17"/>
        <v>https://dashboardfiltrado.azurewebsites.net/AutoDash/Index/4/7106</v>
      </c>
      <c r="S240" s="58" t="str">
        <f>+""""&amp;IFERROR(VLOOKUP($O240,MASTER!$A$8:$Z$762,20,0),"")&amp;""""</f>
        <v>"No Aplica"</v>
      </c>
      <c r="T240" s="73" t="str">
        <f>+IFERROR(VLOOKUP($O240,MASTER!$A$8:$Z$762,21,0),"")</f>
        <v>No Aplica</v>
      </c>
      <c r="U240" s="67">
        <f>+BD_Links[[#This Row],[id2]]</f>
        <v>7106</v>
      </c>
      <c r="V240" s="58" t="str">
        <f>+""""&amp;IFERROR(VLOOKUP($O240,MASTER!$A$8:$Z$762,22,0),"")&amp;""""</f>
        <v>"No Aplica"</v>
      </c>
      <c r="W240" s="3"/>
      <c r="X240" s="3" t="str">
        <f>+IFERROR(VLOOKUP(BD_Links[[#This Row],[id GEE]],Portadas10[],2,0),"")</f>
        <v/>
      </c>
      <c r="Y2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1" spans="2:26" ht="30.6" x14ac:dyDescent="0.3">
      <c r="B241" s="74">
        <f t="shared" si="18"/>
        <v>213</v>
      </c>
      <c r="C241" s="58" t="str">
        <f>+VLOOKUP($O241,MASTER!$A$8:$N$762,2,0)</f>
        <v>DATAEDUCACIÓN</v>
      </c>
      <c r="D241" s="73" t="str">
        <f>+VLOOKUP($O241,MASTER!$A$8:$N$762,3,0)</f>
        <v>0010-01-00014</v>
      </c>
      <c r="E241" s="52" t="str">
        <f>+VLOOKUP($O241,MASTER!$A$8:$N$762,5,0)</f>
        <v>Ranking Comunal de Establecimientos Educacionales - Chile</v>
      </c>
      <c r="F241" s="73" t="str">
        <f>+VLOOKUP($O241,MASTER!$A$8:$N$762,6,0)</f>
        <v>PRO</v>
      </c>
      <c r="G241" s="73" t="str">
        <f>+VLOOKUP($O241,MASTER!$A$8:$N$762,7,0)</f>
        <v>Chile</v>
      </c>
      <c r="H241" s="73" t="str">
        <f>+VLOOKUP($O241,MASTER!$A$8:$N$762,9,0)</f>
        <v>SI</v>
      </c>
      <c r="I241" s="73" t="str">
        <f>+VLOOKUP($O241,MASTER!$A$8:$N$762,10,0)</f>
        <v>NO</v>
      </c>
      <c r="J241" s="73" t="str">
        <f>+VLOOKUP($O241,MASTER!$A$8:$N$762,11,0)</f>
        <v>SI</v>
      </c>
      <c r="K241" s="72">
        <f>+VLOOKUP($O241,MASTER!$A$8:$N$762,12,0)</f>
        <v>3</v>
      </c>
      <c r="L241" s="73" t="str">
        <f>+VLOOKUP($O241,MASTER!$A$8:$N$762,13,0)</f>
        <v>SI</v>
      </c>
      <c r="M241" s="73" t="str">
        <f>+VLOOKUP($O241,MASTER!$A$8:$N$762,14,0)</f>
        <v>Comuna</v>
      </c>
      <c r="N241" s="72">
        <f t="shared" si="19"/>
        <v>346</v>
      </c>
      <c r="O241" s="67">
        <f t="shared" si="20"/>
        <v>4</v>
      </c>
      <c r="P241" s="81">
        <v>7203</v>
      </c>
      <c r="Q241" s="3" t="s">
        <v>783</v>
      </c>
      <c r="R241" s="3" t="str">
        <f t="shared" si="17"/>
        <v>https://dashboardfiltrado.azurewebsites.net/AutoDash/Index/4/7203</v>
      </c>
      <c r="S241" s="58" t="str">
        <f>+""""&amp;IFERROR(VLOOKUP($O241,MASTER!$A$8:$Z$762,20,0),"")&amp;""""</f>
        <v>"No Aplica"</v>
      </c>
      <c r="T241" s="73" t="str">
        <f>+IFERROR(VLOOKUP($O241,MASTER!$A$8:$Z$762,21,0),"")</f>
        <v>No Aplica</v>
      </c>
      <c r="U241" s="67">
        <f>+BD_Links[[#This Row],[id2]]</f>
        <v>7203</v>
      </c>
      <c r="V241" s="58" t="str">
        <f>+""""&amp;IFERROR(VLOOKUP($O241,MASTER!$A$8:$Z$762,22,0),"")&amp;""""</f>
        <v>"No Aplica"</v>
      </c>
      <c r="W241" s="3"/>
      <c r="X241" s="3" t="str">
        <f>+IFERROR(VLOOKUP(BD_Links[[#This Row],[id GEE]],Portadas10[],2,0),"")</f>
        <v/>
      </c>
      <c r="Y2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2" spans="2:26" ht="30.6" x14ac:dyDescent="0.3">
      <c r="B242" s="74">
        <f t="shared" si="18"/>
        <v>214</v>
      </c>
      <c r="C242" s="58" t="str">
        <f>+VLOOKUP($O242,MASTER!$A$8:$N$762,2,0)</f>
        <v>DATAEDUCACIÓN</v>
      </c>
      <c r="D242" s="73" t="str">
        <f>+VLOOKUP($O242,MASTER!$A$8:$N$762,3,0)</f>
        <v>0010-01-00014</v>
      </c>
      <c r="E242" s="52" t="str">
        <f>+VLOOKUP($O242,MASTER!$A$8:$N$762,5,0)</f>
        <v>Ranking Comunal de Establecimientos Educacionales - Chile</v>
      </c>
      <c r="F242" s="73" t="str">
        <f>+VLOOKUP($O242,MASTER!$A$8:$N$762,6,0)</f>
        <v>PRO</v>
      </c>
      <c r="G242" s="73" t="str">
        <f>+VLOOKUP($O242,MASTER!$A$8:$N$762,7,0)</f>
        <v>Chile</v>
      </c>
      <c r="H242" s="73" t="str">
        <f>+VLOOKUP($O242,MASTER!$A$8:$N$762,9,0)</f>
        <v>SI</v>
      </c>
      <c r="I242" s="73" t="str">
        <f>+VLOOKUP($O242,MASTER!$A$8:$N$762,10,0)</f>
        <v>NO</v>
      </c>
      <c r="J242" s="73" t="str">
        <f>+VLOOKUP($O242,MASTER!$A$8:$N$762,11,0)</f>
        <v>SI</v>
      </c>
      <c r="K242" s="72">
        <f>+VLOOKUP($O242,MASTER!$A$8:$N$762,12,0)</f>
        <v>3</v>
      </c>
      <c r="L242" s="73" t="str">
        <f>+VLOOKUP($O242,MASTER!$A$8:$N$762,13,0)</f>
        <v>SI</v>
      </c>
      <c r="M242" s="73" t="str">
        <f>+VLOOKUP($O242,MASTER!$A$8:$N$762,14,0)</f>
        <v>Comuna</v>
      </c>
      <c r="N242" s="72">
        <f t="shared" si="19"/>
        <v>346</v>
      </c>
      <c r="O242" s="67">
        <f t="shared" si="20"/>
        <v>4</v>
      </c>
      <c r="P242" s="81">
        <v>16105</v>
      </c>
      <c r="Q242" s="3" t="s">
        <v>989</v>
      </c>
      <c r="R242" s="3" t="str">
        <f t="shared" si="17"/>
        <v>https://dashboardfiltrado.azurewebsites.net/AutoDash/Index/4/16105</v>
      </c>
      <c r="S242" s="58" t="str">
        <f>+""""&amp;IFERROR(VLOOKUP($O242,MASTER!$A$8:$Z$762,20,0),"")&amp;""""</f>
        <v>"No Aplica"</v>
      </c>
      <c r="T242" s="73" t="str">
        <f>+IFERROR(VLOOKUP($O242,MASTER!$A$8:$Z$762,21,0),"")</f>
        <v>No Aplica</v>
      </c>
      <c r="U242" s="67">
        <f>+BD_Links[[#This Row],[id2]]</f>
        <v>16105</v>
      </c>
      <c r="V242" s="58" t="str">
        <f>+""""&amp;IFERROR(VLOOKUP($O242,MASTER!$A$8:$Z$762,22,0),"")&amp;""""</f>
        <v>"No Aplica"</v>
      </c>
      <c r="W242" s="3"/>
      <c r="X242" s="3" t="str">
        <f>+IFERROR(VLOOKUP(BD_Links[[#This Row],[id GEE]],Portadas10[],2,0),"")</f>
        <v/>
      </c>
      <c r="Y2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3" spans="2:26" ht="30.6" x14ac:dyDescent="0.3">
      <c r="B243" s="74">
        <f t="shared" si="18"/>
        <v>215</v>
      </c>
      <c r="C243" s="58" t="str">
        <f>+VLOOKUP($O243,MASTER!$A$8:$N$762,2,0)</f>
        <v>DATAEDUCACIÓN</v>
      </c>
      <c r="D243" s="73" t="str">
        <f>+VLOOKUP($O243,MASTER!$A$8:$N$762,3,0)</f>
        <v>0010-01-00014</v>
      </c>
      <c r="E243" s="52" t="str">
        <f>+VLOOKUP($O243,MASTER!$A$8:$N$762,5,0)</f>
        <v>Ranking Comunal de Establecimientos Educacionales - Chile</v>
      </c>
      <c r="F243" s="73" t="str">
        <f>+VLOOKUP($O243,MASTER!$A$8:$N$762,6,0)</f>
        <v>PRO</v>
      </c>
      <c r="G243" s="73" t="str">
        <f>+VLOOKUP($O243,MASTER!$A$8:$N$762,7,0)</f>
        <v>Chile</v>
      </c>
      <c r="H243" s="73" t="str">
        <f>+VLOOKUP($O243,MASTER!$A$8:$N$762,9,0)</f>
        <v>SI</v>
      </c>
      <c r="I243" s="73" t="str">
        <f>+VLOOKUP($O243,MASTER!$A$8:$N$762,10,0)</f>
        <v>NO</v>
      </c>
      <c r="J243" s="73" t="str">
        <f>+VLOOKUP($O243,MASTER!$A$8:$N$762,11,0)</f>
        <v>SI</v>
      </c>
      <c r="K243" s="72">
        <f>+VLOOKUP($O243,MASTER!$A$8:$N$762,12,0)</f>
        <v>3</v>
      </c>
      <c r="L243" s="73" t="str">
        <f>+VLOOKUP($O243,MASTER!$A$8:$N$762,13,0)</f>
        <v>SI</v>
      </c>
      <c r="M243" s="73" t="str">
        <f>+VLOOKUP($O243,MASTER!$A$8:$N$762,14,0)</f>
        <v>Comuna</v>
      </c>
      <c r="N243" s="72">
        <f t="shared" si="19"/>
        <v>346</v>
      </c>
      <c r="O243" s="67">
        <f t="shared" si="20"/>
        <v>4</v>
      </c>
      <c r="P243" s="81">
        <v>7107</v>
      </c>
      <c r="Q243" s="3" t="s">
        <v>777</v>
      </c>
      <c r="R243" s="3" t="str">
        <f t="shared" si="17"/>
        <v>https://dashboardfiltrado.azurewebsites.net/AutoDash/Index/4/7107</v>
      </c>
      <c r="S243" s="58" t="str">
        <f>+""""&amp;IFERROR(VLOOKUP($O243,MASTER!$A$8:$Z$762,20,0),"")&amp;""""</f>
        <v>"No Aplica"</v>
      </c>
      <c r="T243" s="73" t="str">
        <f>+IFERROR(VLOOKUP($O243,MASTER!$A$8:$Z$762,21,0),"")</f>
        <v>No Aplica</v>
      </c>
      <c r="U243" s="67">
        <f>+BD_Links[[#This Row],[id2]]</f>
        <v>7107</v>
      </c>
      <c r="V243" s="58" t="str">
        <f>+""""&amp;IFERROR(VLOOKUP($O243,MASTER!$A$8:$Z$762,22,0),"")&amp;""""</f>
        <v>"No Aplica"</v>
      </c>
      <c r="W243" s="3"/>
      <c r="X243" s="3" t="str">
        <f>+IFERROR(VLOOKUP(BD_Links[[#This Row],[id GEE]],Portadas10[],2,0),"")</f>
        <v/>
      </c>
      <c r="Y2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4" spans="2:26" ht="30.6" x14ac:dyDescent="0.3">
      <c r="B244" s="74">
        <f t="shared" si="18"/>
        <v>216</v>
      </c>
      <c r="C244" s="58" t="str">
        <f>+VLOOKUP($O244,MASTER!$A$8:$N$762,2,0)</f>
        <v>DATAEDUCACIÓN</v>
      </c>
      <c r="D244" s="73" t="str">
        <f>+VLOOKUP($O244,MASTER!$A$8:$N$762,3,0)</f>
        <v>0010-01-00014</v>
      </c>
      <c r="E244" s="52" t="str">
        <f>+VLOOKUP($O244,MASTER!$A$8:$N$762,5,0)</f>
        <v>Ranking Comunal de Establecimientos Educacionales - Chile</v>
      </c>
      <c r="F244" s="73" t="str">
        <f>+VLOOKUP($O244,MASTER!$A$8:$N$762,6,0)</f>
        <v>PRO</v>
      </c>
      <c r="G244" s="73" t="str">
        <f>+VLOOKUP($O244,MASTER!$A$8:$N$762,7,0)</f>
        <v>Chile</v>
      </c>
      <c r="H244" s="73" t="str">
        <f>+VLOOKUP($O244,MASTER!$A$8:$N$762,9,0)</f>
        <v>SI</v>
      </c>
      <c r="I244" s="73" t="str">
        <f>+VLOOKUP($O244,MASTER!$A$8:$N$762,10,0)</f>
        <v>NO</v>
      </c>
      <c r="J244" s="73" t="str">
        <f>+VLOOKUP($O244,MASTER!$A$8:$N$762,11,0)</f>
        <v>SI</v>
      </c>
      <c r="K244" s="72">
        <f>+VLOOKUP($O244,MASTER!$A$8:$N$762,12,0)</f>
        <v>3</v>
      </c>
      <c r="L244" s="73" t="str">
        <f>+VLOOKUP($O244,MASTER!$A$8:$N$762,13,0)</f>
        <v>SI</v>
      </c>
      <c r="M244" s="73" t="str">
        <f>+VLOOKUP($O244,MASTER!$A$8:$N$762,14,0)</f>
        <v>Comuna</v>
      </c>
      <c r="N244" s="72">
        <f t="shared" si="19"/>
        <v>346</v>
      </c>
      <c r="O244" s="67">
        <f t="shared" si="20"/>
        <v>4</v>
      </c>
      <c r="P244" s="81">
        <v>8107</v>
      </c>
      <c r="Q244" s="3" t="s">
        <v>807</v>
      </c>
      <c r="R244" s="3" t="str">
        <f t="shared" si="17"/>
        <v>https://dashboardfiltrado.azurewebsites.net/AutoDash/Index/4/8107</v>
      </c>
      <c r="S244" s="58" t="str">
        <f>+""""&amp;IFERROR(VLOOKUP($O244,MASTER!$A$8:$Z$762,20,0),"")&amp;""""</f>
        <v>"No Aplica"</v>
      </c>
      <c r="T244" s="73" t="str">
        <f>+IFERROR(VLOOKUP($O244,MASTER!$A$8:$Z$762,21,0),"")</f>
        <v>No Aplica</v>
      </c>
      <c r="U244" s="67">
        <f>+BD_Links[[#This Row],[id2]]</f>
        <v>8107</v>
      </c>
      <c r="V244" s="58" t="str">
        <f>+""""&amp;IFERROR(VLOOKUP($O244,MASTER!$A$8:$Z$762,22,0),"")&amp;""""</f>
        <v>"No Aplica"</v>
      </c>
      <c r="W244" s="3"/>
      <c r="X244" s="3" t="str">
        <f>+IFERROR(VLOOKUP(BD_Links[[#This Row],[id GEE]],Portadas10[],2,0),"")</f>
        <v/>
      </c>
      <c r="Y2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5" spans="2:26" ht="30.6" x14ac:dyDescent="0.3">
      <c r="B245" s="74">
        <f t="shared" si="18"/>
        <v>217</v>
      </c>
      <c r="C245" s="58" t="str">
        <f>+VLOOKUP($O245,MASTER!$A$8:$N$762,2,0)</f>
        <v>DATAEDUCACIÓN</v>
      </c>
      <c r="D245" s="73" t="str">
        <f>+VLOOKUP($O245,MASTER!$A$8:$N$762,3,0)</f>
        <v>0010-01-00014</v>
      </c>
      <c r="E245" s="52" t="str">
        <f>+VLOOKUP($O245,MASTER!$A$8:$N$762,5,0)</f>
        <v>Ranking Comunal de Establecimientos Educacionales - Chile</v>
      </c>
      <c r="F245" s="73" t="str">
        <f>+VLOOKUP($O245,MASTER!$A$8:$N$762,6,0)</f>
        <v>PRO</v>
      </c>
      <c r="G245" s="73" t="str">
        <f>+VLOOKUP($O245,MASTER!$A$8:$N$762,7,0)</f>
        <v>Chile</v>
      </c>
      <c r="H245" s="73" t="str">
        <f>+VLOOKUP($O245,MASTER!$A$8:$N$762,9,0)</f>
        <v>SI</v>
      </c>
      <c r="I245" s="73" t="str">
        <f>+VLOOKUP($O245,MASTER!$A$8:$N$762,10,0)</f>
        <v>NO</v>
      </c>
      <c r="J245" s="73" t="str">
        <f>+VLOOKUP($O245,MASTER!$A$8:$N$762,11,0)</f>
        <v>SI</v>
      </c>
      <c r="K245" s="72">
        <f>+VLOOKUP($O245,MASTER!$A$8:$N$762,12,0)</f>
        <v>3</v>
      </c>
      <c r="L245" s="73" t="str">
        <f>+VLOOKUP($O245,MASTER!$A$8:$N$762,13,0)</f>
        <v>SI</v>
      </c>
      <c r="M245" s="73" t="str">
        <f>+VLOOKUP($O245,MASTER!$A$8:$N$762,14,0)</f>
        <v>Comuna</v>
      </c>
      <c r="N245" s="72">
        <f t="shared" si="19"/>
        <v>346</v>
      </c>
      <c r="O245" s="67">
        <f t="shared" si="20"/>
        <v>4</v>
      </c>
      <c r="P245" s="81">
        <v>16106</v>
      </c>
      <c r="Q245" s="3" t="s">
        <v>990</v>
      </c>
      <c r="R245" s="3" t="str">
        <f t="shared" si="17"/>
        <v>https://dashboardfiltrado.azurewebsites.net/AutoDash/Index/4/16106</v>
      </c>
      <c r="S245" s="58" t="str">
        <f>+""""&amp;IFERROR(VLOOKUP($O245,MASTER!$A$8:$Z$762,20,0),"")&amp;""""</f>
        <v>"No Aplica"</v>
      </c>
      <c r="T245" s="73" t="str">
        <f>+IFERROR(VLOOKUP($O245,MASTER!$A$8:$Z$762,21,0),"")</f>
        <v>No Aplica</v>
      </c>
      <c r="U245" s="67">
        <f>+BD_Links[[#This Row],[id2]]</f>
        <v>16106</v>
      </c>
      <c r="V245" s="58" t="str">
        <f>+""""&amp;IFERROR(VLOOKUP($O245,MASTER!$A$8:$Z$762,22,0),"")&amp;""""</f>
        <v>"No Aplica"</v>
      </c>
      <c r="W245" s="3"/>
      <c r="X245" s="3" t="str">
        <f>+IFERROR(VLOOKUP(BD_Links[[#This Row],[id GEE]],Portadas10[],2,0),"")</f>
        <v/>
      </c>
      <c r="Y2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6" spans="2:26" ht="30.6" x14ac:dyDescent="0.3">
      <c r="B246" s="74">
        <f t="shared" si="18"/>
        <v>218</v>
      </c>
      <c r="C246" s="58" t="str">
        <f>+VLOOKUP($O246,MASTER!$A$8:$N$762,2,0)</f>
        <v>DATAEDUCACIÓN</v>
      </c>
      <c r="D246" s="73" t="str">
        <f>+VLOOKUP($O246,MASTER!$A$8:$N$762,3,0)</f>
        <v>0010-01-00014</v>
      </c>
      <c r="E246" s="52" t="str">
        <f>+VLOOKUP($O246,MASTER!$A$8:$N$762,5,0)</f>
        <v>Ranking Comunal de Establecimientos Educacionales - Chile</v>
      </c>
      <c r="F246" s="73" t="str">
        <f>+VLOOKUP($O246,MASTER!$A$8:$N$762,6,0)</f>
        <v>PRO</v>
      </c>
      <c r="G246" s="73" t="str">
        <f>+VLOOKUP($O246,MASTER!$A$8:$N$762,7,0)</f>
        <v>Chile</v>
      </c>
      <c r="H246" s="73" t="str">
        <f>+VLOOKUP($O246,MASTER!$A$8:$N$762,9,0)</f>
        <v>SI</v>
      </c>
      <c r="I246" s="73" t="str">
        <f>+VLOOKUP($O246,MASTER!$A$8:$N$762,10,0)</f>
        <v>NO</v>
      </c>
      <c r="J246" s="73" t="str">
        <f>+VLOOKUP($O246,MASTER!$A$8:$N$762,11,0)</f>
        <v>SI</v>
      </c>
      <c r="K246" s="72">
        <f>+VLOOKUP($O246,MASTER!$A$8:$N$762,12,0)</f>
        <v>3</v>
      </c>
      <c r="L246" s="73" t="str">
        <f>+VLOOKUP($O246,MASTER!$A$8:$N$762,13,0)</f>
        <v>SI</v>
      </c>
      <c r="M246" s="73" t="str">
        <f>+VLOOKUP($O246,MASTER!$A$8:$N$762,14,0)</f>
        <v>Comuna</v>
      </c>
      <c r="N246" s="72">
        <f t="shared" si="19"/>
        <v>346</v>
      </c>
      <c r="O246" s="67">
        <f t="shared" si="20"/>
        <v>4</v>
      </c>
      <c r="P246" s="81">
        <v>16205</v>
      </c>
      <c r="Q246" s="3" t="s">
        <v>998</v>
      </c>
      <c r="R246" s="3" t="str">
        <f t="shared" si="17"/>
        <v>https://dashboardfiltrado.azurewebsites.net/AutoDash/Index/4/16205</v>
      </c>
      <c r="S246" s="58" t="str">
        <f>+""""&amp;IFERROR(VLOOKUP($O246,MASTER!$A$8:$Z$762,20,0),"")&amp;""""</f>
        <v>"No Aplica"</v>
      </c>
      <c r="T246" s="73" t="str">
        <f>+IFERROR(VLOOKUP($O246,MASTER!$A$8:$Z$762,21,0),"")</f>
        <v>No Aplica</v>
      </c>
      <c r="U246" s="67">
        <f>+BD_Links[[#This Row],[id2]]</f>
        <v>16205</v>
      </c>
      <c r="V246" s="58" t="str">
        <f>+""""&amp;IFERROR(VLOOKUP($O246,MASTER!$A$8:$Z$762,22,0),"")&amp;""""</f>
        <v>"No Aplica"</v>
      </c>
      <c r="W246" s="3"/>
      <c r="X246" s="3" t="str">
        <f>+IFERROR(VLOOKUP(BD_Links[[#This Row],[id GEE]],Portadas10[],2,0),"")</f>
        <v/>
      </c>
      <c r="Y2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7" spans="2:26" ht="30.6" x14ac:dyDescent="0.3">
      <c r="B247" s="74">
        <f t="shared" si="18"/>
        <v>219</v>
      </c>
      <c r="C247" s="58" t="str">
        <f>+VLOOKUP($O247,MASTER!$A$8:$N$762,2,0)</f>
        <v>DATAEDUCACIÓN</v>
      </c>
      <c r="D247" s="73" t="str">
        <f>+VLOOKUP($O247,MASTER!$A$8:$N$762,3,0)</f>
        <v>0010-01-00014</v>
      </c>
      <c r="E247" s="52" t="str">
        <f>+VLOOKUP($O247,MASTER!$A$8:$N$762,5,0)</f>
        <v>Ranking Comunal de Establecimientos Educacionales - Chile</v>
      </c>
      <c r="F247" s="73" t="str">
        <f>+VLOOKUP($O247,MASTER!$A$8:$N$762,6,0)</f>
        <v>PRO</v>
      </c>
      <c r="G247" s="73" t="str">
        <f>+VLOOKUP($O247,MASTER!$A$8:$N$762,7,0)</f>
        <v>Chile</v>
      </c>
      <c r="H247" s="73" t="str">
        <f>+VLOOKUP($O247,MASTER!$A$8:$N$762,9,0)</f>
        <v>SI</v>
      </c>
      <c r="I247" s="73" t="str">
        <f>+VLOOKUP($O247,MASTER!$A$8:$N$762,10,0)</f>
        <v>NO</v>
      </c>
      <c r="J247" s="73" t="str">
        <f>+VLOOKUP($O247,MASTER!$A$8:$N$762,11,0)</f>
        <v>SI</v>
      </c>
      <c r="K247" s="72">
        <f>+VLOOKUP($O247,MASTER!$A$8:$N$762,12,0)</f>
        <v>3</v>
      </c>
      <c r="L247" s="73" t="str">
        <f>+VLOOKUP($O247,MASTER!$A$8:$N$762,13,0)</f>
        <v>SI</v>
      </c>
      <c r="M247" s="73" t="str">
        <f>+VLOOKUP($O247,MASTER!$A$8:$N$762,14,0)</f>
        <v>Comuna</v>
      </c>
      <c r="N247" s="72">
        <f t="shared" si="19"/>
        <v>346</v>
      </c>
      <c r="O247" s="67">
        <f t="shared" si="20"/>
        <v>4</v>
      </c>
      <c r="P247" s="81">
        <v>8308</v>
      </c>
      <c r="Q247" s="3" t="s">
        <v>827</v>
      </c>
      <c r="R247" s="3" t="str">
        <f t="shared" si="17"/>
        <v>https://dashboardfiltrado.azurewebsites.net/AutoDash/Index/4/8308</v>
      </c>
      <c r="S247" s="58" t="str">
        <f>+""""&amp;IFERROR(VLOOKUP($O247,MASTER!$A$8:$Z$762,20,0),"")&amp;""""</f>
        <v>"No Aplica"</v>
      </c>
      <c r="T247" s="73" t="str">
        <f>+IFERROR(VLOOKUP($O247,MASTER!$A$8:$Z$762,21,0),"")</f>
        <v>No Aplica</v>
      </c>
      <c r="U247" s="67">
        <f>+BD_Links[[#This Row],[id2]]</f>
        <v>8308</v>
      </c>
      <c r="V247" s="58" t="str">
        <f>+""""&amp;IFERROR(VLOOKUP($O247,MASTER!$A$8:$Z$762,22,0),"")&amp;""""</f>
        <v>"No Aplica"</v>
      </c>
      <c r="W247" s="3"/>
      <c r="X247" s="3" t="str">
        <f>+IFERROR(VLOOKUP(BD_Links[[#This Row],[id GEE]],Portadas10[],2,0),"")</f>
        <v/>
      </c>
      <c r="Y2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8" spans="2:26" ht="30.6" x14ac:dyDescent="0.3">
      <c r="B248" s="74">
        <f t="shared" si="18"/>
        <v>220</v>
      </c>
      <c r="C248" s="58" t="str">
        <f>+VLOOKUP($O248,MASTER!$A$8:$N$762,2,0)</f>
        <v>DATAEDUCACIÓN</v>
      </c>
      <c r="D248" s="73" t="str">
        <f>+VLOOKUP($O248,MASTER!$A$8:$N$762,3,0)</f>
        <v>0010-01-00014</v>
      </c>
      <c r="E248" s="52" t="str">
        <f>+VLOOKUP($O248,MASTER!$A$8:$N$762,5,0)</f>
        <v>Ranking Comunal de Establecimientos Educacionales - Chile</v>
      </c>
      <c r="F248" s="73" t="str">
        <f>+VLOOKUP($O248,MASTER!$A$8:$N$762,6,0)</f>
        <v>PRO</v>
      </c>
      <c r="G248" s="73" t="str">
        <f>+VLOOKUP($O248,MASTER!$A$8:$N$762,7,0)</f>
        <v>Chile</v>
      </c>
      <c r="H248" s="73" t="str">
        <f>+VLOOKUP($O248,MASTER!$A$8:$N$762,9,0)</f>
        <v>SI</v>
      </c>
      <c r="I248" s="73" t="str">
        <f>+VLOOKUP($O248,MASTER!$A$8:$N$762,10,0)</f>
        <v>NO</v>
      </c>
      <c r="J248" s="73" t="str">
        <f>+VLOOKUP($O248,MASTER!$A$8:$N$762,11,0)</f>
        <v>SI</v>
      </c>
      <c r="K248" s="72">
        <f>+VLOOKUP($O248,MASTER!$A$8:$N$762,12,0)</f>
        <v>3</v>
      </c>
      <c r="L248" s="73" t="str">
        <f>+VLOOKUP($O248,MASTER!$A$8:$N$762,13,0)</f>
        <v>SI</v>
      </c>
      <c r="M248" s="73" t="str">
        <f>+VLOOKUP($O248,MASTER!$A$8:$N$762,14,0)</f>
        <v>Comuna</v>
      </c>
      <c r="N248" s="72">
        <f t="shared" si="19"/>
        <v>346</v>
      </c>
      <c r="O248" s="67">
        <f t="shared" si="20"/>
        <v>4</v>
      </c>
      <c r="P248" s="81">
        <v>8309</v>
      </c>
      <c r="Q248" s="3" t="s">
        <v>828</v>
      </c>
      <c r="R248" s="3" t="str">
        <f t="shared" si="17"/>
        <v>https://dashboardfiltrado.azurewebsites.net/AutoDash/Index/4/8309</v>
      </c>
      <c r="S248" s="58" t="str">
        <f>+""""&amp;IFERROR(VLOOKUP($O248,MASTER!$A$8:$Z$762,20,0),"")&amp;""""</f>
        <v>"No Aplica"</v>
      </c>
      <c r="T248" s="73" t="str">
        <f>+IFERROR(VLOOKUP($O248,MASTER!$A$8:$Z$762,21,0),"")</f>
        <v>No Aplica</v>
      </c>
      <c r="U248" s="67">
        <f>+BD_Links[[#This Row],[id2]]</f>
        <v>8309</v>
      </c>
      <c r="V248" s="58" t="str">
        <f>+""""&amp;IFERROR(VLOOKUP($O248,MASTER!$A$8:$Z$762,22,0),"")&amp;""""</f>
        <v>"No Aplica"</v>
      </c>
      <c r="W248" s="3"/>
      <c r="X248" s="3" t="str">
        <f>+IFERROR(VLOOKUP(BD_Links[[#This Row],[id GEE]],Portadas10[],2,0),"")</f>
        <v/>
      </c>
      <c r="Y2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9" spans="2:26" ht="30.6" x14ac:dyDescent="0.3">
      <c r="B249" s="74">
        <f t="shared" si="18"/>
        <v>221</v>
      </c>
      <c r="C249" s="58" t="str">
        <f>+VLOOKUP($O249,MASTER!$A$8:$N$762,2,0)</f>
        <v>DATAEDUCACIÓN</v>
      </c>
      <c r="D249" s="73" t="str">
        <f>+VLOOKUP($O249,MASTER!$A$8:$N$762,3,0)</f>
        <v>0010-01-00014</v>
      </c>
      <c r="E249" s="52" t="str">
        <f>+VLOOKUP($O249,MASTER!$A$8:$N$762,5,0)</f>
        <v>Ranking Comunal de Establecimientos Educacionales - Chile</v>
      </c>
      <c r="F249" s="73" t="str">
        <f>+VLOOKUP($O249,MASTER!$A$8:$N$762,6,0)</f>
        <v>PRO</v>
      </c>
      <c r="G249" s="73" t="str">
        <f>+VLOOKUP($O249,MASTER!$A$8:$N$762,7,0)</f>
        <v>Chile</v>
      </c>
      <c r="H249" s="73" t="str">
        <f>+VLOOKUP($O249,MASTER!$A$8:$N$762,9,0)</f>
        <v>SI</v>
      </c>
      <c r="I249" s="73" t="str">
        <f>+VLOOKUP($O249,MASTER!$A$8:$N$762,10,0)</f>
        <v>NO</v>
      </c>
      <c r="J249" s="73" t="str">
        <f>+VLOOKUP($O249,MASTER!$A$8:$N$762,11,0)</f>
        <v>SI</v>
      </c>
      <c r="K249" s="72">
        <f>+VLOOKUP($O249,MASTER!$A$8:$N$762,12,0)</f>
        <v>3</v>
      </c>
      <c r="L249" s="73" t="str">
        <f>+VLOOKUP($O249,MASTER!$A$8:$N$762,13,0)</f>
        <v>SI</v>
      </c>
      <c r="M249" s="73" t="str">
        <f>+VLOOKUP($O249,MASTER!$A$8:$N$762,14,0)</f>
        <v>Comuna</v>
      </c>
      <c r="N249" s="72">
        <f t="shared" si="19"/>
        <v>346</v>
      </c>
      <c r="O249" s="67">
        <f t="shared" si="20"/>
        <v>4</v>
      </c>
      <c r="P249" s="81">
        <v>16107</v>
      </c>
      <c r="Q249" s="3" t="s">
        <v>991</v>
      </c>
      <c r="R249" s="3" t="str">
        <f t="shared" si="17"/>
        <v>https://dashboardfiltrado.azurewebsites.net/AutoDash/Index/4/16107</v>
      </c>
      <c r="S249" s="58" t="str">
        <f>+""""&amp;IFERROR(VLOOKUP($O249,MASTER!$A$8:$Z$762,20,0),"")&amp;""""</f>
        <v>"No Aplica"</v>
      </c>
      <c r="T249" s="73" t="str">
        <f>+IFERROR(VLOOKUP($O249,MASTER!$A$8:$Z$762,21,0),"")</f>
        <v>No Aplica</v>
      </c>
      <c r="U249" s="67">
        <f>+BD_Links[[#This Row],[id2]]</f>
        <v>16107</v>
      </c>
      <c r="V249" s="58" t="str">
        <f>+""""&amp;IFERROR(VLOOKUP($O249,MASTER!$A$8:$Z$762,22,0),"")&amp;""""</f>
        <v>"No Aplica"</v>
      </c>
      <c r="W249" s="3"/>
      <c r="X249" s="3" t="str">
        <f>+IFERROR(VLOOKUP(BD_Links[[#This Row],[id GEE]],Portadas10[],2,0),"")</f>
        <v/>
      </c>
      <c r="Y2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0" spans="2:26" ht="30.6" x14ac:dyDescent="0.3">
      <c r="B250" s="74">
        <f t="shared" si="18"/>
        <v>222</v>
      </c>
      <c r="C250" s="58" t="str">
        <f>+VLOOKUP($O250,MASTER!$A$8:$N$762,2,0)</f>
        <v>DATAEDUCACIÓN</v>
      </c>
      <c r="D250" s="73" t="str">
        <f>+VLOOKUP($O250,MASTER!$A$8:$N$762,3,0)</f>
        <v>0010-01-00014</v>
      </c>
      <c r="E250" s="52" t="str">
        <f>+VLOOKUP($O250,MASTER!$A$8:$N$762,5,0)</f>
        <v>Ranking Comunal de Establecimientos Educacionales - Chile</v>
      </c>
      <c r="F250" s="73" t="str">
        <f>+VLOOKUP($O250,MASTER!$A$8:$N$762,6,0)</f>
        <v>PRO</v>
      </c>
      <c r="G250" s="73" t="str">
        <f>+VLOOKUP($O250,MASTER!$A$8:$N$762,7,0)</f>
        <v>Chile</v>
      </c>
      <c r="H250" s="73" t="str">
        <f>+VLOOKUP($O250,MASTER!$A$8:$N$762,9,0)</f>
        <v>SI</v>
      </c>
      <c r="I250" s="73" t="str">
        <f>+VLOOKUP($O250,MASTER!$A$8:$N$762,10,0)</f>
        <v>NO</v>
      </c>
      <c r="J250" s="73" t="str">
        <f>+VLOOKUP($O250,MASTER!$A$8:$N$762,11,0)</f>
        <v>SI</v>
      </c>
      <c r="K250" s="72">
        <f>+VLOOKUP($O250,MASTER!$A$8:$N$762,12,0)</f>
        <v>3</v>
      </c>
      <c r="L250" s="73" t="str">
        <f>+VLOOKUP($O250,MASTER!$A$8:$N$762,13,0)</f>
        <v>SI</v>
      </c>
      <c r="M250" s="73" t="str">
        <f>+VLOOKUP($O250,MASTER!$A$8:$N$762,14,0)</f>
        <v>Comuna</v>
      </c>
      <c r="N250" s="72">
        <f t="shared" si="19"/>
        <v>346</v>
      </c>
      <c r="O250" s="67">
        <f t="shared" si="20"/>
        <v>4</v>
      </c>
      <c r="P250" s="81">
        <v>16201</v>
      </c>
      <c r="Q250" s="3" t="s">
        <v>994</v>
      </c>
      <c r="R250" s="3" t="str">
        <f t="shared" si="17"/>
        <v>https://dashboardfiltrado.azurewebsites.net/AutoDash/Index/4/16201</v>
      </c>
      <c r="S250" s="58" t="str">
        <f>+""""&amp;IFERROR(VLOOKUP($O250,MASTER!$A$8:$Z$762,20,0),"")&amp;""""</f>
        <v>"No Aplica"</v>
      </c>
      <c r="T250" s="73" t="str">
        <f>+IFERROR(VLOOKUP($O250,MASTER!$A$8:$Z$762,21,0),"")</f>
        <v>No Aplica</v>
      </c>
      <c r="U250" s="67">
        <f>+BD_Links[[#This Row],[id2]]</f>
        <v>16201</v>
      </c>
      <c r="V250" s="58" t="str">
        <f>+""""&amp;IFERROR(VLOOKUP($O250,MASTER!$A$8:$Z$762,22,0),"")&amp;""""</f>
        <v>"No Aplica"</v>
      </c>
      <c r="W250" s="3"/>
      <c r="X250" s="3" t="str">
        <f>+IFERROR(VLOOKUP(BD_Links[[#This Row],[id GEE]],Portadas10[],2,0),"")</f>
        <v/>
      </c>
      <c r="Y2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1" spans="2:26" ht="30.6" x14ac:dyDescent="0.3">
      <c r="B251" s="74">
        <f t="shared" si="18"/>
        <v>223</v>
      </c>
      <c r="C251" s="58" t="str">
        <f>+VLOOKUP($O251,MASTER!$A$8:$N$762,2,0)</f>
        <v>DATAEDUCACIÓN</v>
      </c>
      <c r="D251" s="73" t="str">
        <f>+VLOOKUP($O251,MASTER!$A$8:$N$762,3,0)</f>
        <v>0010-01-00014</v>
      </c>
      <c r="E251" s="52" t="str">
        <f>+VLOOKUP($O251,MASTER!$A$8:$N$762,5,0)</f>
        <v>Ranking Comunal de Establecimientos Educacionales - Chile</v>
      </c>
      <c r="F251" s="73" t="str">
        <f>+VLOOKUP($O251,MASTER!$A$8:$N$762,6,0)</f>
        <v>PRO</v>
      </c>
      <c r="G251" s="73" t="str">
        <f>+VLOOKUP($O251,MASTER!$A$8:$N$762,7,0)</f>
        <v>Chile</v>
      </c>
      <c r="H251" s="73" t="str">
        <f>+VLOOKUP($O251,MASTER!$A$8:$N$762,9,0)</f>
        <v>SI</v>
      </c>
      <c r="I251" s="73" t="str">
        <f>+VLOOKUP($O251,MASTER!$A$8:$N$762,10,0)</f>
        <v>NO</v>
      </c>
      <c r="J251" s="73" t="str">
        <f>+VLOOKUP($O251,MASTER!$A$8:$N$762,11,0)</f>
        <v>SI</v>
      </c>
      <c r="K251" s="72">
        <f>+VLOOKUP($O251,MASTER!$A$8:$N$762,12,0)</f>
        <v>3</v>
      </c>
      <c r="L251" s="73" t="str">
        <f>+VLOOKUP($O251,MASTER!$A$8:$N$762,13,0)</f>
        <v>SI</v>
      </c>
      <c r="M251" s="73" t="str">
        <f>+VLOOKUP($O251,MASTER!$A$8:$N$762,14,0)</f>
        <v>Comuna</v>
      </c>
      <c r="N251" s="72">
        <f t="shared" si="19"/>
        <v>346</v>
      </c>
      <c r="O251" s="67">
        <f t="shared" si="20"/>
        <v>4</v>
      </c>
      <c r="P251" s="81">
        <v>16206</v>
      </c>
      <c r="Q251" s="3" t="s">
        <v>999</v>
      </c>
      <c r="R251" s="3" t="str">
        <f t="shared" si="17"/>
        <v>https://dashboardfiltrado.azurewebsites.net/AutoDash/Index/4/16206</v>
      </c>
      <c r="S251" s="58" t="str">
        <f>+""""&amp;IFERROR(VLOOKUP($O251,MASTER!$A$8:$Z$762,20,0),"")&amp;""""</f>
        <v>"No Aplica"</v>
      </c>
      <c r="T251" s="73" t="str">
        <f>+IFERROR(VLOOKUP($O251,MASTER!$A$8:$Z$762,21,0),"")</f>
        <v>No Aplica</v>
      </c>
      <c r="U251" s="67">
        <f>+BD_Links[[#This Row],[id2]]</f>
        <v>16206</v>
      </c>
      <c r="V251" s="58" t="str">
        <f>+""""&amp;IFERROR(VLOOKUP($O251,MASTER!$A$8:$Z$762,22,0),"")&amp;""""</f>
        <v>"No Aplica"</v>
      </c>
      <c r="W251" s="3"/>
      <c r="X251" s="3" t="str">
        <f>+IFERROR(VLOOKUP(BD_Links[[#This Row],[id GEE]],Portadas10[],2,0),"")</f>
        <v/>
      </c>
      <c r="Y2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2" spans="2:26" ht="30.6" x14ac:dyDescent="0.3">
      <c r="B252" s="74">
        <f t="shared" si="18"/>
        <v>224</v>
      </c>
      <c r="C252" s="58" t="str">
        <f>+VLOOKUP($O252,MASTER!$A$8:$N$762,2,0)</f>
        <v>DATAEDUCACIÓN</v>
      </c>
      <c r="D252" s="73" t="str">
        <f>+VLOOKUP($O252,MASTER!$A$8:$N$762,3,0)</f>
        <v>0010-01-00014</v>
      </c>
      <c r="E252" s="52" t="str">
        <f>+VLOOKUP($O252,MASTER!$A$8:$N$762,5,0)</f>
        <v>Ranking Comunal de Establecimientos Educacionales - Chile</v>
      </c>
      <c r="F252" s="73" t="str">
        <f>+VLOOKUP($O252,MASTER!$A$8:$N$762,6,0)</f>
        <v>PRO</v>
      </c>
      <c r="G252" s="73" t="str">
        <f>+VLOOKUP($O252,MASTER!$A$8:$N$762,7,0)</f>
        <v>Chile</v>
      </c>
      <c r="H252" s="73" t="str">
        <f>+VLOOKUP($O252,MASTER!$A$8:$N$762,9,0)</f>
        <v>SI</v>
      </c>
      <c r="I252" s="73" t="str">
        <f>+VLOOKUP($O252,MASTER!$A$8:$N$762,10,0)</f>
        <v>NO</v>
      </c>
      <c r="J252" s="73" t="str">
        <f>+VLOOKUP($O252,MASTER!$A$8:$N$762,11,0)</f>
        <v>SI</v>
      </c>
      <c r="K252" s="72">
        <f>+VLOOKUP($O252,MASTER!$A$8:$N$762,12,0)</f>
        <v>3</v>
      </c>
      <c r="L252" s="73" t="str">
        <f>+VLOOKUP($O252,MASTER!$A$8:$N$762,13,0)</f>
        <v>SI</v>
      </c>
      <c r="M252" s="73" t="str">
        <f>+VLOOKUP($O252,MASTER!$A$8:$N$762,14,0)</f>
        <v>Comuna</v>
      </c>
      <c r="N252" s="72">
        <f t="shared" si="19"/>
        <v>346</v>
      </c>
      <c r="O252" s="67">
        <f t="shared" si="20"/>
        <v>4</v>
      </c>
      <c r="P252" s="81">
        <v>7305</v>
      </c>
      <c r="Q252" s="3" t="s">
        <v>788</v>
      </c>
      <c r="R252" s="3" t="str">
        <f t="shared" si="17"/>
        <v>https://dashboardfiltrado.azurewebsites.net/AutoDash/Index/4/7305</v>
      </c>
      <c r="S252" s="58" t="str">
        <f>+""""&amp;IFERROR(VLOOKUP($O252,MASTER!$A$8:$Z$762,20,0),"")&amp;""""</f>
        <v>"No Aplica"</v>
      </c>
      <c r="T252" s="73" t="str">
        <f>+IFERROR(VLOOKUP($O252,MASTER!$A$8:$Z$762,21,0),"")</f>
        <v>No Aplica</v>
      </c>
      <c r="U252" s="67">
        <f>+BD_Links[[#This Row],[id2]]</f>
        <v>7305</v>
      </c>
      <c r="V252" s="58" t="str">
        <f>+""""&amp;IFERROR(VLOOKUP($O252,MASTER!$A$8:$Z$762,22,0),"")&amp;""""</f>
        <v>"No Aplica"</v>
      </c>
      <c r="W252" s="3"/>
      <c r="X252" s="3" t="str">
        <f>+IFERROR(VLOOKUP(BD_Links[[#This Row],[id GEE]],Portadas10[],2,0),"")</f>
        <v/>
      </c>
      <c r="Y2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3" spans="2:26" ht="30.6" x14ac:dyDescent="0.3">
      <c r="B253" s="74">
        <f t="shared" si="18"/>
        <v>225</v>
      </c>
      <c r="C253" s="58" t="str">
        <f>+VLOOKUP($O253,MASTER!$A$8:$N$762,2,0)</f>
        <v>DATAEDUCACIÓN</v>
      </c>
      <c r="D253" s="73" t="str">
        <f>+VLOOKUP($O253,MASTER!$A$8:$N$762,3,0)</f>
        <v>0010-01-00014</v>
      </c>
      <c r="E253" s="52" t="str">
        <f>+VLOOKUP($O253,MASTER!$A$8:$N$762,5,0)</f>
        <v>Ranking Comunal de Establecimientos Educacionales - Chile</v>
      </c>
      <c r="F253" s="73" t="str">
        <f>+VLOOKUP($O253,MASTER!$A$8:$N$762,6,0)</f>
        <v>PRO</v>
      </c>
      <c r="G253" s="73" t="str">
        <f>+VLOOKUP($O253,MASTER!$A$8:$N$762,7,0)</f>
        <v>Chile</v>
      </c>
      <c r="H253" s="73" t="str">
        <f>+VLOOKUP($O253,MASTER!$A$8:$N$762,9,0)</f>
        <v>SI</v>
      </c>
      <c r="I253" s="73" t="str">
        <f>+VLOOKUP($O253,MASTER!$A$8:$N$762,10,0)</f>
        <v>NO</v>
      </c>
      <c r="J253" s="73" t="str">
        <f>+VLOOKUP($O253,MASTER!$A$8:$N$762,11,0)</f>
        <v>SI</v>
      </c>
      <c r="K253" s="72">
        <f>+VLOOKUP($O253,MASTER!$A$8:$N$762,12,0)</f>
        <v>3</v>
      </c>
      <c r="L253" s="73" t="str">
        <f>+VLOOKUP($O253,MASTER!$A$8:$N$762,13,0)</f>
        <v>SI</v>
      </c>
      <c r="M253" s="73" t="str">
        <f>+VLOOKUP($O253,MASTER!$A$8:$N$762,14,0)</f>
        <v>Comuna</v>
      </c>
      <c r="N253" s="72">
        <f t="shared" si="19"/>
        <v>346</v>
      </c>
      <c r="O253" s="67">
        <f t="shared" si="20"/>
        <v>4</v>
      </c>
      <c r="P253" s="81">
        <v>7405</v>
      </c>
      <c r="Q253" s="3" t="s">
        <v>797</v>
      </c>
      <c r="R253" s="3" t="str">
        <f t="shared" si="17"/>
        <v>https://dashboardfiltrado.azurewebsites.net/AutoDash/Index/4/7405</v>
      </c>
      <c r="S253" s="58" t="str">
        <f>+""""&amp;IFERROR(VLOOKUP($O253,MASTER!$A$8:$Z$762,20,0),"")&amp;""""</f>
        <v>"No Aplica"</v>
      </c>
      <c r="T253" s="73" t="str">
        <f>+IFERROR(VLOOKUP($O253,MASTER!$A$8:$Z$762,21,0),"")</f>
        <v>No Aplica</v>
      </c>
      <c r="U253" s="67">
        <f>+BD_Links[[#This Row],[id2]]</f>
        <v>7405</v>
      </c>
      <c r="V253" s="58" t="str">
        <f>+""""&amp;IFERROR(VLOOKUP($O253,MASTER!$A$8:$Z$762,22,0),"")&amp;""""</f>
        <v>"No Aplica"</v>
      </c>
      <c r="W253" s="3"/>
      <c r="X253" s="3" t="str">
        <f>+IFERROR(VLOOKUP(BD_Links[[#This Row],[id GEE]],Portadas10[],2,0),"")</f>
        <v/>
      </c>
      <c r="Y2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4" spans="2:26" ht="30.6" x14ac:dyDescent="0.3">
      <c r="B254" s="74">
        <f t="shared" si="18"/>
        <v>226</v>
      </c>
      <c r="C254" s="58" t="str">
        <f>+VLOOKUP($O254,MASTER!$A$8:$N$762,2,0)</f>
        <v>DATAEDUCACIÓN</v>
      </c>
      <c r="D254" s="73" t="str">
        <f>+VLOOKUP($O254,MASTER!$A$8:$N$762,3,0)</f>
        <v>0010-01-00014</v>
      </c>
      <c r="E254" s="52" t="str">
        <f>+VLOOKUP($O254,MASTER!$A$8:$N$762,5,0)</f>
        <v>Ranking Comunal de Establecimientos Educacionales - Chile</v>
      </c>
      <c r="F254" s="73" t="str">
        <f>+VLOOKUP($O254,MASTER!$A$8:$N$762,6,0)</f>
        <v>PRO</v>
      </c>
      <c r="G254" s="73" t="str">
        <f>+VLOOKUP($O254,MASTER!$A$8:$N$762,7,0)</f>
        <v>Chile</v>
      </c>
      <c r="H254" s="73" t="str">
        <f>+VLOOKUP($O254,MASTER!$A$8:$N$762,9,0)</f>
        <v>SI</v>
      </c>
      <c r="I254" s="73" t="str">
        <f>+VLOOKUP($O254,MASTER!$A$8:$N$762,10,0)</f>
        <v>NO</v>
      </c>
      <c r="J254" s="73" t="str">
        <f>+VLOOKUP($O254,MASTER!$A$8:$N$762,11,0)</f>
        <v>SI</v>
      </c>
      <c r="K254" s="72">
        <f>+VLOOKUP($O254,MASTER!$A$8:$N$762,12,0)</f>
        <v>3</v>
      </c>
      <c r="L254" s="73" t="str">
        <f>+VLOOKUP($O254,MASTER!$A$8:$N$762,13,0)</f>
        <v>SI</v>
      </c>
      <c r="M254" s="73" t="str">
        <f>+VLOOKUP($O254,MASTER!$A$8:$N$762,14,0)</f>
        <v>Comuna</v>
      </c>
      <c r="N254" s="72">
        <f t="shared" si="19"/>
        <v>346</v>
      </c>
      <c r="O254" s="67">
        <f t="shared" si="20"/>
        <v>4</v>
      </c>
      <c r="P254" s="81">
        <v>7108</v>
      </c>
      <c r="Q254" s="3" t="s">
        <v>778</v>
      </c>
      <c r="R254" s="3" t="str">
        <f t="shared" si="17"/>
        <v>https://dashboardfiltrado.azurewebsites.net/AutoDash/Index/4/7108</v>
      </c>
      <c r="S254" s="58" t="str">
        <f>+""""&amp;IFERROR(VLOOKUP($O254,MASTER!$A$8:$Z$762,20,0),"")&amp;""""</f>
        <v>"No Aplica"</v>
      </c>
      <c r="T254" s="73" t="str">
        <f>+IFERROR(VLOOKUP($O254,MASTER!$A$8:$Z$762,21,0),"")</f>
        <v>No Aplica</v>
      </c>
      <c r="U254" s="67">
        <f>+BD_Links[[#This Row],[id2]]</f>
        <v>7108</v>
      </c>
      <c r="V254" s="58" t="str">
        <f>+""""&amp;IFERROR(VLOOKUP($O254,MASTER!$A$8:$Z$762,22,0),"")&amp;""""</f>
        <v>"No Aplica"</v>
      </c>
      <c r="W254" s="3"/>
      <c r="X254" s="3" t="str">
        <f>+IFERROR(VLOOKUP(BD_Links[[#This Row],[id GEE]],Portadas10[],2,0),"")</f>
        <v/>
      </c>
      <c r="Y2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5" spans="2:26" ht="30.6" x14ac:dyDescent="0.3">
      <c r="B255" s="74">
        <f t="shared" si="18"/>
        <v>227</v>
      </c>
      <c r="C255" s="58" t="str">
        <f>+VLOOKUP($O255,MASTER!$A$8:$N$762,2,0)</f>
        <v>DATAEDUCACIÓN</v>
      </c>
      <c r="D255" s="73" t="str">
        <f>+VLOOKUP($O255,MASTER!$A$8:$N$762,3,0)</f>
        <v>0010-01-00014</v>
      </c>
      <c r="E255" s="52" t="str">
        <f>+VLOOKUP($O255,MASTER!$A$8:$N$762,5,0)</f>
        <v>Ranking Comunal de Establecimientos Educacionales - Chile</v>
      </c>
      <c r="F255" s="73" t="str">
        <f>+VLOOKUP($O255,MASTER!$A$8:$N$762,6,0)</f>
        <v>PRO</v>
      </c>
      <c r="G255" s="73" t="str">
        <f>+VLOOKUP($O255,MASTER!$A$8:$N$762,7,0)</f>
        <v>Chile</v>
      </c>
      <c r="H255" s="73" t="str">
        <f>+VLOOKUP($O255,MASTER!$A$8:$N$762,9,0)</f>
        <v>SI</v>
      </c>
      <c r="I255" s="73" t="str">
        <f>+VLOOKUP($O255,MASTER!$A$8:$N$762,10,0)</f>
        <v>NO</v>
      </c>
      <c r="J255" s="73" t="str">
        <f>+VLOOKUP($O255,MASTER!$A$8:$N$762,11,0)</f>
        <v>SI</v>
      </c>
      <c r="K255" s="72">
        <f>+VLOOKUP($O255,MASTER!$A$8:$N$762,12,0)</f>
        <v>3</v>
      </c>
      <c r="L255" s="73" t="str">
        <f>+VLOOKUP($O255,MASTER!$A$8:$N$762,13,0)</f>
        <v>SI</v>
      </c>
      <c r="M255" s="73" t="str">
        <f>+VLOOKUP($O255,MASTER!$A$8:$N$762,14,0)</f>
        <v>Comuna</v>
      </c>
      <c r="N255" s="72">
        <f t="shared" si="19"/>
        <v>346</v>
      </c>
      <c r="O255" s="67">
        <f t="shared" si="20"/>
        <v>4</v>
      </c>
      <c r="P255" s="81">
        <v>7306</v>
      </c>
      <c r="Q255" s="3" t="s">
        <v>789</v>
      </c>
      <c r="R255" s="3" t="str">
        <f t="shared" si="17"/>
        <v>https://dashboardfiltrado.azurewebsites.net/AutoDash/Index/4/7306</v>
      </c>
      <c r="S255" s="58" t="str">
        <f>+""""&amp;IFERROR(VLOOKUP($O255,MASTER!$A$8:$Z$762,20,0),"")&amp;""""</f>
        <v>"No Aplica"</v>
      </c>
      <c r="T255" s="73" t="str">
        <f>+IFERROR(VLOOKUP($O255,MASTER!$A$8:$Z$762,21,0),"")</f>
        <v>No Aplica</v>
      </c>
      <c r="U255" s="67">
        <f>+BD_Links[[#This Row],[id2]]</f>
        <v>7306</v>
      </c>
      <c r="V255" s="58" t="str">
        <f>+""""&amp;IFERROR(VLOOKUP($O255,MASTER!$A$8:$Z$762,22,0),"")&amp;""""</f>
        <v>"No Aplica"</v>
      </c>
      <c r="W255" s="3"/>
      <c r="X255" s="3" t="str">
        <f>+IFERROR(VLOOKUP(BD_Links[[#This Row],[id GEE]],Portadas10[],2,0),"")</f>
        <v/>
      </c>
      <c r="Y2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6" spans="2:26" ht="30.6" x14ac:dyDescent="0.3">
      <c r="B256" s="74">
        <f t="shared" si="18"/>
        <v>228</v>
      </c>
      <c r="C256" s="58" t="str">
        <f>+VLOOKUP($O256,MASTER!$A$8:$N$762,2,0)</f>
        <v>DATAEDUCACIÓN</v>
      </c>
      <c r="D256" s="73" t="str">
        <f>+VLOOKUP($O256,MASTER!$A$8:$N$762,3,0)</f>
        <v>0010-01-00014</v>
      </c>
      <c r="E256" s="52" t="str">
        <f>+VLOOKUP($O256,MASTER!$A$8:$N$762,5,0)</f>
        <v>Ranking Comunal de Establecimientos Educacionales - Chile</v>
      </c>
      <c r="F256" s="73" t="str">
        <f>+VLOOKUP($O256,MASTER!$A$8:$N$762,6,0)</f>
        <v>PRO</v>
      </c>
      <c r="G256" s="73" t="str">
        <f>+VLOOKUP($O256,MASTER!$A$8:$N$762,7,0)</f>
        <v>Chile</v>
      </c>
      <c r="H256" s="73" t="str">
        <f>+VLOOKUP($O256,MASTER!$A$8:$N$762,9,0)</f>
        <v>SI</v>
      </c>
      <c r="I256" s="73" t="str">
        <f>+VLOOKUP($O256,MASTER!$A$8:$N$762,10,0)</f>
        <v>NO</v>
      </c>
      <c r="J256" s="73" t="str">
        <f>+VLOOKUP($O256,MASTER!$A$8:$N$762,11,0)</f>
        <v>SI</v>
      </c>
      <c r="K256" s="72">
        <f>+VLOOKUP($O256,MASTER!$A$8:$N$762,12,0)</f>
        <v>3</v>
      </c>
      <c r="L256" s="73" t="str">
        <f>+VLOOKUP($O256,MASTER!$A$8:$N$762,13,0)</f>
        <v>SI</v>
      </c>
      <c r="M256" s="73" t="str">
        <f>+VLOOKUP($O256,MASTER!$A$8:$N$762,14,0)</f>
        <v>Comuna</v>
      </c>
      <c r="N256" s="72">
        <f t="shared" si="19"/>
        <v>346</v>
      </c>
      <c r="O256" s="67">
        <f t="shared" si="20"/>
        <v>4</v>
      </c>
      <c r="P256" s="81">
        <v>7307</v>
      </c>
      <c r="Q256" s="3" t="s">
        <v>790</v>
      </c>
      <c r="R256" s="3" t="str">
        <f t="shared" si="17"/>
        <v>https://dashboardfiltrado.azurewebsites.net/AutoDash/Index/4/7307</v>
      </c>
      <c r="S256" s="58" t="str">
        <f>+""""&amp;IFERROR(VLOOKUP($O256,MASTER!$A$8:$Z$762,20,0),"")&amp;""""</f>
        <v>"No Aplica"</v>
      </c>
      <c r="T256" s="73" t="str">
        <f>+IFERROR(VLOOKUP($O256,MASTER!$A$8:$Z$762,21,0),"")</f>
        <v>No Aplica</v>
      </c>
      <c r="U256" s="67">
        <f>+BD_Links[[#This Row],[id2]]</f>
        <v>7307</v>
      </c>
      <c r="V256" s="58" t="str">
        <f>+""""&amp;IFERROR(VLOOKUP($O256,MASTER!$A$8:$Z$762,22,0),"")&amp;""""</f>
        <v>"No Aplica"</v>
      </c>
      <c r="W256" s="3"/>
      <c r="X256" s="3" t="str">
        <f>+IFERROR(VLOOKUP(BD_Links[[#This Row],[id GEE]],Portadas10[],2,0),"")</f>
        <v/>
      </c>
      <c r="Y2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7" spans="2:26" ht="30.6" x14ac:dyDescent="0.3">
      <c r="B257" s="74">
        <f t="shared" si="18"/>
        <v>229</v>
      </c>
      <c r="C257" s="58" t="str">
        <f>+VLOOKUP($O257,MASTER!$A$8:$N$762,2,0)</f>
        <v>DATAEDUCACIÓN</v>
      </c>
      <c r="D257" s="73" t="str">
        <f>+VLOOKUP($O257,MASTER!$A$8:$N$762,3,0)</f>
        <v>0010-01-00014</v>
      </c>
      <c r="E257" s="52" t="str">
        <f>+VLOOKUP($O257,MASTER!$A$8:$N$762,5,0)</f>
        <v>Ranking Comunal de Establecimientos Educacionales - Chile</v>
      </c>
      <c r="F257" s="73" t="str">
        <f>+VLOOKUP($O257,MASTER!$A$8:$N$762,6,0)</f>
        <v>PRO</v>
      </c>
      <c r="G257" s="73" t="str">
        <f>+VLOOKUP($O257,MASTER!$A$8:$N$762,7,0)</f>
        <v>Chile</v>
      </c>
      <c r="H257" s="73" t="str">
        <f>+VLOOKUP($O257,MASTER!$A$8:$N$762,9,0)</f>
        <v>SI</v>
      </c>
      <c r="I257" s="73" t="str">
        <f>+VLOOKUP($O257,MASTER!$A$8:$N$762,10,0)</f>
        <v>NO</v>
      </c>
      <c r="J257" s="73" t="str">
        <f>+VLOOKUP($O257,MASTER!$A$8:$N$762,11,0)</f>
        <v>SI</v>
      </c>
      <c r="K257" s="72">
        <f>+VLOOKUP($O257,MASTER!$A$8:$N$762,12,0)</f>
        <v>3</v>
      </c>
      <c r="L257" s="73" t="str">
        <f>+VLOOKUP($O257,MASTER!$A$8:$N$762,13,0)</f>
        <v>SI</v>
      </c>
      <c r="M257" s="73" t="str">
        <f>+VLOOKUP($O257,MASTER!$A$8:$N$762,14,0)</f>
        <v>Comuna</v>
      </c>
      <c r="N257" s="72">
        <f t="shared" si="19"/>
        <v>346</v>
      </c>
      <c r="O257" s="67">
        <f t="shared" si="20"/>
        <v>4</v>
      </c>
      <c r="P257" s="81">
        <v>16301</v>
      </c>
      <c r="Q257" s="3" t="s">
        <v>1001</v>
      </c>
      <c r="R257" s="3" t="str">
        <f t="shared" si="17"/>
        <v>https://dashboardfiltrado.azurewebsites.net/AutoDash/Index/4/16301</v>
      </c>
      <c r="S257" s="58" t="str">
        <f>+""""&amp;IFERROR(VLOOKUP($O257,MASTER!$A$8:$Z$762,20,0),"")&amp;""""</f>
        <v>"No Aplica"</v>
      </c>
      <c r="T257" s="73" t="str">
        <f>+IFERROR(VLOOKUP($O257,MASTER!$A$8:$Z$762,21,0),"")</f>
        <v>No Aplica</v>
      </c>
      <c r="U257" s="67">
        <f>+BD_Links[[#This Row],[id2]]</f>
        <v>16301</v>
      </c>
      <c r="V257" s="58" t="str">
        <f>+""""&amp;IFERROR(VLOOKUP($O257,MASTER!$A$8:$Z$762,22,0),"")&amp;""""</f>
        <v>"No Aplica"</v>
      </c>
      <c r="W257" s="3"/>
      <c r="X257" s="3" t="str">
        <f>+IFERROR(VLOOKUP(BD_Links[[#This Row],[id GEE]],Portadas10[],2,0),"")</f>
        <v/>
      </c>
      <c r="Y2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8" spans="2:26" ht="30.6" x14ac:dyDescent="0.3">
      <c r="B258" s="74">
        <f t="shared" si="18"/>
        <v>230</v>
      </c>
      <c r="C258" s="58" t="str">
        <f>+VLOOKUP($O258,MASTER!$A$8:$N$762,2,0)</f>
        <v>DATAEDUCACIÓN</v>
      </c>
      <c r="D258" s="73" t="str">
        <f>+VLOOKUP($O258,MASTER!$A$8:$N$762,3,0)</f>
        <v>0010-01-00014</v>
      </c>
      <c r="E258" s="52" t="str">
        <f>+VLOOKUP($O258,MASTER!$A$8:$N$762,5,0)</f>
        <v>Ranking Comunal de Establecimientos Educacionales - Chile</v>
      </c>
      <c r="F258" s="73" t="str">
        <f>+VLOOKUP($O258,MASTER!$A$8:$N$762,6,0)</f>
        <v>PRO</v>
      </c>
      <c r="G258" s="73" t="str">
        <f>+VLOOKUP($O258,MASTER!$A$8:$N$762,7,0)</f>
        <v>Chile</v>
      </c>
      <c r="H258" s="73" t="str">
        <f>+VLOOKUP($O258,MASTER!$A$8:$N$762,9,0)</f>
        <v>SI</v>
      </c>
      <c r="I258" s="73" t="str">
        <f>+VLOOKUP($O258,MASTER!$A$8:$N$762,10,0)</f>
        <v>NO</v>
      </c>
      <c r="J258" s="73" t="str">
        <f>+VLOOKUP($O258,MASTER!$A$8:$N$762,11,0)</f>
        <v>SI</v>
      </c>
      <c r="K258" s="72">
        <f>+VLOOKUP($O258,MASTER!$A$8:$N$762,12,0)</f>
        <v>3</v>
      </c>
      <c r="L258" s="73" t="str">
        <f>+VLOOKUP($O258,MASTER!$A$8:$N$762,13,0)</f>
        <v>SI</v>
      </c>
      <c r="M258" s="73" t="str">
        <f>+VLOOKUP($O258,MASTER!$A$8:$N$762,14,0)</f>
        <v>Comuna</v>
      </c>
      <c r="N258" s="72">
        <f t="shared" si="19"/>
        <v>346</v>
      </c>
      <c r="O258" s="67">
        <f t="shared" si="20"/>
        <v>4</v>
      </c>
      <c r="P258" s="81">
        <v>7109</v>
      </c>
      <c r="Q258" s="3" t="s">
        <v>779</v>
      </c>
      <c r="R258" s="3" t="str">
        <f t="shared" si="17"/>
        <v>https://dashboardfiltrado.azurewebsites.net/AutoDash/Index/4/7109</v>
      </c>
      <c r="S258" s="58" t="str">
        <f>+""""&amp;IFERROR(VLOOKUP($O258,MASTER!$A$8:$Z$762,20,0),"")&amp;""""</f>
        <v>"No Aplica"</v>
      </c>
      <c r="T258" s="73" t="str">
        <f>+IFERROR(VLOOKUP($O258,MASTER!$A$8:$Z$762,21,0),"")</f>
        <v>No Aplica</v>
      </c>
      <c r="U258" s="67">
        <f>+BD_Links[[#This Row],[id2]]</f>
        <v>7109</v>
      </c>
      <c r="V258" s="58" t="str">
        <f>+""""&amp;IFERROR(VLOOKUP($O258,MASTER!$A$8:$Z$762,22,0),"")&amp;""""</f>
        <v>"No Aplica"</v>
      </c>
      <c r="W258" s="3"/>
      <c r="X258" s="3" t="str">
        <f>+IFERROR(VLOOKUP(BD_Links[[#This Row],[id GEE]],Portadas10[],2,0),"")</f>
        <v/>
      </c>
      <c r="Y2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9" spans="2:26" ht="30.6" x14ac:dyDescent="0.3">
      <c r="B259" s="74">
        <f t="shared" si="18"/>
        <v>231</v>
      </c>
      <c r="C259" s="58" t="str">
        <f>+VLOOKUP($O259,MASTER!$A$8:$N$762,2,0)</f>
        <v>DATAEDUCACIÓN</v>
      </c>
      <c r="D259" s="73" t="str">
        <f>+VLOOKUP($O259,MASTER!$A$8:$N$762,3,0)</f>
        <v>0010-01-00014</v>
      </c>
      <c r="E259" s="52" t="str">
        <f>+VLOOKUP($O259,MASTER!$A$8:$N$762,5,0)</f>
        <v>Ranking Comunal de Establecimientos Educacionales - Chile</v>
      </c>
      <c r="F259" s="73" t="str">
        <f>+VLOOKUP($O259,MASTER!$A$8:$N$762,6,0)</f>
        <v>PRO</v>
      </c>
      <c r="G259" s="73" t="str">
        <f>+VLOOKUP($O259,MASTER!$A$8:$N$762,7,0)</f>
        <v>Chile</v>
      </c>
      <c r="H259" s="73" t="str">
        <f>+VLOOKUP($O259,MASTER!$A$8:$N$762,9,0)</f>
        <v>SI</v>
      </c>
      <c r="I259" s="73" t="str">
        <f>+VLOOKUP($O259,MASTER!$A$8:$N$762,10,0)</f>
        <v>NO</v>
      </c>
      <c r="J259" s="73" t="str">
        <f>+VLOOKUP($O259,MASTER!$A$8:$N$762,11,0)</f>
        <v>SI</v>
      </c>
      <c r="K259" s="72">
        <f>+VLOOKUP($O259,MASTER!$A$8:$N$762,12,0)</f>
        <v>3</v>
      </c>
      <c r="L259" s="73" t="str">
        <f>+VLOOKUP($O259,MASTER!$A$8:$N$762,13,0)</f>
        <v>SI</v>
      </c>
      <c r="M259" s="73" t="str">
        <f>+VLOOKUP($O259,MASTER!$A$8:$N$762,14,0)</f>
        <v>Comuna</v>
      </c>
      <c r="N259" s="72">
        <f t="shared" si="19"/>
        <v>346</v>
      </c>
      <c r="O259" s="67">
        <f t="shared" si="20"/>
        <v>4</v>
      </c>
      <c r="P259" s="81">
        <v>16304</v>
      </c>
      <c r="Q259" s="3" t="s">
        <v>1004</v>
      </c>
      <c r="R259" s="3" t="str">
        <f t="shared" si="17"/>
        <v>https://dashboardfiltrado.azurewebsites.net/AutoDash/Index/4/16304</v>
      </c>
      <c r="S259" s="58" t="str">
        <f>+""""&amp;IFERROR(VLOOKUP($O259,MASTER!$A$8:$Z$762,20,0),"")&amp;""""</f>
        <v>"No Aplica"</v>
      </c>
      <c r="T259" s="73" t="str">
        <f>+IFERROR(VLOOKUP($O259,MASTER!$A$8:$Z$762,21,0),"")</f>
        <v>No Aplica</v>
      </c>
      <c r="U259" s="67">
        <f>+BD_Links[[#This Row],[id2]]</f>
        <v>16304</v>
      </c>
      <c r="V259" s="58" t="str">
        <f>+""""&amp;IFERROR(VLOOKUP($O259,MASTER!$A$8:$Z$762,22,0),"")&amp;""""</f>
        <v>"No Aplica"</v>
      </c>
      <c r="W259" s="3"/>
      <c r="X259" s="3" t="str">
        <f>+IFERROR(VLOOKUP(BD_Links[[#This Row],[id GEE]],Portadas10[],2,0),"")</f>
        <v/>
      </c>
      <c r="Y2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0" spans="2:26" ht="30.6" x14ac:dyDescent="0.3">
      <c r="B260" s="74">
        <f t="shared" si="18"/>
        <v>232</v>
      </c>
      <c r="C260" s="58" t="str">
        <f>+VLOOKUP($O260,MASTER!$A$8:$N$762,2,0)</f>
        <v>DATAEDUCACIÓN</v>
      </c>
      <c r="D260" s="73" t="str">
        <f>+VLOOKUP($O260,MASTER!$A$8:$N$762,3,0)</f>
        <v>0010-01-00014</v>
      </c>
      <c r="E260" s="52" t="str">
        <f>+VLOOKUP($O260,MASTER!$A$8:$N$762,5,0)</f>
        <v>Ranking Comunal de Establecimientos Educacionales - Chile</v>
      </c>
      <c r="F260" s="73" t="str">
        <f>+VLOOKUP($O260,MASTER!$A$8:$N$762,6,0)</f>
        <v>PRO</v>
      </c>
      <c r="G260" s="73" t="str">
        <f>+VLOOKUP($O260,MASTER!$A$8:$N$762,7,0)</f>
        <v>Chile</v>
      </c>
      <c r="H260" s="73" t="str">
        <f>+VLOOKUP($O260,MASTER!$A$8:$N$762,9,0)</f>
        <v>SI</v>
      </c>
      <c r="I260" s="73" t="str">
        <f>+VLOOKUP($O260,MASTER!$A$8:$N$762,10,0)</f>
        <v>NO</v>
      </c>
      <c r="J260" s="73" t="str">
        <f>+VLOOKUP($O260,MASTER!$A$8:$N$762,11,0)</f>
        <v>SI</v>
      </c>
      <c r="K260" s="72">
        <f>+VLOOKUP($O260,MASTER!$A$8:$N$762,12,0)</f>
        <v>3</v>
      </c>
      <c r="L260" s="73" t="str">
        <f>+VLOOKUP($O260,MASTER!$A$8:$N$762,13,0)</f>
        <v>SI</v>
      </c>
      <c r="M260" s="73" t="str">
        <f>+VLOOKUP($O260,MASTER!$A$8:$N$762,14,0)</f>
        <v>Comuna</v>
      </c>
      <c r="N260" s="72">
        <f t="shared" si="19"/>
        <v>346</v>
      </c>
      <c r="O260" s="67">
        <f t="shared" si="20"/>
        <v>4</v>
      </c>
      <c r="P260" s="81">
        <v>16108</v>
      </c>
      <c r="Q260" s="3" t="s">
        <v>992</v>
      </c>
      <c r="R260" s="3" t="str">
        <f t="shared" si="17"/>
        <v>https://dashboardfiltrado.azurewebsites.net/AutoDash/Index/4/16108</v>
      </c>
      <c r="S260" s="58" t="str">
        <f>+""""&amp;IFERROR(VLOOKUP($O260,MASTER!$A$8:$Z$762,20,0),"")&amp;""""</f>
        <v>"No Aplica"</v>
      </c>
      <c r="T260" s="73" t="str">
        <f>+IFERROR(VLOOKUP($O260,MASTER!$A$8:$Z$762,21,0),"")</f>
        <v>No Aplica</v>
      </c>
      <c r="U260" s="67">
        <f>+BD_Links[[#This Row],[id2]]</f>
        <v>16108</v>
      </c>
      <c r="V260" s="58" t="str">
        <f>+""""&amp;IFERROR(VLOOKUP($O260,MASTER!$A$8:$Z$762,22,0),"")&amp;""""</f>
        <v>"No Aplica"</v>
      </c>
      <c r="W260" s="3"/>
      <c r="X260" s="3" t="str">
        <f>+IFERROR(VLOOKUP(BD_Links[[#This Row],[id GEE]],Portadas10[],2,0),"")</f>
        <v/>
      </c>
      <c r="Y2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1" spans="2:26" ht="30.6" x14ac:dyDescent="0.3">
      <c r="B261" s="74">
        <f t="shared" si="18"/>
        <v>233</v>
      </c>
      <c r="C261" s="58" t="str">
        <f>+VLOOKUP($O261,MASTER!$A$8:$N$762,2,0)</f>
        <v>DATAEDUCACIÓN</v>
      </c>
      <c r="D261" s="73" t="str">
        <f>+VLOOKUP($O261,MASTER!$A$8:$N$762,3,0)</f>
        <v>0010-01-00014</v>
      </c>
      <c r="E261" s="52" t="str">
        <f>+VLOOKUP($O261,MASTER!$A$8:$N$762,5,0)</f>
        <v>Ranking Comunal de Establecimientos Educacionales - Chile</v>
      </c>
      <c r="F261" s="73" t="str">
        <f>+VLOOKUP($O261,MASTER!$A$8:$N$762,6,0)</f>
        <v>PRO</v>
      </c>
      <c r="G261" s="73" t="str">
        <f>+VLOOKUP($O261,MASTER!$A$8:$N$762,7,0)</f>
        <v>Chile</v>
      </c>
      <c r="H261" s="73" t="str">
        <f>+VLOOKUP($O261,MASTER!$A$8:$N$762,9,0)</f>
        <v>SI</v>
      </c>
      <c r="I261" s="73" t="str">
        <f>+VLOOKUP($O261,MASTER!$A$8:$N$762,10,0)</f>
        <v>NO</v>
      </c>
      <c r="J261" s="73" t="str">
        <f>+VLOOKUP($O261,MASTER!$A$8:$N$762,11,0)</f>
        <v>SI</v>
      </c>
      <c r="K261" s="72">
        <f>+VLOOKUP($O261,MASTER!$A$8:$N$762,12,0)</f>
        <v>3</v>
      </c>
      <c r="L261" s="73" t="str">
        <f>+VLOOKUP($O261,MASTER!$A$8:$N$762,13,0)</f>
        <v>SI</v>
      </c>
      <c r="M261" s="73" t="str">
        <f>+VLOOKUP($O261,MASTER!$A$8:$N$762,14,0)</f>
        <v>Comuna</v>
      </c>
      <c r="N261" s="72">
        <f t="shared" si="19"/>
        <v>346</v>
      </c>
      <c r="O261" s="67">
        <f t="shared" si="20"/>
        <v>4</v>
      </c>
      <c r="P261" s="81">
        <v>7406</v>
      </c>
      <c r="Q261" s="3" t="s">
        <v>798</v>
      </c>
      <c r="R261" s="3" t="str">
        <f t="shared" si="17"/>
        <v>https://dashboardfiltrado.azurewebsites.net/AutoDash/Index/4/7406</v>
      </c>
      <c r="S261" s="58" t="str">
        <f>+""""&amp;IFERROR(VLOOKUP($O261,MASTER!$A$8:$Z$762,20,0),"")&amp;""""</f>
        <v>"No Aplica"</v>
      </c>
      <c r="T261" s="73" t="str">
        <f>+IFERROR(VLOOKUP($O261,MASTER!$A$8:$Z$762,21,0),"")</f>
        <v>No Aplica</v>
      </c>
      <c r="U261" s="67">
        <f>+BD_Links[[#This Row],[id2]]</f>
        <v>7406</v>
      </c>
      <c r="V261" s="58" t="str">
        <f>+""""&amp;IFERROR(VLOOKUP($O261,MASTER!$A$8:$Z$762,22,0),"")&amp;""""</f>
        <v>"No Aplica"</v>
      </c>
      <c r="W261" s="3"/>
      <c r="X261" s="3" t="str">
        <f>+IFERROR(VLOOKUP(BD_Links[[#This Row],[id GEE]],Portadas10[],2,0),"")</f>
        <v/>
      </c>
      <c r="Y2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2" spans="2:26" ht="30.6" x14ac:dyDescent="0.3">
      <c r="B262" s="74">
        <f t="shared" si="18"/>
        <v>234</v>
      </c>
      <c r="C262" s="58" t="str">
        <f>+VLOOKUP($O262,MASTER!$A$8:$N$762,2,0)</f>
        <v>DATAEDUCACIÓN</v>
      </c>
      <c r="D262" s="73" t="str">
        <f>+VLOOKUP($O262,MASTER!$A$8:$N$762,3,0)</f>
        <v>0010-01-00014</v>
      </c>
      <c r="E262" s="52" t="str">
        <f>+VLOOKUP($O262,MASTER!$A$8:$N$762,5,0)</f>
        <v>Ranking Comunal de Establecimientos Educacionales - Chile</v>
      </c>
      <c r="F262" s="73" t="str">
        <f>+VLOOKUP($O262,MASTER!$A$8:$N$762,6,0)</f>
        <v>PRO</v>
      </c>
      <c r="G262" s="73" t="str">
        <f>+VLOOKUP($O262,MASTER!$A$8:$N$762,7,0)</f>
        <v>Chile</v>
      </c>
      <c r="H262" s="73" t="str">
        <f>+VLOOKUP($O262,MASTER!$A$8:$N$762,9,0)</f>
        <v>SI</v>
      </c>
      <c r="I262" s="73" t="str">
        <f>+VLOOKUP($O262,MASTER!$A$8:$N$762,10,0)</f>
        <v>NO</v>
      </c>
      <c r="J262" s="73" t="str">
        <f>+VLOOKUP($O262,MASTER!$A$8:$N$762,11,0)</f>
        <v>SI</v>
      </c>
      <c r="K262" s="72">
        <f>+VLOOKUP($O262,MASTER!$A$8:$N$762,12,0)</f>
        <v>3</v>
      </c>
      <c r="L262" s="73" t="str">
        <f>+VLOOKUP($O262,MASTER!$A$8:$N$762,13,0)</f>
        <v>SI</v>
      </c>
      <c r="M262" s="73" t="str">
        <f>+VLOOKUP($O262,MASTER!$A$8:$N$762,14,0)</f>
        <v>Comuna</v>
      </c>
      <c r="N262" s="72">
        <f t="shared" si="19"/>
        <v>346</v>
      </c>
      <c r="O262" s="67">
        <f t="shared" si="20"/>
        <v>4</v>
      </c>
      <c r="P262" s="81">
        <v>16305</v>
      </c>
      <c r="Q262" s="3" t="s">
        <v>1005</v>
      </c>
      <c r="R262" s="3" t="str">
        <f t="shared" si="17"/>
        <v>https://dashboardfiltrado.azurewebsites.net/AutoDash/Index/4/16305</v>
      </c>
      <c r="S262" s="58" t="str">
        <f>+""""&amp;IFERROR(VLOOKUP($O262,MASTER!$A$8:$Z$762,20,0),"")&amp;""""</f>
        <v>"No Aplica"</v>
      </c>
      <c r="T262" s="73" t="str">
        <f>+IFERROR(VLOOKUP($O262,MASTER!$A$8:$Z$762,21,0),"")</f>
        <v>No Aplica</v>
      </c>
      <c r="U262" s="67">
        <f>+BD_Links[[#This Row],[id2]]</f>
        <v>16305</v>
      </c>
      <c r="V262" s="58" t="str">
        <f>+""""&amp;IFERROR(VLOOKUP($O262,MASTER!$A$8:$Z$762,22,0),"")&amp;""""</f>
        <v>"No Aplica"</v>
      </c>
      <c r="W262" s="3"/>
      <c r="X262" s="3" t="str">
        <f>+IFERROR(VLOOKUP(BD_Links[[#This Row],[id GEE]],Portadas10[],2,0),"")</f>
        <v/>
      </c>
      <c r="Y2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3" spans="2:26" ht="30.6" x14ac:dyDescent="0.3">
      <c r="B263" s="74">
        <f t="shared" si="18"/>
        <v>235</v>
      </c>
      <c r="C263" s="58" t="str">
        <f>+VLOOKUP($O263,MASTER!$A$8:$N$762,2,0)</f>
        <v>DATAEDUCACIÓN</v>
      </c>
      <c r="D263" s="73" t="str">
        <f>+VLOOKUP($O263,MASTER!$A$8:$N$762,3,0)</f>
        <v>0010-01-00014</v>
      </c>
      <c r="E263" s="52" t="str">
        <f>+VLOOKUP($O263,MASTER!$A$8:$N$762,5,0)</f>
        <v>Ranking Comunal de Establecimientos Educacionales - Chile</v>
      </c>
      <c r="F263" s="73" t="str">
        <f>+VLOOKUP($O263,MASTER!$A$8:$N$762,6,0)</f>
        <v>PRO</v>
      </c>
      <c r="G263" s="73" t="str">
        <f>+VLOOKUP($O263,MASTER!$A$8:$N$762,7,0)</f>
        <v>Chile</v>
      </c>
      <c r="H263" s="73" t="str">
        <f>+VLOOKUP($O263,MASTER!$A$8:$N$762,9,0)</f>
        <v>SI</v>
      </c>
      <c r="I263" s="73" t="str">
        <f>+VLOOKUP($O263,MASTER!$A$8:$N$762,10,0)</f>
        <v>NO</v>
      </c>
      <c r="J263" s="73" t="str">
        <f>+VLOOKUP($O263,MASTER!$A$8:$N$762,11,0)</f>
        <v>SI</v>
      </c>
      <c r="K263" s="72">
        <f>+VLOOKUP($O263,MASTER!$A$8:$N$762,12,0)</f>
        <v>3</v>
      </c>
      <c r="L263" s="73" t="str">
        <f>+VLOOKUP($O263,MASTER!$A$8:$N$762,13,0)</f>
        <v>SI</v>
      </c>
      <c r="M263" s="73" t="str">
        <f>+VLOOKUP($O263,MASTER!$A$8:$N$762,14,0)</f>
        <v>Comuna</v>
      </c>
      <c r="N263" s="72">
        <f t="shared" si="19"/>
        <v>346</v>
      </c>
      <c r="O263" s="67">
        <f t="shared" si="20"/>
        <v>4</v>
      </c>
      <c r="P263" s="81">
        <v>8108</v>
      </c>
      <c r="Q263" s="3" t="s">
        <v>808</v>
      </c>
      <c r="R263" s="3" t="str">
        <f t="shared" si="17"/>
        <v>https://dashboardfiltrado.azurewebsites.net/AutoDash/Index/4/8108</v>
      </c>
      <c r="S263" s="58" t="str">
        <f>+""""&amp;IFERROR(VLOOKUP($O263,MASTER!$A$8:$Z$762,20,0),"")&amp;""""</f>
        <v>"No Aplica"</v>
      </c>
      <c r="T263" s="73" t="str">
        <f>+IFERROR(VLOOKUP($O263,MASTER!$A$8:$Z$762,21,0),"")</f>
        <v>No Aplica</v>
      </c>
      <c r="U263" s="67">
        <f>+BD_Links[[#This Row],[id2]]</f>
        <v>8108</v>
      </c>
      <c r="V263" s="58" t="str">
        <f>+""""&amp;IFERROR(VLOOKUP($O263,MASTER!$A$8:$Z$762,22,0),"")&amp;""""</f>
        <v>"No Aplica"</v>
      </c>
      <c r="W263" s="3"/>
      <c r="X263" s="3" t="str">
        <f>+IFERROR(VLOOKUP(BD_Links[[#This Row],[id GEE]],Portadas10[],2,0),"")</f>
        <v/>
      </c>
      <c r="Y2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4" spans="2:26" ht="30.6" x14ac:dyDescent="0.3">
      <c r="B264" s="74">
        <f t="shared" si="18"/>
        <v>236</v>
      </c>
      <c r="C264" s="58" t="str">
        <f>+VLOOKUP($O264,MASTER!$A$8:$N$762,2,0)</f>
        <v>DATAEDUCACIÓN</v>
      </c>
      <c r="D264" s="73" t="str">
        <f>+VLOOKUP($O264,MASTER!$A$8:$N$762,3,0)</f>
        <v>0010-01-00014</v>
      </c>
      <c r="E264" s="52" t="str">
        <f>+VLOOKUP($O264,MASTER!$A$8:$N$762,5,0)</f>
        <v>Ranking Comunal de Establecimientos Educacionales - Chile</v>
      </c>
      <c r="F264" s="73" t="str">
        <f>+VLOOKUP($O264,MASTER!$A$8:$N$762,6,0)</f>
        <v>PRO</v>
      </c>
      <c r="G264" s="73" t="str">
        <f>+VLOOKUP($O264,MASTER!$A$8:$N$762,7,0)</f>
        <v>Chile</v>
      </c>
      <c r="H264" s="73" t="str">
        <f>+VLOOKUP($O264,MASTER!$A$8:$N$762,9,0)</f>
        <v>SI</v>
      </c>
      <c r="I264" s="73" t="str">
        <f>+VLOOKUP($O264,MASTER!$A$8:$N$762,10,0)</f>
        <v>NO</v>
      </c>
      <c r="J264" s="73" t="str">
        <f>+VLOOKUP($O264,MASTER!$A$8:$N$762,11,0)</f>
        <v>SI</v>
      </c>
      <c r="K264" s="72">
        <f>+VLOOKUP($O264,MASTER!$A$8:$N$762,12,0)</f>
        <v>3</v>
      </c>
      <c r="L264" s="73" t="str">
        <f>+VLOOKUP($O264,MASTER!$A$8:$N$762,13,0)</f>
        <v>SI</v>
      </c>
      <c r="M264" s="73" t="str">
        <f>+VLOOKUP($O264,MASTER!$A$8:$N$762,14,0)</f>
        <v>Comuna</v>
      </c>
      <c r="N264" s="72">
        <f t="shared" si="19"/>
        <v>346</v>
      </c>
      <c r="O264" s="67">
        <f t="shared" si="20"/>
        <v>4</v>
      </c>
      <c r="P264" s="81">
        <v>7110</v>
      </c>
      <c r="Q264" s="3" t="s">
        <v>780</v>
      </c>
      <c r="R264" s="3" t="str">
        <f t="shared" si="17"/>
        <v>https://dashboardfiltrado.azurewebsites.net/AutoDash/Index/4/7110</v>
      </c>
      <c r="S264" s="58" t="str">
        <f>+""""&amp;IFERROR(VLOOKUP($O264,MASTER!$A$8:$Z$762,20,0),"")&amp;""""</f>
        <v>"No Aplica"</v>
      </c>
      <c r="T264" s="73" t="str">
        <f>+IFERROR(VLOOKUP($O264,MASTER!$A$8:$Z$762,21,0),"")</f>
        <v>No Aplica</v>
      </c>
      <c r="U264" s="67">
        <f>+BD_Links[[#This Row],[id2]]</f>
        <v>7110</v>
      </c>
      <c r="V264" s="58" t="str">
        <f>+""""&amp;IFERROR(VLOOKUP($O264,MASTER!$A$8:$Z$762,22,0),"")&amp;""""</f>
        <v>"No Aplica"</v>
      </c>
      <c r="W264" s="3"/>
      <c r="X264" s="3" t="str">
        <f>+IFERROR(VLOOKUP(BD_Links[[#This Row],[id GEE]],Portadas10[],2,0),"")</f>
        <v/>
      </c>
      <c r="Y2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5" spans="2:26" ht="30.6" x14ac:dyDescent="0.3">
      <c r="B265" s="74">
        <f t="shared" si="18"/>
        <v>237</v>
      </c>
      <c r="C265" s="58" t="str">
        <f>+VLOOKUP($O265,MASTER!$A$8:$N$762,2,0)</f>
        <v>DATAEDUCACIÓN</v>
      </c>
      <c r="D265" s="73" t="str">
        <f>+VLOOKUP($O265,MASTER!$A$8:$N$762,3,0)</f>
        <v>0010-01-00014</v>
      </c>
      <c r="E265" s="52" t="str">
        <f>+VLOOKUP($O265,MASTER!$A$8:$N$762,5,0)</f>
        <v>Ranking Comunal de Establecimientos Educacionales - Chile</v>
      </c>
      <c r="F265" s="73" t="str">
        <f>+VLOOKUP($O265,MASTER!$A$8:$N$762,6,0)</f>
        <v>PRO</v>
      </c>
      <c r="G265" s="73" t="str">
        <f>+VLOOKUP($O265,MASTER!$A$8:$N$762,7,0)</f>
        <v>Chile</v>
      </c>
      <c r="H265" s="73" t="str">
        <f>+VLOOKUP($O265,MASTER!$A$8:$N$762,9,0)</f>
        <v>SI</v>
      </c>
      <c r="I265" s="73" t="str">
        <f>+VLOOKUP($O265,MASTER!$A$8:$N$762,10,0)</f>
        <v>NO</v>
      </c>
      <c r="J265" s="73" t="str">
        <f>+VLOOKUP($O265,MASTER!$A$8:$N$762,11,0)</f>
        <v>SI</v>
      </c>
      <c r="K265" s="72">
        <f>+VLOOKUP($O265,MASTER!$A$8:$N$762,12,0)</f>
        <v>3</v>
      </c>
      <c r="L265" s="73" t="str">
        <f>+VLOOKUP($O265,MASTER!$A$8:$N$762,13,0)</f>
        <v>SI</v>
      </c>
      <c r="M265" s="73" t="str">
        <f>+VLOOKUP($O265,MASTER!$A$8:$N$762,14,0)</f>
        <v>Comuna</v>
      </c>
      <c r="N265" s="72">
        <f t="shared" si="19"/>
        <v>346</v>
      </c>
      <c r="O265" s="67">
        <f t="shared" si="20"/>
        <v>4</v>
      </c>
      <c r="P265" s="81">
        <v>8310</v>
      </c>
      <c r="Q265" s="3" t="s">
        <v>829</v>
      </c>
      <c r="R265" s="3" t="str">
        <f t="shared" si="17"/>
        <v>https://dashboardfiltrado.azurewebsites.net/AutoDash/Index/4/8310</v>
      </c>
      <c r="S265" s="58" t="str">
        <f>+""""&amp;IFERROR(VLOOKUP($O265,MASTER!$A$8:$Z$762,20,0),"")&amp;""""</f>
        <v>"No Aplica"</v>
      </c>
      <c r="T265" s="73" t="str">
        <f>+IFERROR(VLOOKUP($O265,MASTER!$A$8:$Z$762,21,0),"")</f>
        <v>No Aplica</v>
      </c>
      <c r="U265" s="67">
        <f>+BD_Links[[#This Row],[id2]]</f>
        <v>8310</v>
      </c>
      <c r="V265" s="58" t="str">
        <f>+""""&amp;IFERROR(VLOOKUP($O265,MASTER!$A$8:$Z$762,22,0),"")&amp;""""</f>
        <v>"No Aplica"</v>
      </c>
      <c r="W265" s="3"/>
      <c r="X265" s="3" t="str">
        <f>+IFERROR(VLOOKUP(BD_Links[[#This Row],[id GEE]],Portadas10[],2,0),"")</f>
        <v/>
      </c>
      <c r="Y2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6" spans="2:26" ht="30.6" x14ac:dyDescent="0.3">
      <c r="B266" s="74">
        <f t="shared" si="18"/>
        <v>238</v>
      </c>
      <c r="C266" s="58" t="str">
        <f>+VLOOKUP($O266,MASTER!$A$8:$N$762,2,0)</f>
        <v>DATAEDUCACIÓN</v>
      </c>
      <c r="D266" s="73" t="str">
        <f>+VLOOKUP($O266,MASTER!$A$8:$N$762,3,0)</f>
        <v>0010-01-00014</v>
      </c>
      <c r="E266" s="52" t="str">
        <f>+VLOOKUP($O266,MASTER!$A$8:$N$762,5,0)</f>
        <v>Ranking Comunal de Establecimientos Educacionales - Chile</v>
      </c>
      <c r="F266" s="73" t="str">
        <f>+VLOOKUP($O266,MASTER!$A$8:$N$762,6,0)</f>
        <v>PRO</v>
      </c>
      <c r="G266" s="73" t="str">
        <f>+VLOOKUP($O266,MASTER!$A$8:$N$762,7,0)</f>
        <v>Chile</v>
      </c>
      <c r="H266" s="73" t="str">
        <f>+VLOOKUP($O266,MASTER!$A$8:$N$762,9,0)</f>
        <v>SI</v>
      </c>
      <c r="I266" s="73" t="str">
        <f>+VLOOKUP($O266,MASTER!$A$8:$N$762,10,0)</f>
        <v>NO</v>
      </c>
      <c r="J266" s="73" t="str">
        <f>+VLOOKUP($O266,MASTER!$A$8:$N$762,11,0)</f>
        <v>SI</v>
      </c>
      <c r="K266" s="72">
        <f>+VLOOKUP($O266,MASTER!$A$8:$N$762,12,0)</f>
        <v>3</v>
      </c>
      <c r="L266" s="73" t="str">
        <f>+VLOOKUP($O266,MASTER!$A$8:$N$762,13,0)</f>
        <v>SI</v>
      </c>
      <c r="M266" s="73" t="str">
        <f>+VLOOKUP($O266,MASTER!$A$8:$N$762,14,0)</f>
        <v>Comuna</v>
      </c>
      <c r="N266" s="72">
        <f t="shared" si="19"/>
        <v>346</v>
      </c>
      <c r="O266" s="67">
        <f t="shared" si="20"/>
        <v>4</v>
      </c>
      <c r="P266" s="81">
        <v>8311</v>
      </c>
      <c r="Q266" s="3" t="s">
        <v>830</v>
      </c>
      <c r="R266" s="3" t="str">
        <f t="shared" si="17"/>
        <v>https://dashboardfiltrado.azurewebsites.net/AutoDash/Index/4/8311</v>
      </c>
      <c r="S266" s="58" t="str">
        <f>+""""&amp;IFERROR(VLOOKUP($O266,MASTER!$A$8:$Z$762,20,0),"")&amp;""""</f>
        <v>"No Aplica"</v>
      </c>
      <c r="T266" s="73" t="str">
        <f>+IFERROR(VLOOKUP($O266,MASTER!$A$8:$Z$762,21,0),"")</f>
        <v>No Aplica</v>
      </c>
      <c r="U266" s="67">
        <f>+BD_Links[[#This Row],[id2]]</f>
        <v>8311</v>
      </c>
      <c r="V266" s="58" t="str">
        <f>+""""&amp;IFERROR(VLOOKUP($O266,MASTER!$A$8:$Z$762,22,0),"")&amp;""""</f>
        <v>"No Aplica"</v>
      </c>
      <c r="W266" s="3"/>
      <c r="X266" s="3" t="str">
        <f>+IFERROR(VLOOKUP(BD_Links[[#This Row],[id GEE]],Portadas10[],2,0),"")</f>
        <v/>
      </c>
      <c r="Y2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7" spans="2:26" ht="30.6" x14ac:dyDescent="0.3">
      <c r="B267" s="74">
        <f t="shared" si="18"/>
        <v>239</v>
      </c>
      <c r="C267" s="58" t="str">
        <f>+VLOOKUP($O267,MASTER!$A$8:$N$762,2,0)</f>
        <v>DATAEDUCACIÓN</v>
      </c>
      <c r="D267" s="73" t="str">
        <f>+VLOOKUP($O267,MASTER!$A$8:$N$762,3,0)</f>
        <v>0010-01-00014</v>
      </c>
      <c r="E267" s="52" t="str">
        <f>+VLOOKUP($O267,MASTER!$A$8:$N$762,5,0)</f>
        <v>Ranking Comunal de Establecimientos Educacionales - Chile</v>
      </c>
      <c r="F267" s="73" t="str">
        <f>+VLOOKUP($O267,MASTER!$A$8:$N$762,6,0)</f>
        <v>PRO</v>
      </c>
      <c r="G267" s="73" t="str">
        <f>+VLOOKUP($O267,MASTER!$A$8:$N$762,7,0)</f>
        <v>Chile</v>
      </c>
      <c r="H267" s="73" t="str">
        <f>+VLOOKUP($O267,MASTER!$A$8:$N$762,9,0)</f>
        <v>SI</v>
      </c>
      <c r="I267" s="73" t="str">
        <f>+VLOOKUP($O267,MASTER!$A$8:$N$762,10,0)</f>
        <v>NO</v>
      </c>
      <c r="J267" s="73" t="str">
        <f>+VLOOKUP($O267,MASTER!$A$8:$N$762,11,0)</f>
        <v>SI</v>
      </c>
      <c r="K267" s="72">
        <f>+VLOOKUP($O267,MASTER!$A$8:$N$762,12,0)</f>
        <v>3</v>
      </c>
      <c r="L267" s="73" t="str">
        <f>+VLOOKUP($O267,MASTER!$A$8:$N$762,13,0)</f>
        <v>SI</v>
      </c>
      <c r="M267" s="73" t="str">
        <f>+VLOOKUP($O267,MASTER!$A$8:$N$762,14,0)</f>
        <v>Comuna</v>
      </c>
      <c r="N267" s="72">
        <f t="shared" si="19"/>
        <v>346</v>
      </c>
      <c r="O267" s="67">
        <f t="shared" si="20"/>
        <v>4</v>
      </c>
      <c r="P267" s="81">
        <v>8109</v>
      </c>
      <c r="Q267" s="3" t="s">
        <v>809</v>
      </c>
      <c r="R267" s="3" t="str">
        <f t="shared" si="17"/>
        <v>https://dashboardfiltrado.azurewebsites.net/AutoDash/Index/4/8109</v>
      </c>
      <c r="S267" s="58" t="str">
        <f>+""""&amp;IFERROR(VLOOKUP($O267,MASTER!$A$8:$Z$762,20,0),"")&amp;""""</f>
        <v>"No Aplica"</v>
      </c>
      <c r="T267" s="73" t="str">
        <f>+IFERROR(VLOOKUP($O267,MASTER!$A$8:$Z$762,21,0),"")</f>
        <v>No Aplica</v>
      </c>
      <c r="U267" s="67">
        <f>+BD_Links[[#This Row],[id2]]</f>
        <v>8109</v>
      </c>
      <c r="V267" s="58" t="str">
        <f>+""""&amp;IFERROR(VLOOKUP($O267,MASTER!$A$8:$Z$762,22,0),"")&amp;""""</f>
        <v>"No Aplica"</v>
      </c>
      <c r="W267" s="3"/>
      <c r="X267" s="3" t="str">
        <f>+IFERROR(VLOOKUP(BD_Links[[#This Row],[id GEE]],Portadas10[],2,0),"")</f>
        <v/>
      </c>
      <c r="Y2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8" spans="2:26" ht="30.6" x14ac:dyDescent="0.3">
      <c r="B268" s="74">
        <f t="shared" si="18"/>
        <v>240</v>
      </c>
      <c r="C268" s="58" t="str">
        <f>+VLOOKUP($O268,MASTER!$A$8:$N$762,2,0)</f>
        <v>DATAEDUCACIÓN</v>
      </c>
      <c r="D268" s="73" t="str">
        <f>+VLOOKUP($O268,MASTER!$A$8:$N$762,3,0)</f>
        <v>0010-01-00014</v>
      </c>
      <c r="E268" s="52" t="str">
        <f>+VLOOKUP($O268,MASTER!$A$8:$N$762,5,0)</f>
        <v>Ranking Comunal de Establecimientos Educacionales - Chile</v>
      </c>
      <c r="F268" s="73" t="str">
        <f>+VLOOKUP($O268,MASTER!$A$8:$N$762,6,0)</f>
        <v>PRO</v>
      </c>
      <c r="G268" s="73" t="str">
        <f>+VLOOKUP($O268,MASTER!$A$8:$N$762,7,0)</f>
        <v>Chile</v>
      </c>
      <c r="H268" s="73" t="str">
        <f>+VLOOKUP($O268,MASTER!$A$8:$N$762,9,0)</f>
        <v>SI</v>
      </c>
      <c r="I268" s="73" t="str">
        <f>+VLOOKUP($O268,MASTER!$A$8:$N$762,10,0)</f>
        <v>NO</v>
      </c>
      <c r="J268" s="73" t="str">
        <f>+VLOOKUP($O268,MASTER!$A$8:$N$762,11,0)</f>
        <v>SI</v>
      </c>
      <c r="K268" s="72">
        <f>+VLOOKUP($O268,MASTER!$A$8:$N$762,12,0)</f>
        <v>3</v>
      </c>
      <c r="L268" s="73" t="str">
        <f>+VLOOKUP($O268,MASTER!$A$8:$N$762,13,0)</f>
        <v>SI</v>
      </c>
      <c r="M268" s="73" t="str">
        <f>+VLOOKUP($O268,MASTER!$A$8:$N$762,14,0)</f>
        <v>Comuna</v>
      </c>
      <c r="N268" s="72">
        <f t="shared" si="19"/>
        <v>346</v>
      </c>
      <c r="O268" s="67">
        <f t="shared" si="20"/>
        <v>4</v>
      </c>
      <c r="P268" s="81">
        <v>7101</v>
      </c>
      <c r="Q268" s="3" t="s">
        <v>771</v>
      </c>
      <c r="R268" s="3" t="str">
        <f t="shared" si="17"/>
        <v>https://dashboardfiltrado.azurewebsites.net/AutoDash/Index/4/7101</v>
      </c>
      <c r="S268" s="58" t="str">
        <f>+""""&amp;IFERROR(VLOOKUP($O268,MASTER!$A$8:$Z$762,20,0),"")&amp;""""</f>
        <v>"No Aplica"</v>
      </c>
      <c r="T268" s="73" t="str">
        <f>+IFERROR(VLOOKUP($O268,MASTER!$A$8:$Z$762,21,0),"")</f>
        <v>No Aplica</v>
      </c>
      <c r="U268" s="67">
        <f>+BD_Links[[#This Row],[id2]]</f>
        <v>7101</v>
      </c>
      <c r="V268" s="58" t="str">
        <f>+""""&amp;IFERROR(VLOOKUP($O268,MASTER!$A$8:$Z$762,22,0),"")&amp;""""</f>
        <v>"No Aplica"</v>
      </c>
      <c r="W268" s="3"/>
      <c r="X268" s="3" t="str">
        <f>+IFERROR(VLOOKUP(BD_Links[[#This Row],[id GEE]],Portadas10[],2,0),"")</f>
        <v/>
      </c>
      <c r="Y2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9" spans="2:26" ht="30.6" x14ac:dyDescent="0.3">
      <c r="B269" s="74">
        <f t="shared" si="18"/>
        <v>241</v>
      </c>
      <c r="C269" s="58" t="str">
        <f>+VLOOKUP($O269,MASTER!$A$8:$N$762,2,0)</f>
        <v>DATAEDUCACIÓN</v>
      </c>
      <c r="D269" s="73" t="str">
        <f>+VLOOKUP($O269,MASTER!$A$8:$N$762,3,0)</f>
        <v>0010-01-00014</v>
      </c>
      <c r="E269" s="52" t="str">
        <f>+VLOOKUP($O269,MASTER!$A$8:$N$762,5,0)</f>
        <v>Ranking Comunal de Establecimientos Educacionales - Chile</v>
      </c>
      <c r="F269" s="73" t="str">
        <f>+VLOOKUP($O269,MASTER!$A$8:$N$762,6,0)</f>
        <v>PRO</v>
      </c>
      <c r="G269" s="73" t="str">
        <f>+VLOOKUP($O269,MASTER!$A$8:$N$762,7,0)</f>
        <v>Chile</v>
      </c>
      <c r="H269" s="73" t="str">
        <f>+VLOOKUP($O269,MASTER!$A$8:$N$762,9,0)</f>
        <v>SI</v>
      </c>
      <c r="I269" s="73" t="str">
        <f>+VLOOKUP($O269,MASTER!$A$8:$N$762,10,0)</f>
        <v>NO</v>
      </c>
      <c r="J269" s="73" t="str">
        <f>+VLOOKUP($O269,MASTER!$A$8:$N$762,11,0)</f>
        <v>SI</v>
      </c>
      <c r="K269" s="72">
        <f>+VLOOKUP($O269,MASTER!$A$8:$N$762,12,0)</f>
        <v>3</v>
      </c>
      <c r="L269" s="73" t="str">
        <f>+VLOOKUP($O269,MASTER!$A$8:$N$762,13,0)</f>
        <v>SI</v>
      </c>
      <c r="M269" s="73" t="str">
        <f>+VLOOKUP($O269,MASTER!$A$8:$N$762,14,0)</f>
        <v>Comuna</v>
      </c>
      <c r="N269" s="72">
        <f t="shared" si="19"/>
        <v>346</v>
      </c>
      <c r="O269" s="67">
        <f t="shared" si="20"/>
        <v>4</v>
      </c>
      <c r="P269" s="81">
        <v>8110</v>
      </c>
      <c r="Q269" s="3" t="s">
        <v>810</v>
      </c>
      <c r="R269" s="3" t="str">
        <f t="shared" si="17"/>
        <v>https://dashboardfiltrado.azurewebsites.net/AutoDash/Index/4/8110</v>
      </c>
      <c r="S269" s="58" t="str">
        <f>+""""&amp;IFERROR(VLOOKUP($O269,MASTER!$A$8:$Z$762,20,0),"")&amp;""""</f>
        <v>"No Aplica"</v>
      </c>
      <c r="T269" s="73" t="str">
        <f>+IFERROR(VLOOKUP($O269,MASTER!$A$8:$Z$762,21,0),"")</f>
        <v>No Aplica</v>
      </c>
      <c r="U269" s="67">
        <f>+BD_Links[[#This Row],[id2]]</f>
        <v>8110</v>
      </c>
      <c r="V269" s="58" t="str">
        <f>+""""&amp;IFERROR(VLOOKUP($O269,MASTER!$A$8:$Z$762,22,0),"")&amp;""""</f>
        <v>"No Aplica"</v>
      </c>
      <c r="W269" s="3"/>
      <c r="X269" s="3" t="str">
        <f>+IFERROR(VLOOKUP(BD_Links[[#This Row],[id GEE]],Portadas10[],2,0),"")</f>
        <v/>
      </c>
      <c r="Y2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0" spans="2:26" ht="30.6" x14ac:dyDescent="0.3">
      <c r="B270" s="74">
        <f t="shared" si="18"/>
        <v>242</v>
      </c>
      <c r="C270" s="58" t="str">
        <f>+VLOOKUP($O270,MASTER!$A$8:$N$762,2,0)</f>
        <v>DATAEDUCACIÓN</v>
      </c>
      <c r="D270" s="73" t="str">
        <f>+VLOOKUP($O270,MASTER!$A$8:$N$762,3,0)</f>
        <v>0010-01-00014</v>
      </c>
      <c r="E270" s="52" t="str">
        <f>+VLOOKUP($O270,MASTER!$A$8:$N$762,5,0)</f>
        <v>Ranking Comunal de Establecimientos Educacionales - Chile</v>
      </c>
      <c r="F270" s="73" t="str">
        <f>+VLOOKUP($O270,MASTER!$A$8:$N$762,6,0)</f>
        <v>PRO</v>
      </c>
      <c r="G270" s="73" t="str">
        <f>+VLOOKUP($O270,MASTER!$A$8:$N$762,7,0)</f>
        <v>Chile</v>
      </c>
      <c r="H270" s="73" t="str">
        <f>+VLOOKUP($O270,MASTER!$A$8:$N$762,9,0)</f>
        <v>SI</v>
      </c>
      <c r="I270" s="73" t="str">
        <f>+VLOOKUP($O270,MASTER!$A$8:$N$762,10,0)</f>
        <v>NO</v>
      </c>
      <c r="J270" s="73" t="str">
        <f>+VLOOKUP($O270,MASTER!$A$8:$N$762,11,0)</f>
        <v>SI</v>
      </c>
      <c r="K270" s="72">
        <f>+VLOOKUP($O270,MASTER!$A$8:$N$762,12,0)</f>
        <v>3</v>
      </c>
      <c r="L270" s="73" t="str">
        <f>+VLOOKUP($O270,MASTER!$A$8:$N$762,13,0)</f>
        <v>SI</v>
      </c>
      <c r="M270" s="73" t="str">
        <f>+VLOOKUP($O270,MASTER!$A$8:$N$762,14,0)</f>
        <v>Comuna</v>
      </c>
      <c r="N270" s="72">
        <f t="shared" si="19"/>
        <v>346</v>
      </c>
      <c r="O270" s="67">
        <f t="shared" si="20"/>
        <v>4</v>
      </c>
      <c r="P270" s="81">
        <v>7308</v>
      </c>
      <c r="Q270" s="3" t="s">
        <v>791</v>
      </c>
      <c r="R270" s="3" t="str">
        <f t="shared" ref="R270:R333" si="21">+"https://dashboardfiltrado.azurewebsites.net/AutoDash/Index/"&amp;O270&amp;"/"&amp;P270</f>
        <v>https://dashboardfiltrado.azurewebsites.net/AutoDash/Index/4/7308</v>
      </c>
      <c r="S270" s="58" t="str">
        <f>+""""&amp;IFERROR(VLOOKUP($O270,MASTER!$A$8:$Z$762,20,0),"")&amp;""""</f>
        <v>"No Aplica"</v>
      </c>
      <c r="T270" s="73" t="str">
        <f>+IFERROR(VLOOKUP($O270,MASTER!$A$8:$Z$762,21,0),"")</f>
        <v>No Aplica</v>
      </c>
      <c r="U270" s="67">
        <f>+BD_Links[[#This Row],[id2]]</f>
        <v>7308</v>
      </c>
      <c r="V270" s="58" t="str">
        <f>+""""&amp;IFERROR(VLOOKUP($O270,MASTER!$A$8:$Z$762,22,0),"")&amp;""""</f>
        <v>"No Aplica"</v>
      </c>
      <c r="W270" s="3"/>
      <c r="X270" s="3" t="str">
        <f>+IFERROR(VLOOKUP(BD_Links[[#This Row],[id GEE]],Portadas10[],2,0),"")</f>
        <v/>
      </c>
      <c r="Y2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1" spans="2:26" ht="30.6" x14ac:dyDescent="0.3">
      <c r="B271" s="74">
        <f t="shared" si="18"/>
        <v>243</v>
      </c>
      <c r="C271" s="58" t="str">
        <f>+VLOOKUP($O271,MASTER!$A$8:$N$762,2,0)</f>
        <v>DATAEDUCACIÓN</v>
      </c>
      <c r="D271" s="73" t="str">
        <f>+VLOOKUP($O271,MASTER!$A$8:$N$762,3,0)</f>
        <v>0010-01-00014</v>
      </c>
      <c r="E271" s="52" t="str">
        <f>+VLOOKUP($O271,MASTER!$A$8:$N$762,5,0)</f>
        <v>Ranking Comunal de Establecimientos Educacionales - Chile</v>
      </c>
      <c r="F271" s="73" t="str">
        <f>+VLOOKUP($O271,MASTER!$A$8:$N$762,6,0)</f>
        <v>PRO</v>
      </c>
      <c r="G271" s="73" t="str">
        <f>+VLOOKUP($O271,MASTER!$A$8:$N$762,7,0)</f>
        <v>Chile</v>
      </c>
      <c r="H271" s="73" t="str">
        <f>+VLOOKUP($O271,MASTER!$A$8:$N$762,9,0)</f>
        <v>SI</v>
      </c>
      <c r="I271" s="73" t="str">
        <f>+VLOOKUP($O271,MASTER!$A$8:$N$762,10,0)</f>
        <v>NO</v>
      </c>
      <c r="J271" s="73" t="str">
        <f>+VLOOKUP($O271,MASTER!$A$8:$N$762,11,0)</f>
        <v>SI</v>
      </c>
      <c r="K271" s="72">
        <f>+VLOOKUP($O271,MASTER!$A$8:$N$762,12,0)</f>
        <v>3</v>
      </c>
      <c r="L271" s="73" t="str">
        <f>+VLOOKUP($O271,MASTER!$A$8:$N$762,13,0)</f>
        <v>SI</v>
      </c>
      <c r="M271" s="73" t="str">
        <f>+VLOOKUP($O271,MASTER!$A$8:$N$762,14,0)</f>
        <v>Comuna</v>
      </c>
      <c r="N271" s="72">
        <f t="shared" si="19"/>
        <v>346</v>
      </c>
      <c r="O271" s="67">
        <f t="shared" si="20"/>
        <v>4</v>
      </c>
      <c r="P271" s="81">
        <v>8207</v>
      </c>
      <c r="Q271" s="3" t="s">
        <v>819</v>
      </c>
      <c r="R271" s="3" t="str">
        <f t="shared" si="21"/>
        <v>https://dashboardfiltrado.azurewebsites.net/AutoDash/Index/4/8207</v>
      </c>
      <c r="S271" s="58" t="str">
        <f>+""""&amp;IFERROR(VLOOKUP($O271,MASTER!$A$8:$Z$762,20,0),"")&amp;""""</f>
        <v>"No Aplica"</v>
      </c>
      <c r="T271" s="73" t="str">
        <f>+IFERROR(VLOOKUP($O271,MASTER!$A$8:$Z$762,21,0),"")</f>
        <v>No Aplica</v>
      </c>
      <c r="U271" s="67">
        <f>+BD_Links[[#This Row],[id2]]</f>
        <v>8207</v>
      </c>
      <c r="V271" s="58" t="str">
        <f>+""""&amp;IFERROR(VLOOKUP($O271,MASTER!$A$8:$Z$762,22,0),"")&amp;""""</f>
        <v>"No Aplica"</v>
      </c>
      <c r="W271" s="3"/>
      <c r="X271" s="3" t="str">
        <f>+IFERROR(VLOOKUP(BD_Links[[#This Row],[id GEE]],Portadas10[],2,0),"")</f>
        <v/>
      </c>
      <c r="Y2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2" spans="2:26" ht="30.6" x14ac:dyDescent="0.3">
      <c r="B272" s="74">
        <f t="shared" si="18"/>
        <v>244</v>
      </c>
      <c r="C272" s="58" t="str">
        <f>+VLOOKUP($O272,MASTER!$A$8:$N$762,2,0)</f>
        <v>DATAEDUCACIÓN</v>
      </c>
      <c r="D272" s="73" t="str">
        <f>+VLOOKUP($O272,MASTER!$A$8:$N$762,3,0)</f>
        <v>0010-01-00014</v>
      </c>
      <c r="E272" s="52" t="str">
        <f>+VLOOKUP($O272,MASTER!$A$8:$N$762,5,0)</f>
        <v>Ranking Comunal de Establecimientos Educacionales - Chile</v>
      </c>
      <c r="F272" s="73" t="str">
        <f>+VLOOKUP($O272,MASTER!$A$8:$N$762,6,0)</f>
        <v>PRO</v>
      </c>
      <c r="G272" s="73" t="str">
        <f>+VLOOKUP($O272,MASTER!$A$8:$N$762,7,0)</f>
        <v>Chile</v>
      </c>
      <c r="H272" s="73" t="str">
        <f>+VLOOKUP($O272,MASTER!$A$8:$N$762,9,0)</f>
        <v>SI</v>
      </c>
      <c r="I272" s="73" t="str">
        <f>+VLOOKUP($O272,MASTER!$A$8:$N$762,10,0)</f>
        <v>NO</v>
      </c>
      <c r="J272" s="73" t="str">
        <f>+VLOOKUP($O272,MASTER!$A$8:$N$762,11,0)</f>
        <v>SI</v>
      </c>
      <c r="K272" s="72">
        <f>+VLOOKUP($O272,MASTER!$A$8:$N$762,12,0)</f>
        <v>3</v>
      </c>
      <c r="L272" s="73" t="str">
        <f>+VLOOKUP($O272,MASTER!$A$8:$N$762,13,0)</f>
        <v>SI</v>
      </c>
      <c r="M272" s="73" t="str">
        <f>+VLOOKUP($O272,MASTER!$A$8:$N$762,14,0)</f>
        <v>Comuna</v>
      </c>
      <c r="N272" s="72">
        <f t="shared" si="19"/>
        <v>346</v>
      </c>
      <c r="O272" s="67">
        <f t="shared" si="20"/>
        <v>4</v>
      </c>
      <c r="P272" s="81">
        <v>8111</v>
      </c>
      <c r="Q272" s="3" t="s">
        <v>811</v>
      </c>
      <c r="R272" s="3" t="str">
        <f t="shared" si="21"/>
        <v>https://dashboardfiltrado.azurewebsites.net/AutoDash/Index/4/8111</v>
      </c>
      <c r="S272" s="58" t="str">
        <f>+""""&amp;IFERROR(VLOOKUP($O272,MASTER!$A$8:$Z$762,20,0),"")&amp;""""</f>
        <v>"No Aplica"</v>
      </c>
      <c r="T272" s="73" t="str">
        <f>+IFERROR(VLOOKUP($O272,MASTER!$A$8:$Z$762,21,0),"")</f>
        <v>No Aplica</v>
      </c>
      <c r="U272" s="67">
        <f>+BD_Links[[#This Row],[id2]]</f>
        <v>8111</v>
      </c>
      <c r="V272" s="58" t="str">
        <f>+""""&amp;IFERROR(VLOOKUP($O272,MASTER!$A$8:$Z$762,22,0),"")&amp;""""</f>
        <v>"No Aplica"</v>
      </c>
      <c r="W272" s="3"/>
      <c r="X272" s="3" t="str">
        <f>+IFERROR(VLOOKUP(BD_Links[[#This Row],[id GEE]],Portadas10[],2,0),"")</f>
        <v/>
      </c>
      <c r="Y2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3" spans="2:26" ht="30.6" x14ac:dyDescent="0.3">
      <c r="B273" s="74">
        <f t="shared" si="18"/>
        <v>245</v>
      </c>
      <c r="C273" s="58" t="str">
        <f>+VLOOKUP($O273,MASTER!$A$8:$N$762,2,0)</f>
        <v>DATAEDUCACIÓN</v>
      </c>
      <c r="D273" s="73" t="str">
        <f>+VLOOKUP($O273,MASTER!$A$8:$N$762,3,0)</f>
        <v>0010-01-00014</v>
      </c>
      <c r="E273" s="52" t="str">
        <f>+VLOOKUP($O273,MASTER!$A$8:$N$762,5,0)</f>
        <v>Ranking Comunal de Establecimientos Educacionales - Chile</v>
      </c>
      <c r="F273" s="73" t="str">
        <f>+VLOOKUP($O273,MASTER!$A$8:$N$762,6,0)</f>
        <v>PRO</v>
      </c>
      <c r="G273" s="73" t="str">
        <f>+VLOOKUP($O273,MASTER!$A$8:$N$762,7,0)</f>
        <v>Chile</v>
      </c>
      <c r="H273" s="73" t="str">
        <f>+VLOOKUP($O273,MASTER!$A$8:$N$762,9,0)</f>
        <v>SI</v>
      </c>
      <c r="I273" s="73" t="str">
        <f>+VLOOKUP($O273,MASTER!$A$8:$N$762,10,0)</f>
        <v>NO</v>
      </c>
      <c r="J273" s="73" t="str">
        <f>+VLOOKUP($O273,MASTER!$A$8:$N$762,11,0)</f>
        <v>SI</v>
      </c>
      <c r="K273" s="72">
        <f>+VLOOKUP($O273,MASTER!$A$8:$N$762,12,0)</f>
        <v>3</v>
      </c>
      <c r="L273" s="73" t="str">
        <f>+VLOOKUP($O273,MASTER!$A$8:$N$762,13,0)</f>
        <v>SI</v>
      </c>
      <c r="M273" s="73" t="str">
        <f>+VLOOKUP($O273,MASTER!$A$8:$N$762,14,0)</f>
        <v>Comuna</v>
      </c>
      <c r="N273" s="72">
        <f t="shared" si="19"/>
        <v>346</v>
      </c>
      <c r="O273" s="67">
        <f t="shared" si="20"/>
        <v>4</v>
      </c>
      <c r="P273" s="81">
        <v>16207</v>
      </c>
      <c r="Q273" s="3" t="s">
        <v>1000</v>
      </c>
      <c r="R273" s="3" t="str">
        <f t="shared" si="21"/>
        <v>https://dashboardfiltrado.azurewebsites.net/AutoDash/Index/4/16207</v>
      </c>
      <c r="S273" s="58" t="str">
        <f>+""""&amp;IFERROR(VLOOKUP($O273,MASTER!$A$8:$Z$762,20,0),"")&amp;""""</f>
        <v>"No Aplica"</v>
      </c>
      <c r="T273" s="73" t="str">
        <f>+IFERROR(VLOOKUP($O273,MASTER!$A$8:$Z$762,21,0),"")</f>
        <v>No Aplica</v>
      </c>
      <c r="U273" s="67">
        <f>+BD_Links[[#This Row],[id2]]</f>
        <v>16207</v>
      </c>
      <c r="V273" s="58" t="str">
        <f>+""""&amp;IFERROR(VLOOKUP($O273,MASTER!$A$8:$Z$762,22,0),"")&amp;""""</f>
        <v>"No Aplica"</v>
      </c>
      <c r="W273" s="3"/>
      <c r="X273" s="3" t="str">
        <f>+IFERROR(VLOOKUP(BD_Links[[#This Row],[id GEE]],Portadas10[],2,0),"")</f>
        <v/>
      </c>
      <c r="Y2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4" spans="2:26" ht="30.6" x14ac:dyDescent="0.3">
      <c r="B274" s="74">
        <f t="shared" si="18"/>
        <v>246</v>
      </c>
      <c r="C274" s="58" t="str">
        <f>+VLOOKUP($O274,MASTER!$A$8:$N$762,2,0)</f>
        <v>DATAEDUCACIÓN</v>
      </c>
      <c r="D274" s="73" t="str">
        <f>+VLOOKUP($O274,MASTER!$A$8:$N$762,3,0)</f>
        <v>0010-01-00014</v>
      </c>
      <c r="E274" s="52" t="str">
        <f>+VLOOKUP($O274,MASTER!$A$8:$N$762,5,0)</f>
        <v>Ranking Comunal de Establecimientos Educacionales - Chile</v>
      </c>
      <c r="F274" s="73" t="str">
        <f>+VLOOKUP($O274,MASTER!$A$8:$N$762,6,0)</f>
        <v>PRO</v>
      </c>
      <c r="G274" s="73" t="str">
        <f>+VLOOKUP($O274,MASTER!$A$8:$N$762,7,0)</f>
        <v>Chile</v>
      </c>
      <c r="H274" s="73" t="str">
        <f>+VLOOKUP($O274,MASTER!$A$8:$N$762,9,0)</f>
        <v>SI</v>
      </c>
      <c r="I274" s="73" t="str">
        <f>+VLOOKUP($O274,MASTER!$A$8:$N$762,10,0)</f>
        <v>NO</v>
      </c>
      <c r="J274" s="73" t="str">
        <f>+VLOOKUP($O274,MASTER!$A$8:$N$762,11,0)</f>
        <v>SI</v>
      </c>
      <c r="K274" s="72">
        <f>+VLOOKUP($O274,MASTER!$A$8:$N$762,12,0)</f>
        <v>3</v>
      </c>
      <c r="L274" s="73" t="str">
        <f>+VLOOKUP($O274,MASTER!$A$8:$N$762,13,0)</f>
        <v>SI</v>
      </c>
      <c r="M274" s="73" t="str">
        <f>+VLOOKUP($O274,MASTER!$A$8:$N$762,14,0)</f>
        <v>Comuna</v>
      </c>
      <c r="N274" s="72">
        <f t="shared" si="19"/>
        <v>346</v>
      </c>
      <c r="O274" s="67">
        <f t="shared" si="20"/>
        <v>4</v>
      </c>
      <c r="P274" s="81">
        <v>8312</v>
      </c>
      <c r="Q274" s="3" t="s">
        <v>831</v>
      </c>
      <c r="R274" s="3" t="str">
        <f t="shared" si="21"/>
        <v>https://dashboardfiltrado.azurewebsites.net/AutoDash/Index/4/8312</v>
      </c>
      <c r="S274" s="58" t="str">
        <f>+""""&amp;IFERROR(VLOOKUP($O274,MASTER!$A$8:$Z$762,20,0),"")&amp;""""</f>
        <v>"No Aplica"</v>
      </c>
      <c r="T274" s="73" t="str">
        <f>+IFERROR(VLOOKUP($O274,MASTER!$A$8:$Z$762,21,0),"")</f>
        <v>No Aplica</v>
      </c>
      <c r="U274" s="67">
        <f>+BD_Links[[#This Row],[id2]]</f>
        <v>8312</v>
      </c>
      <c r="V274" s="58" t="str">
        <f>+""""&amp;IFERROR(VLOOKUP($O274,MASTER!$A$8:$Z$762,22,0),"")&amp;""""</f>
        <v>"No Aplica"</v>
      </c>
      <c r="W274" s="3"/>
      <c r="X274" s="3" t="str">
        <f>+IFERROR(VLOOKUP(BD_Links[[#This Row],[id GEE]],Portadas10[],2,0),"")</f>
        <v/>
      </c>
      <c r="Y2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5" spans="2:26" ht="30.6" x14ac:dyDescent="0.3">
      <c r="B275" s="74">
        <f t="shared" si="18"/>
        <v>247</v>
      </c>
      <c r="C275" s="58" t="str">
        <f>+VLOOKUP($O275,MASTER!$A$8:$N$762,2,0)</f>
        <v>DATAEDUCACIÓN</v>
      </c>
      <c r="D275" s="73" t="str">
        <f>+VLOOKUP($O275,MASTER!$A$8:$N$762,3,0)</f>
        <v>0010-01-00014</v>
      </c>
      <c r="E275" s="52" t="str">
        <f>+VLOOKUP($O275,MASTER!$A$8:$N$762,5,0)</f>
        <v>Ranking Comunal de Establecimientos Educacionales - Chile</v>
      </c>
      <c r="F275" s="73" t="str">
        <f>+VLOOKUP($O275,MASTER!$A$8:$N$762,6,0)</f>
        <v>PRO</v>
      </c>
      <c r="G275" s="73" t="str">
        <f>+VLOOKUP($O275,MASTER!$A$8:$N$762,7,0)</f>
        <v>Chile</v>
      </c>
      <c r="H275" s="73" t="str">
        <f>+VLOOKUP($O275,MASTER!$A$8:$N$762,9,0)</f>
        <v>SI</v>
      </c>
      <c r="I275" s="73" t="str">
        <f>+VLOOKUP($O275,MASTER!$A$8:$N$762,10,0)</f>
        <v>NO</v>
      </c>
      <c r="J275" s="73" t="str">
        <f>+VLOOKUP($O275,MASTER!$A$8:$N$762,11,0)</f>
        <v>SI</v>
      </c>
      <c r="K275" s="72">
        <f>+VLOOKUP($O275,MASTER!$A$8:$N$762,12,0)</f>
        <v>3</v>
      </c>
      <c r="L275" s="73" t="str">
        <f>+VLOOKUP($O275,MASTER!$A$8:$N$762,13,0)</f>
        <v>SI</v>
      </c>
      <c r="M275" s="73" t="str">
        <f>+VLOOKUP($O275,MASTER!$A$8:$N$762,14,0)</f>
        <v>Comuna</v>
      </c>
      <c r="N275" s="72">
        <f t="shared" si="19"/>
        <v>346</v>
      </c>
      <c r="O275" s="67">
        <f t="shared" si="20"/>
        <v>4</v>
      </c>
      <c r="P275" s="81">
        <v>7309</v>
      </c>
      <c r="Q275" s="3" t="s">
        <v>792</v>
      </c>
      <c r="R275" s="3" t="str">
        <f t="shared" si="21"/>
        <v>https://dashboardfiltrado.azurewebsites.net/AutoDash/Index/4/7309</v>
      </c>
      <c r="S275" s="58" t="str">
        <f>+""""&amp;IFERROR(VLOOKUP($O275,MASTER!$A$8:$Z$762,20,0),"")&amp;""""</f>
        <v>"No Aplica"</v>
      </c>
      <c r="T275" s="73" t="str">
        <f>+IFERROR(VLOOKUP($O275,MASTER!$A$8:$Z$762,21,0),"")</f>
        <v>No Aplica</v>
      </c>
      <c r="U275" s="67">
        <f>+BD_Links[[#This Row],[id2]]</f>
        <v>7309</v>
      </c>
      <c r="V275" s="58" t="str">
        <f>+""""&amp;IFERROR(VLOOKUP($O275,MASTER!$A$8:$Z$762,22,0),"")&amp;""""</f>
        <v>"No Aplica"</v>
      </c>
      <c r="W275" s="3"/>
      <c r="X275" s="3" t="str">
        <f>+IFERROR(VLOOKUP(BD_Links[[#This Row],[id GEE]],Portadas10[],2,0),"")</f>
        <v/>
      </c>
      <c r="Y2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6" spans="2:26" ht="30.6" x14ac:dyDescent="0.3">
      <c r="B276" s="74">
        <f t="shared" si="18"/>
        <v>248</v>
      </c>
      <c r="C276" s="58" t="str">
        <f>+VLOOKUP($O276,MASTER!$A$8:$N$762,2,0)</f>
        <v>DATAEDUCACIÓN</v>
      </c>
      <c r="D276" s="73" t="str">
        <f>+VLOOKUP($O276,MASTER!$A$8:$N$762,3,0)</f>
        <v>0010-01-00014</v>
      </c>
      <c r="E276" s="52" t="str">
        <f>+VLOOKUP($O276,MASTER!$A$8:$N$762,5,0)</f>
        <v>Ranking Comunal de Establecimientos Educacionales - Chile</v>
      </c>
      <c r="F276" s="73" t="str">
        <f>+VLOOKUP($O276,MASTER!$A$8:$N$762,6,0)</f>
        <v>PRO</v>
      </c>
      <c r="G276" s="73" t="str">
        <f>+VLOOKUP($O276,MASTER!$A$8:$N$762,7,0)</f>
        <v>Chile</v>
      </c>
      <c r="H276" s="73" t="str">
        <f>+VLOOKUP($O276,MASTER!$A$8:$N$762,9,0)</f>
        <v>SI</v>
      </c>
      <c r="I276" s="73" t="str">
        <f>+VLOOKUP($O276,MASTER!$A$8:$N$762,10,0)</f>
        <v>NO</v>
      </c>
      <c r="J276" s="73" t="str">
        <f>+VLOOKUP($O276,MASTER!$A$8:$N$762,11,0)</f>
        <v>SI</v>
      </c>
      <c r="K276" s="72">
        <f>+VLOOKUP($O276,MASTER!$A$8:$N$762,12,0)</f>
        <v>3</v>
      </c>
      <c r="L276" s="73" t="str">
        <f>+VLOOKUP($O276,MASTER!$A$8:$N$762,13,0)</f>
        <v>SI</v>
      </c>
      <c r="M276" s="73" t="str">
        <f>+VLOOKUP($O276,MASTER!$A$8:$N$762,14,0)</f>
        <v>Comuna</v>
      </c>
      <c r="N276" s="72">
        <f t="shared" si="19"/>
        <v>346</v>
      </c>
      <c r="O276" s="67">
        <f t="shared" si="20"/>
        <v>4</v>
      </c>
      <c r="P276" s="81">
        <v>7407</v>
      </c>
      <c r="Q276" s="3" t="s">
        <v>799</v>
      </c>
      <c r="R276" s="3" t="str">
        <f t="shared" si="21"/>
        <v>https://dashboardfiltrado.azurewebsites.net/AutoDash/Index/4/7407</v>
      </c>
      <c r="S276" s="58" t="str">
        <f>+""""&amp;IFERROR(VLOOKUP($O276,MASTER!$A$8:$Z$762,20,0),"")&amp;""""</f>
        <v>"No Aplica"</v>
      </c>
      <c r="T276" s="73" t="str">
        <f>+IFERROR(VLOOKUP($O276,MASTER!$A$8:$Z$762,21,0),"")</f>
        <v>No Aplica</v>
      </c>
      <c r="U276" s="67">
        <f>+BD_Links[[#This Row],[id2]]</f>
        <v>7407</v>
      </c>
      <c r="V276" s="58" t="str">
        <f>+""""&amp;IFERROR(VLOOKUP($O276,MASTER!$A$8:$Z$762,22,0),"")&amp;""""</f>
        <v>"No Aplica"</v>
      </c>
      <c r="W276" s="3"/>
      <c r="X276" s="3" t="str">
        <f>+IFERROR(VLOOKUP(BD_Links[[#This Row],[id GEE]],Portadas10[],2,0),"")</f>
        <v/>
      </c>
      <c r="Y2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7" spans="2:26" ht="30.6" x14ac:dyDescent="0.3">
      <c r="B277" s="74">
        <f t="shared" si="18"/>
        <v>249</v>
      </c>
      <c r="C277" s="58" t="str">
        <f>+VLOOKUP($O277,MASTER!$A$8:$N$762,2,0)</f>
        <v>DATAEDUCACIÓN</v>
      </c>
      <c r="D277" s="73" t="str">
        <f>+VLOOKUP($O277,MASTER!$A$8:$N$762,3,0)</f>
        <v>0010-01-00014</v>
      </c>
      <c r="E277" s="52" t="str">
        <f>+VLOOKUP($O277,MASTER!$A$8:$N$762,5,0)</f>
        <v>Ranking Comunal de Establecimientos Educacionales - Chile</v>
      </c>
      <c r="F277" s="73" t="str">
        <f>+VLOOKUP($O277,MASTER!$A$8:$N$762,6,0)</f>
        <v>PRO</v>
      </c>
      <c r="G277" s="73" t="str">
        <f>+VLOOKUP($O277,MASTER!$A$8:$N$762,7,0)</f>
        <v>Chile</v>
      </c>
      <c r="H277" s="73" t="str">
        <f>+VLOOKUP($O277,MASTER!$A$8:$N$762,9,0)</f>
        <v>SI</v>
      </c>
      <c r="I277" s="73" t="str">
        <f>+VLOOKUP($O277,MASTER!$A$8:$N$762,10,0)</f>
        <v>NO</v>
      </c>
      <c r="J277" s="73" t="str">
        <f>+VLOOKUP($O277,MASTER!$A$8:$N$762,11,0)</f>
        <v>SI</v>
      </c>
      <c r="K277" s="72">
        <f>+VLOOKUP($O277,MASTER!$A$8:$N$762,12,0)</f>
        <v>3</v>
      </c>
      <c r="L277" s="73" t="str">
        <f>+VLOOKUP($O277,MASTER!$A$8:$N$762,13,0)</f>
        <v>SI</v>
      </c>
      <c r="M277" s="73" t="str">
        <f>+VLOOKUP($O277,MASTER!$A$8:$N$762,14,0)</f>
        <v>Comuna</v>
      </c>
      <c r="N277" s="72">
        <f t="shared" si="19"/>
        <v>346</v>
      </c>
      <c r="O277" s="67">
        <f t="shared" si="20"/>
        <v>4</v>
      </c>
      <c r="P277" s="81">
        <v>7408</v>
      </c>
      <c r="Q277" s="3" t="s">
        <v>800</v>
      </c>
      <c r="R277" s="3" t="str">
        <f t="shared" si="21"/>
        <v>https://dashboardfiltrado.azurewebsites.net/AutoDash/Index/4/7408</v>
      </c>
      <c r="S277" s="58" t="str">
        <f>+""""&amp;IFERROR(VLOOKUP($O277,MASTER!$A$8:$Z$762,20,0),"")&amp;""""</f>
        <v>"No Aplica"</v>
      </c>
      <c r="T277" s="73" t="str">
        <f>+IFERROR(VLOOKUP($O277,MASTER!$A$8:$Z$762,21,0),"")</f>
        <v>No Aplica</v>
      </c>
      <c r="U277" s="67">
        <f>+BD_Links[[#This Row],[id2]]</f>
        <v>7408</v>
      </c>
      <c r="V277" s="58" t="str">
        <f>+""""&amp;IFERROR(VLOOKUP($O277,MASTER!$A$8:$Z$762,22,0),"")&amp;""""</f>
        <v>"No Aplica"</v>
      </c>
      <c r="W277" s="3"/>
      <c r="X277" s="3" t="str">
        <f>+IFERROR(VLOOKUP(BD_Links[[#This Row],[id GEE]],Portadas10[],2,0),"")</f>
        <v/>
      </c>
      <c r="Y2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8" spans="2:26" ht="30.6" x14ac:dyDescent="0.3">
      <c r="B278" s="74">
        <f t="shared" si="18"/>
        <v>250</v>
      </c>
      <c r="C278" s="58" t="str">
        <f>+VLOOKUP($O278,MASTER!$A$8:$N$762,2,0)</f>
        <v>DATAEDUCACIÓN</v>
      </c>
      <c r="D278" s="73" t="str">
        <f>+VLOOKUP($O278,MASTER!$A$8:$N$762,3,0)</f>
        <v>0010-01-00014</v>
      </c>
      <c r="E278" s="52" t="str">
        <f>+VLOOKUP($O278,MASTER!$A$8:$N$762,5,0)</f>
        <v>Ranking Comunal de Establecimientos Educacionales - Chile</v>
      </c>
      <c r="F278" s="73" t="str">
        <f>+VLOOKUP($O278,MASTER!$A$8:$N$762,6,0)</f>
        <v>PRO</v>
      </c>
      <c r="G278" s="73" t="str">
        <f>+VLOOKUP($O278,MASTER!$A$8:$N$762,7,0)</f>
        <v>Chile</v>
      </c>
      <c r="H278" s="73" t="str">
        <f>+VLOOKUP($O278,MASTER!$A$8:$N$762,9,0)</f>
        <v>SI</v>
      </c>
      <c r="I278" s="73" t="str">
        <f>+VLOOKUP($O278,MASTER!$A$8:$N$762,10,0)</f>
        <v>NO</v>
      </c>
      <c r="J278" s="73" t="str">
        <f>+VLOOKUP($O278,MASTER!$A$8:$N$762,11,0)</f>
        <v>SI</v>
      </c>
      <c r="K278" s="72">
        <f>+VLOOKUP($O278,MASTER!$A$8:$N$762,12,0)</f>
        <v>3</v>
      </c>
      <c r="L278" s="73" t="str">
        <f>+VLOOKUP($O278,MASTER!$A$8:$N$762,13,0)</f>
        <v>SI</v>
      </c>
      <c r="M278" s="73" t="str">
        <f>+VLOOKUP($O278,MASTER!$A$8:$N$762,14,0)</f>
        <v>Comuna</v>
      </c>
      <c r="N278" s="72">
        <f t="shared" si="19"/>
        <v>346</v>
      </c>
      <c r="O278" s="67">
        <f t="shared" si="20"/>
        <v>4</v>
      </c>
      <c r="P278" s="81">
        <v>8313</v>
      </c>
      <c r="Q278" s="3" t="s">
        <v>832</v>
      </c>
      <c r="R278" s="3" t="str">
        <f t="shared" si="21"/>
        <v>https://dashboardfiltrado.azurewebsites.net/AutoDash/Index/4/8313</v>
      </c>
      <c r="S278" s="58" t="str">
        <f>+""""&amp;IFERROR(VLOOKUP($O278,MASTER!$A$8:$Z$762,20,0),"")&amp;""""</f>
        <v>"No Aplica"</v>
      </c>
      <c r="T278" s="73" t="str">
        <f>+IFERROR(VLOOKUP($O278,MASTER!$A$8:$Z$762,21,0),"")</f>
        <v>No Aplica</v>
      </c>
      <c r="U278" s="67">
        <f>+BD_Links[[#This Row],[id2]]</f>
        <v>8313</v>
      </c>
      <c r="V278" s="58" t="str">
        <f>+""""&amp;IFERROR(VLOOKUP($O278,MASTER!$A$8:$Z$762,22,0),"")&amp;""""</f>
        <v>"No Aplica"</v>
      </c>
      <c r="W278" s="3"/>
      <c r="X278" s="3" t="str">
        <f>+IFERROR(VLOOKUP(BD_Links[[#This Row],[id GEE]],Portadas10[],2,0),"")</f>
        <v/>
      </c>
      <c r="Y2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9" spans="2:26" ht="30.6" x14ac:dyDescent="0.3">
      <c r="B279" s="74">
        <f t="shared" si="18"/>
        <v>251</v>
      </c>
      <c r="C279" s="58" t="str">
        <f>+VLOOKUP($O279,MASTER!$A$8:$N$762,2,0)</f>
        <v>DATAEDUCACIÓN</v>
      </c>
      <c r="D279" s="73" t="str">
        <f>+VLOOKUP($O279,MASTER!$A$8:$N$762,3,0)</f>
        <v>0010-01-00014</v>
      </c>
      <c r="E279" s="52" t="str">
        <f>+VLOOKUP($O279,MASTER!$A$8:$N$762,5,0)</f>
        <v>Ranking Comunal de Establecimientos Educacionales - Chile</v>
      </c>
      <c r="F279" s="73" t="str">
        <f>+VLOOKUP($O279,MASTER!$A$8:$N$762,6,0)</f>
        <v>PRO</v>
      </c>
      <c r="G279" s="73" t="str">
        <f>+VLOOKUP($O279,MASTER!$A$8:$N$762,7,0)</f>
        <v>Chile</v>
      </c>
      <c r="H279" s="73" t="str">
        <f>+VLOOKUP($O279,MASTER!$A$8:$N$762,9,0)</f>
        <v>SI</v>
      </c>
      <c r="I279" s="73" t="str">
        <f>+VLOOKUP($O279,MASTER!$A$8:$N$762,10,0)</f>
        <v>NO</v>
      </c>
      <c r="J279" s="73" t="str">
        <f>+VLOOKUP($O279,MASTER!$A$8:$N$762,11,0)</f>
        <v>SI</v>
      </c>
      <c r="K279" s="72">
        <f>+VLOOKUP($O279,MASTER!$A$8:$N$762,12,0)</f>
        <v>3</v>
      </c>
      <c r="L279" s="73" t="str">
        <f>+VLOOKUP($O279,MASTER!$A$8:$N$762,13,0)</f>
        <v>SI</v>
      </c>
      <c r="M279" s="73" t="str">
        <f>+VLOOKUP($O279,MASTER!$A$8:$N$762,14,0)</f>
        <v>Comuna</v>
      </c>
      <c r="N279" s="72">
        <f t="shared" si="19"/>
        <v>346</v>
      </c>
      <c r="O279" s="67">
        <f t="shared" si="20"/>
        <v>4</v>
      </c>
      <c r="P279" s="81">
        <v>16109</v>
      </c>
      <c r="Q279" s="3" t="s">
        <v>993</v>
      </c>
      <c r="R279" s="3" t="str">
        <f t="shared" si="21"/>
        <v>https://dashboardfiltrado.azurewebsites.net/AutoDash/Index/4/16109</v>
      </c>
      <c r="S279" s="58" t="str">
        <f>+""""&amp;IFERROR(VLOOKUP($O279,MASTER!$A$8:$Z$762,20,0),"")&amp;""""</f>
        <v>"No Aplica"</v>
      </c>
      <c r="T279" s="73" t="str">
        <f>+IFERROR(VLOOKUP($O279,MASTER!$A$8:$Z$762,21,0),"")</f>
        <v>No Aplica</v>
      </c>
      <c r="U279" s="67">
        <f>+BD_Links[[#This Row],[id2]]</f>
        <v>16109</v>
      </c>
      <c r="V279" s="58" t="str">
        <f>+""""&amp;IFERROR(VLOOKUP($O279,MASTER!$A$8:$Z$762,22,0),"")&amp;""""</f>
        <v>"No Aplica"</v>
      </c>
      <c r="W279" s="3"/>
      <c r="X279" s="3" t="str">
        <f>+IFERROR(VLOOKUP(BD_Links[[#This Row],[id GEE]],Portadas10[],2,0),"")</f>
        <v/>
      </c>
      <c r="Y2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0" spans="2:26" ht="30.6" x14ac:dyDescent="0.3">
      <c r="B280" s="74">
        <f t="shared" si="18"/>
        <v>252</v>
      </c>
      <c r="C280" s="58" t="str">
        <f>+VLOOKUP($O280,MASTER!$A$8:$N$762,2,0)</f>
        <v>DATAEDUCACIÓN</v>
      </c>
      <c r="D280" s="73" t="str">
        <f>+VLOOKUP($O280,MASTER!$A$8:$N$762,3,0)</f>
        <v>0010-01-00014</v>
      </c>
      <c r="E280" s="52" t="str">
        <f>+VLOOKUP($O280,MASTER!$A$8:$N$762,5,0)</f>
        <v>Ranking Comunal de Establecimientos Educacionales - Chile</v>
      </c>
      <c r="F280" s="73" t="str">
        <f>+VLOOKUP($O280,MASTER!$A$8:$N$762,6,0)</f>
        <v>PRO</v>
      </c>
      <c r="G280" s="73" t="str">
        <f>+VLOOKUP($O280,MASTER!$A$8:$N$762,7,0)</f>
        <v>Chile</v>
      </c>
      <c r="H280" s="73" t="str">
        <f>+VLOOKUP($O280,MASTER!$A$8:$N$762,9,0)</f>
        <v>SI</v>
      </c>
      <c r="I280" s="73" t="str">
        <f>+VLOOKUP($O280,MASTER!$A$8:$N$762,10,0)</f>
        <v>NO</v>
      </c>
      <c r="J280" s="73" t="str">
        <f>+VLOOKUP($O280,MASTER!$A$8:$N$762,11,0)</f>
        <v>SI</v>
      </c>
      <c r="K280" s="72">
        <f>+VLOOKUP($O280,MASTER!$A$8:$N$762,12,0)</f>
        <v>3</v>
      </c>
      <c r="L280" s="73" t="str">
        <f>+VLOOKUP($O280,MASTER!$A$8:$N$762,13,0)</f>
        <v>SI</v>
      </c>
      <c r="M280" s="73" t="str">
        <f>+VLOOKUP($O280,MASTER!$A$8:$N$762,14,0)</f>
        <v>Comuna</v>
      </c>
      <c r="N280" s="72">
        <f t="shared" si="19"/>
        <v>346</v>
      </c>
      <c r="O280" s="67">
        <f t="shared" si="20"/>
        <v>4</v>
      </c>
      <c r="P280" s="82">
        <v>11201</v>
      </c>
      <c r="Q280" s="3" t="s">
        <v>898</v>
      </c>
      <c r="R280" s="3" t="str">
        <f t="shared" si="21"/>
        <v>https://dashboardfiltrado.azurewebsites.net/AutoDash/Index/4/11201</v>
      </c>
      <c r="S280" s="58" t="str">
        <f>+""""&amp;IFERROR(VLOOKUP($O280,MASTER!$A$8:$Z$762,20,0),"")&amp;""""</f>
        <v>"No Aplica"</v>
      </c>
      <c r="T280" s="73" t="str">
        <f>+IFERROR(VLOOKUP($O280,MASTER!$A$8:$Z$762,21,0),"")</f>
        <v>No Aplica</v>
      </c>
      <c r="U280" s="67">
        <f>+BD_Links[[#This Row],[id2]]</f>
        <v>11201</v>
      </c>
      <c r="V280" s="58" t="str">
        <f>+""""&amp;IFERROR(VLOOKUP($O280,MASTER!$A$8:$Z$762,22,0),"")&amp;""""</f>
        <v>"No Aplica"</v>
      </c>
      <c r="W280" s="3"/>
      <c r="X280" s="3" t="str">
        <f>+IFERROR(VLOOKUP(BD_Links[[#This Row],[id GEE]],Portadas10[],2,0),"")</f>
        <v/>
      </c>
      <c r="Y2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1" spans="2:26" ht="30.6" x14ac:dyDescent="0.3">
      <c r="B281" s="74">
        <f t="shared" si="18"/>
        <v>253</v>
      </c>
      <c r="C281" s="58" t="str">
        <f>+VLOOKUP($O281,MASTER!$A$8:$N$762,2,0)</f>
        <v>DATAEDUCACIÓN</v>
      </c>
      <c r="D281" s="73" t="str">
        <f>+VLOOKUP($O281,MASTER!$A$8:$N$762,3,0)</f>
        <v>0010-01-00014</v>
      </c>
      <c r="E281" s="52" t="str">
        <f>+VLOOKUP($O281,MASTER!$A$8:$N$762,5,0)</f>
        <v>Ranking Comunal de Establecimientos Educacionales - Chile</v>
      </c>
      <c r="F281" s="73" t="str">
        <f>+VLOOKUP($O281,MASTER!$A$8:$N$762,6,0)</f>
        <v>PRO</v>
      </c>
      <c r="G281" s="73" t="str">
        <f>+VLOOKUP($O281,MASTER!$A$8:$N$762,7,0)</f>
        <v>Chile</v>
      </c>
      <c r="H281" s="73" t="str">
        <f>+VLOOKUP($O281,MASTER!$A$8:$N$762,9,0)</f>
        <v>SI</v>
      </c>
      <c r="I281" s="73" t="str">
        <f>+VLOOKUP($O281,MASTER!$A$8:$N$762,10,0)</f>
        <v>NO</v>
      </c>
      <c r="J281" s="73" t="str">
        <f>+VLOOKUP($O281,MASTER!$A$8:$N$762,11,0)</f>
        <v>SI</v>
      </c>
      <c r="K281" s="72">
        <f>+VLOOKUP($O281,MASTER!$A$8:$N$762,12,0)</f>
        <v>3</v>
      </c>
      <c r="L281" s="73" t="str">
        <f>+VLOOKUP($O281,MASTER!$A$8:$N$762,13,0)</f>
        <v>SI</v>
      </c>
      <c r="M281" s="73" t="str">
        <f>+VLOOKUP($O281,MASTER!$A$8:$N$762,14,0)</f>
        <v>Comuna</v>
      </c>
      <c r="N281" s="72">
        <f t="shared" si="19"/>
        <v>346</v>
      </c>
      <c r="O281" s="67">
        <f t="shared" si="20"/>
        <v>4</v>
      </c>
      <c r="P281" s="82">
        <v>10202</v>
      </c>
      <c r="Q281" s="3" t="s">
        <v>876</v>
      </c>
      <c r="R281" s="3" t="str">
        <f t="shared" si="21"/>
        <v>https://dashboardfiltrado.azurewebsites.net/AutoDash/Index/4/10202</v>
      </c>
      <c r="S281" s="58" t="str">
        <f>+""""&amp;IFERROR(VLOOKUP($O281,MASTER!$A$8:$Z$762,20,0),"")&amp;""""</f>
        <v>"No Aplica"</v>
      </c>
      <c r="T281" s="73" t="str">
        <f>+IFERROR(VLOOKUP($O281,MASTER!$A$8:$Z$762,21,0),"")</f>
        <v>No Aplica</v>
      </c>
      <c r="U281" s="67">
        <f>+BD_Links[[#This Row],[id2]]</f>
        <v>10202</v>
      </c>
      <c r="V281" s="58" t="str">
        <f>+""""&amp;IFERROR(VLOOKUP($O281,MASTER!$A$8:$Z$762,22,0),"")&amp;""""</f>
        <v>"No Aplica"</v>
      </c>
      <c r="W281" s="3"/>
      <c r="X281" s="3" t="str">
        <f>+IFERROR(VLOOKUP(BD_Links[[#This Row],[id GEE]],Portadas10[],2,0),"")</f>
        <v/>
      </c>
      <c r="Y2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2" spans="2:26" ht="30.6" x14ac:dyDescent="0.3">
      <c r="B282" s="74">
        <f t="shared" si="18"/>
        <v>254</v>
      </c>
      <c r="C282" s="58" t="str">
        <f>+VLOOKUP($O282,MASTER!$A$8:$N$762,2,0)</f>
        <v>DATAEDUCACIÓN</v>
      </c>
      <c r="D282" s="73" t="str">
        <f>+VLOOKUP($O282,MASTER!$A$8:$N$762,3,0)</f>
        <v>0010-01-00014</v>
      </c>
      <c r="E282" s="52" t="str">
        <f>+VLOOKUP($O282,MASTER!$A$8:$N$762,5,0)</f>
        <v>Ranking Comunal de Establecimientos Educacionales - Chile</v>
      </c>
      <c r="F282" s="73" t="str">
        <f>+VLOOKUP($O282,MASTER!$A$8:$N$762,6,0)</f>
        <v>PRO</v>
      </c>
      <c r="G282" s="73" t="str">
        <f>+VLOOKUP($O282,MASTER!$A$8:$N$762,7,0)</f>
        <v>Chile</v>
      </c>
      <c r="H282" s="73" t="str">
        <f>+VLOOKUP($O282,MASTER!$A$8:$N$762,9,0)</f>
        <v>SI</v>
      </c>
      <c r="I282" s="73" t="str">
        <f>+VLOOKUP($O282,MASTER!$A$8:$N$762,10,0)</f>
        <v>NO</v>
      </c>
      <c r="J282" s="73" t="str">
        <f>+VLOOKUP($O282,MASTER!$A$8:$N$762,11,0)</f>
        <v>SI</v>
      </c>
      <c r="K282" s="72">
        <f>+VLOOKUP($O282,MASTER!$A$8:$N$762,12,0)</f>
        <v>3</v>
      </c>
      <c r="L282" s="73" t="str">
        <f>+VLOOKUP($O282,MASTER!$A$8:$N$762,13,0)</f>
        <v>SI</v>
      </c>
      <c r="M282" s="73" t="str">
        <f>+VLOOKUP($O282,MASTER!$A$8:$N$762,14,0)</f>
        <v>Comuna</v>
      </c>
      <c r="N282" s="72">
        <f t="shared" si="19"/>
        <v>346</v>
      </c>
      <c r="O282" s="67">
        <f t="shared" si="20"/>
        <v>4</v>
      </c>
      <c r="P282" s="82">
        <v>9201</v>
      </c>
      <c r="Q282" s="3" t="s">
        <v>855</v>
      </c>
      <c r="R282" s="3" t="str">
        <f t="shared" si="21"/>
        <v>https://dashboardfiltrado.azurewebsites.net/AutoDash/Index/4/9201</v>
      </c>
      <c r="S282" s="58" t="str">
        <f>+""""&amp;IFERROR(VLOOKUP($O282,MASTER!$A$8:$Z$762,20,0),"")&amp;""""</f>
        <v>"No Aplica"</v>
      </c>
      <c r="T282" s="73" t="str">
        <f>+IFERROR(VLOOKUP($O282,MASTER!$A$8:$Z$762,21,0),"")</f>
        <v>No Aplica</v>
      </c>
      <c r="U282" s="67">
        <f>+BD_Links[[#This Row],[id2]]</f>
        <v>9201</v>
      </c>
      <c r="V282" s="58" t="str">
        <f>+""""&amp;IFERROR(VLOOKUP($O282,MASTER!$A$8:$Z$762,22,0),"")&amp;""""</f>
        <v>"No Aplica"</v>
      </c>
      <c r="W282" s="3"/>
      <c r="X282" s="3" t="str">
        <f>+IFERROR(VLOOKUP(BD_Links[[#This Row],[id GEE]],Portadas10[],2,0),"")</f>
        <v/>
      </c>
      <c r="Y2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3" spans="2:26" ht="30.6" x14ac:dyDescent="0.3">
      <c r="B283" s="74">
        <f t="shared" si="18"/>
        <v>255</v>
      </c>
      <c r="C283" s="58" t="str">
        <f>+VLOOKUP($O283,MASTER!$A$8:$N$762,2,0)</f>
        <v>DATAEDUCACIÓN</v>
      </c>
      <c r="D283" s="73" t="str">
        <f>+VLOOKUP($O283,MASTER!$A$8:$N$762,3,0)</f>
        <v>0010-01-00014</v>
      </c>
      <c r="E283" s="52" t="str">
        <f>+VLOOKUP($O283,MASTER!$A$8:$N$762,5,0)</f>
        <v>Ranking Comunal de Establecimientos Educacionales - Chile</v>
      </c>
      <c r="F283" s="73" t="str">
        <f>+VLOOKUP($O283,MASTER!$A$8:$N$762,6,0)</f>
        <v>PRO</v>
      </c>
      <c r="G283" s="73" t="str">
        <f>+VLOOKUP($O283,MASTER!$A$8:$N$762,7,0)</f>
        <v>Chile</v>
      </c>
      <c r="H283" s="73" t="str">
        <f>+VLOOKUP($O283,MASTER!$A$8:$N$762,9,0)</f>
        <v>SI</v>
      </c>
      <c r="I283" s="73" t="str">
        <f>+VLOOKUP($O283,MASTER!$A$8:$N$762,10,0)</f>
        <v>NO</v>
      </c>
      <c r="J283" s="73" t="str">
        <f>+VLOOKUP($O283,MASTER!$A$8:$N$762,11,0)</f>
        <v>SI</v>
      </c>
      <c r="K283" s="72">
        <f>+VLOOKUP($O283,MASTER!$A$8:$N$762,12,0)</f>
        <v>3</v>
      </c>
      <c r="L283" s="73" t="str">
        <f>+VLOOKUP($O283,MASTER!$A$8:$N$762,13,0)</f>
        <v>SI</v>
      </c>
      <c r="M283" s="73" t="str">
        <f>+VLOOKUP($O283,MASTER!$A$8:$N$762,14,0)</f>
        <v>Comuna</v>
      </c>
      <c r="N283" s="72">
        <f t="shared" si="19"/>
        <v>346</v>
      </c>
      <c r="O283" s="67">
        <f t="shared" si="20"/>
        <v>4</v>
      </c>
      <c r="P283" s="82">
        <v>12201</v>
      </c>
      <c r="Q283" s="3" t="s">
        <v>911</v>
      </c>
      <c r="R283" s="3" t="str">
        <f t="shared" si="21"/>
        <v>https://dashboardfiltrado.azurewebsites.net/AutoDash/Index/4/12201</v>
      </c>
      <c r="S283" s="58" t="str">
        <f>+""""&amp;IFERROR(VLOOKUP($O283,MASTER!$A$8:$Z$762,20,0),"")&amp;""""</f>
        <v>"No Aplica"</v>
      </c>
      <c r="T283" s="73" t="str">
        <f>+IFERROR(VLOOKUP($O283,MASTER!$A$8:$Z$762,21,0),"")</f>
        <v>No Aplica</v>
      </c>
      <c r="U283" s="67">
        <f>+BD_Links[[#This Row],[id2]]</f>
        <v>12201</v>
      </c>
      <c r="V283" s="58" t="str">
        <f>+""""&amp;IFERROR(VLOOKUP($O283,MASTER!$A$8:$Z$762,22,0),"")&amp;""""</f>
        <v>"No Aplica"</v>
      </c>
      <c r="W283" s="3"/>
      <c r="X283" s="3" t="str">
        <f>+IFERROR(VLOOKUP(BD_Links[[#This Row],[id GEE]],Portadas10[],2,0),"")</f>
        <v/>
      </c>
      <c r="Y2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4" spans="2:26" ht="30.6" x14ac:dyDescent="0.3">
      <c r="B284" s="74">
        <f t="shared" si="18"/>
        <v>256</v>
      </c>
      <c r="C284" s="58" t="str">
        <f>+VLOOKUP($O284,MASTER!$A$8:$N$762,2,0)</f>
        <v>DATAEDUCACIÓN</v>
      </c>
      <c r="D284" s="73" t="str">
        <f>+VLOOKUP($O284,MASTER!$A$8:$N$762,3,0)</f>
        <v>0010-01-00014</v>
      </c>
      <c r="E284" s="52" t="str">
        <f>+VLOOKUP($O284,MASTER!$A$8:$N$762,5,0)</f>
        <v>Ranking Comunal de Establecimientos Educacionales - Chile</v>
      </c>
      <c r="F284" s="73" t="str">
        <f>+VLOOKUP($O284,MASTER!$A$8:$N$762,6,0)</f>
        <v>PRO</v>
      </c>
      <c r="G284" s="73" t="str">
        <f>+VLOOKUP($O284,MASTER!$A$8:$N$762,7,0)</f>
        <v>Chile</v>
      </c>
      <c r="H284" s="73" t="str">
        <f>+VLOOKUP($O284,MASTER!$A$8:$N$762,9,0)</f>
        <v>SI</v>
      </c>
      <c r="I284" s="73" t="str">
        <f>+VLOOKUP($O284,MASTER!$A$8:$N$762,10,0)</f>
        <v>NO</v>
      </c>
      <c r="J284" s="73" t="str">
        <f>+VLOOKUP($O284,MASTER!$A$8:$N$762,11,0)</f>
        <v>SI</v>
      </c>
      <c r="K284" s="72">
        <f>+VLOOKUP($O284,MASTER!$A$8:$N$762,12,0)</f>
        <v>3</v>
      </c>
      <c r="L284" s="73" t="str">
        <f>+VLOOKUP($O284,MASTER!$A$8:$N$762,13,0)</f>
        <v>SI</v>
      </c>
      <c r="M284" s="73" t="str">
        <f>+VLOOKUP($O284,MASTER!$A$8:$N$762,14,0)</f>
        <v>Comuna</v>
      </c>
      <c r="N284" s="72">
        <f t="shared" si="19"/>
        <v>346</v>
      </c>
      <c r="O284" s="67">
        <f t="shared" si="20"/>
        <v>4</v>
      </c>
      <c r="P284" s="82">
        <v>12201</v>
      </c>
      <c r="Q284" s="3" t="s">
        <v>910</v>
      </c>
      <c r="R284" s="3" t="str">
        <f t="shared" si="21"/>
        <v>https://dashboardfiltrado.azurewebsites.net/AutoDash/Index/4/12201</v>
      </c>
      <c r="S284" s="58" t="str">
        <f>+""""&amp;IFERROR(VLOOKUP($O284,MASTER!$A$8:$Z$762,20,0),"")&amp;""""</f>
        <v>"No Aplica"</v>
      </c>
      <c r="T284" s="73" t="str">
        <f>+IFERROR(VLOOKUP($O284,MASTER!$A$8:$Z$762,21,0),"")</f>
        <v>No Aplica</v>
      </c>
      <c r="U284" s="67">
        <f>+BD_Links[[#This Row],[id2]]</f>
        <v>12201</v>
      </c>
      <c r="V284" s="58" t="str">
        <f>+""""&amp;IFERROR(VLOOKUP($O284,MASTER!$A$8:$Z$762,22,0),"")&amp;""""</f>
        <v>"No Aplica"</v>
      </c>
      <c r="W284" s="3"/>
      <c r="X284" s="3" t="str">
        <f>+IFERROR(VLOOKUP(BD_Links[[#This Row],[id GEE]],Portadas10[],2,0),"")</f>
        <v/>
      </c>
      <c r="Y2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5" spans="2:26" ht="30.6" x14ac:dyDescent="0.3">
      <c r="B285" s="74">
        <f t="shared" si="18"/>
        <v>257</v>
      </c>
      <c r="C285" s="58" t="str">
        <f>+VLOOKUP($O285,MASTER!$A$8:$N$762,2,0)</f>
        <v>DATAEDUCACIÓN</v>
      </c>
      <c r="D285" s="73" t="str">
        <f>+VLOOKUP($O285,MASTER!$A$8:$N$762,3,0)</f>
        <v>0010-01-00014</v>
      </c>
      <c r="E285" s="52" t="str">
        <f>+VLOOKUP($O285,MASTER!$A$8:$N$762,5,0)</f>
        <v>Ranking Comunal de Establecimientos Educacionales - Chile</v>
      </c>
      <c r="F285" s="73" t="str">
        <f>+VLOOKUP($O285,MASTER!$A$8:$N$762,6,0)</f>
        <v>PRO</v>
      </c>
      <c r="G285" s="73" t="str">
        <f>+VLOOKUP($O285,MASTER!$A$8:$N$762,7,0)</f>
        <v>Chile</v>
      </c>
      <c r="H285" s="73" t="str">
        <f>+VLOOKUP($O285,MASTER!$A$8:$N$762,9,0)</f>
        <v>SI</v>
      </c>
      <c r="I285" s="73" t="str">
        <f>+VLOOKUP($O285,MASTER!$A$8:$N$762,10,0)</f>
        <v>NO</v>
      </c>
      <c r="J285" s="73" t="str">
        <f>+VLOOKUP($O285,MASTER!$A$8:$N$762,11,0)</f>
        <v>SI</v>
      </c>
      <c r="K285" s="72">
        <f>+VLOOKUP($O285,MASTER!$A$8:$N$762,12,0)</f>
        <v>3</v>
      </c>
      <c r="L285" s="73" t="str">
        <f>+VLOOKUP($O285,MASTER!$A$8:$N$762,13,0)</f>
        <v>SI</v>
      </c>
      <c r="M285" s="73" t="str">
        <f>+VLOOKUP($O285,MASTER!$A$8:$N$762,14,0)</f>
        <v>Comuna</v>
      </c>
      <c r="N285" s="72">
        <f t="shared" si="19"/>
        <v>346</v>
      </c>
      <c r="O285" s="67">
        <f t="shared" si="20"/>
        <v>4</v>
      </c>
      <c r="P285" s="82">
        <v>10102</v>
      </c>
      <c r="Q285" s="3" t="s">
        <v>867</v>
      </c>
      <c r="R285" s="3" t="str">
        <f t="shared" si="21"/>
        <v>https://dashboardfiltrado.azurewebsites.net/AutoDash/Index/4/10102</v>
      </c>
      <c r="S285" s="58" t="str">
        <f>+""""&amp;IFERROR(VLOOKUP($O285,MASTER!$A$8:$Z$762,20,0),"")&amp;""""</f>
        <v>"No Aplica"</v>
      </c>
      <c r="T285" s="73" t="str">
        <f>+IFERROR(VLOOKUP($O285,MASTER!$A$8:$Z$762,21,0),"")</f>
        <v>No Aplica</v>
      </c>
      <c r="U285" s="67">
        <f>+BD_Links[[#This Row],[id2]]</f>
        <v>10102</v>
      </c>
      <c r="V285" s="58" t="str">
        <f>+""""&amp;IFERROR(VLOOKUP($O285,MASTER!$A$8:$Z$762,22,0),"")&amp;""""</f>
        <v>"No Aplica"</v>
      </c>
      <c r="W285" s="3"/>
      <c r="X285" s="3" t="str">
        <f>+IFERROR(VLOOKUP(BD_Links[[#This Row],[id GEE]],Portadas10[],2,0),"")</f>
        <v/>
      </c>
      <c r="Y2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6" spans="2:26" ht="30.6" x14ac:dyDescent="0.3">
      <c r="B286" s="74">
        <f t="shared" si="18"/>
        <v>258</v>
      </c>
      <c r="C286" s="58" t="str">
        <f>+VLOOKUP($O286,MASTER!$A$8:$N$762,2,0)</f>
        <v>DATAEDUCACIÓN</v>
      </c>
      <c r="D286" s="73" t="str">
        <f>+VLOOKUP($O286,MASTER!$A$8:$N$762,3,0)</f>
        <v>0010-01-00014</v>
      </c>
      <c r="E286" s="52" t="str">
        <f>+VLOOKUP($O286,MASTER!$A$8:$N$762,5,0)</f>
        <v>Ranking Comunal de Establecimientos Educacionales - Chile</v>
      </c>
      <c r="F286" s="73" t="str">
        <f>+VLOOKUP($O286,MASTER!$A$8:$N$762,6,0)</f>
        <v>PRO</v>
      </c>
      <c r="G286" s="73" t="str">
        <f>+VLOOKUP($O286,MASTER!$A$8:$N$762,7,0)</f>
        <v>Chile</v>
      </c>
      <c r="H286" s="73" t="str">
        <f>+VLOOKUP($O286,MASTER!$A$8:$N$762,9,0)</f>
        <v>SI</v>
      </c>
      <c r="I286" s="73" t="str">
        <f>+VLOOKUP($O286,MASTER!$A$8:$N$762,10,0)</f>
        <v>NO</v>
      </c>
      <c r="J286" s="73" t="str">
        <f>+VLOOKUP($O286,MASTER!$A$8:$N$762,11,0)</f>
        <v>SI</v>
      </c>
      <c r="K286" s="72">
        <f>+VLOOKUP($O286,MASTER!$A$8:$N$762,12,0)</f>
        <v>3</v>
      </c>
      <c r="L286" s="73" t="str">
        <f>+VLOOKUP($O286,MASTER!$A$8:$N$762,13,0)</f>
        <v>SI</v>
      </c>
      <c r="M286" s="73" t="str">
        <f>+VLOOKUP($O286,MASTER!$A$8:$N$762,14,0)</f>
        <v>Comuna</v>
      </c>
      <c r="N286" s="72">
        <f t="shared" si="19"/>
        <v>346</v>
      </c>
      <c r="O286" s="67">
        <f t="shared" si="20"/>
        <v>4</v>
      </c>
      <c r="P286" s="82">
        <v>9102</v>
      </c>
      <c r="Q286" s="3" t="s">
        <v>835</v>
      </c>
      <c r="R286" s="3" t="str">
        <f t="shared" si="21"/>
        <v>https://dashboardfiltrado.azurewebsites.net/AutoDash/Index/4/9102</v>
      </c>
      <c r="S286" s="58" t="str">
        <f>+""""&amp;IFERROR(VLOOKUP($O286,MASTER!$A$8:$Z$762,20,0),"")&amp;""""</f>
        <v>"No Aplica"</v>
      </c>
      <c r="T286" s="73" t="str">
        <f>+IFERROR(VLOOKUP($O286,MASTER!$A$8:$Z$762,21,0),"")</f>
        <v>No Aplica</v>
      </c>
      <c r="U286" s="67">
        <f>+BD_Links[[#This Row],[id2]]</f>
        <v>9102</v>
      </c>
      <c r="V286" s="58" t="str">
        <f>+""""&amp;IFERROR(VLOOKUP($O286,MASTER!$A$8:$Z$762,22,0),"")&amp;""""</f>
        <v>"No Aplica"</v>
      </c>
      <c r="W286" s="3"/>
      <c r="X286" s="3" t="str">
        <f>+IFERROR(VLOOKUP(BD_Links[[#This Row],[id GEE]],Portadas10[],2,0),"")</f>
        <v/>
      </c>
      <c r="Y2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7" spans="2:26" ht="30.6" x14ac:dyDescent="0.3">
      <c r="B287" s="74">
        <f t="shared" si="18"/>
        <v>259</v>
      </c>
      <c r="C287" s="58" t="str">
        <f>+VLOOKUP($O287,MASTER!$A$8:$N$762,2,0)</f>
        <v>DATAEDUCACIÓN</v>
      </c>
      <c r="D287" s="73" t="str">
        <f>+VLOOKUP($O287,MASTER!$A$8:$N$762,3,0)</f>
        <v>0010-01-00014</v>
      </c>
      <c r="E287" s="52" t="str">
        <f>+VLOOKUP($O287,MASTER!$A$8:$N$762,5,0)</f>
        <v>Ranking Comunal de Establecimientos Educacionales - Chile</v>
      </c>
      <c r="F287" s="73" t="str">
        <f>+VLOOKUP($O287,MASTER!$A$8:$N$762,6,0)</f>
        <v>PRO</v>
      </c>
      <c r="G287" s="73" t="str">
        <f>+VLOOKUP($O287,MASTER!$A$8:$N$762,7,0)</f>
        <v>Chile</v>
      </c>
      <c r="H287" s="73" t="str">
        <f>+VLOOKUP($O287,MASTER!$A$8:$N$762,9,0)</f>
        <v>SI</v>
      </c>
      <c r="I287" s="73" t="str">
        <f>+VLOOKUP($O287,MASTER!$A$8:$N$762,10,0)</f>
        <v>NO</v>
      </c>
      <c r="J287" s="73" t="str">
        <f>+VLOOKUP($O287,MASTER!$A$8:$N$762,11,0)</f>
        <v>SI</v>
      </c>
      <c r="K287" s="72">
        <f>+VLOOKUP($O287,MASTER!$A$8:$N$762,12,0)</f>
        <v>3</v>
      </c>
      <c r="L287" s="73" t="str">
        <f>+VLOOKUP($O287,MASTER!$A$8:$N$762,13,0)</f>
        <v>SI</v>
      </c>
      <c r="M287" s="73" t="str">
        <f>+VLOOKUP($O287,MASTER!$A$8:$N$762,14,0)</f>
        <v>Comuna</v>
      </c>
      <c r="N287" s="72">
        <f t="shared" si="19"/>
        <v>346</v>
      </c>
      <c r="O287" s="67">
        <f t="shared" si="20"/>
        <v>4</v>
      </c>
      <c r="P287" s="82">
        <v>10201</v>
      </c>
      <c r="Q287" s="3" t="s">
        <v>875</v>
      </c>
      <c r="R287" s="3" t="str">
        <f t="shared" si="21"/>
        <v>https://dashboardfiltrado.azurewebsites.net/AutoDash/Index/4/10201</v>
      </c>
      <c r="S287" s="58" t="str">
        <f>+""""&amp;IFERROR(VLOOKUP($O287,MASTER!$A$8:$Z$762,20,0),"")&amp;""""</f>
        <v>"No Aplica"</v>
      </c>
      <c r="T287" s="73" t="str">
        <f>+IFERROR(VLOOKUP($O287,MASTER!$A$8:$Z$762,21,0),"")</f>
        <v>No Aplica</v>
      </c>
      <c r="U287" s="67">
        <f>+BD_Links[[#This Row],[id2]]</f>
        <v>10201</v>
      </c>
      <c r="V287" s="58" t="str">
        <f>+""""&amp;IFERROR(VLOOKUP($O287,MASTER!$A$8:$Z$762,22,0),"")&amp;""""</f>
        <v>"No Aplica"</v>
      </c>
      <c r="W287" s="3"/>
      <c r="X287" s="3" t="str">
        <f>+IFERROR(VLOOKUP(BD_Links[[#This Row],[id GEE]],Portadas10[],2,0),"")</f>
        <v/>
      </c>
      <c r="Y2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8" spans="2:26" ht="30.6" x14ac:dyDescent="0.3">
      <c r="B288" s="74">
        <f t="shared" si="18"/>
        <v>260</v>
      </c>
      <c r="C288" s="58" t="str">
        <f>+VLOOKUP($O288,MASTER!$A$8:$N$762,2,0)</f>
        <v>DATAEDUCACIÓN</v>
      </c>
      <c r="D288" s="73" t="str">
        <f>+VLOOKUP($O288,MASTER!$A$8:$N$762,3,0)</f>
        <v>0010-01-00014</v>
      </c>
      <c r="E288" s="52" t="str">
        <f>+VLOOKUP($O288,MASTER!$A$8:$N$762,5,0)</f>
        <v>Ranking Comunal de Establecimientos Educacionales - Chile</v>
      </c>
      <c r="F288" s="73" t="str">
        <f>+VLOOKUP($O288,MASTER!$A$8:$N$762,6,0)</f>
        <v>PRO</v>
      </c>
      <c r="G288" s="73" t="str">
        <f>+VLOOKUP($O288,MASTER!$A$8:$N$762,7,0)</f>
        <v>Chile</v>
      </c>
      <c r="H288" s="73" t="str">
        <f>+VLOOKUP($O288,MASTER!$A$8:$N$762,9,0)</f>
        <v>SI</v>
      </c>
      <c r="I288" s="73" t="str">
        <f>+VLOOKUP($O288,MASTER!$A$8:$N$762,10,0)</f>
        <v>NO</v>
      </c>
      <c r="J288" s="73" t="str">
        <f>+VLOOKUP($O288,MASTER!$A$8:$N$762,11,0)</f>
        <v>SI</v>
      </c>
      <c r="K288" s="72">
        <f>+VLOOKUP($O288,MASTER!$A$8:$N$762,12,0)</f>
        <v>3</v>
      </c>
      <c r="L288" s="73" t="str">
        <f>+VLOOKUP($O288,MASTER!$A$8:$N$762,13,0)</f>
        <v>SI</v>
      </c>
      <c r="M288" s="73" t="str">
        <f>+VLOOKUP($O288,MASTER!$A$8:$N$762,14,0)</f>
        <v>Comuna</v>
      </c>
      <c r="N288" s="72">
        <f t="shared" si="19"/>
        <v>346</v>
      </c>
      <c r="O288" s="67">
        <f t="shared" si="20"/>
        <v>4</v>
      </c>
      <c r="P288" s="82">
        <v>10401</v>
      </c>
      <c r="Q288" s="3" t="s">
        <v>892</v>
      </c>
      <c r="R288" s="3" t="str">
        <f t="shared" si="21"/>
        <v>https://dashboardfiltrado.azurewebsites.net/AutoDash/Index/4/10401</v>
      </c>
      <c r="S288" s="58" t="str">
        <f>+""""&amp;IFERROR(VLOOKUP($O288,MASTER!$A$8:$Z$762,20,0),"")&amp;""""</f>
        <v>"No Aplica"</v>
      </c>
      <c r="T288" s="73" t="str">
        <f>+IFERROR(VLOOKUP($O288,MASTER!$A$8:$Z$762,21,0),"")</f>
        <v>No Aplica</v>
      </c>
      <c r="U288" s="67">
        <f>+BD_Links[[#This Row],[id2]]</f>
        <v>10401</v>
      </c>
      <c r="V288" s="58" t="str">
        <f>+""""&amp;IFERROR(VLOOKUP($O288,MASTER!$A$8:$Z$762,22,0),"")&amp;""""</f>
        <v>"No Aplica"</v>
      </c>
      <c r="W288" s="3"/>
      <c r="X288" s="3" t="str">
        <f>+IFERROR(VLOOKUP(BD_Links[[#This Row],[id GEE]],Portadas10[],2,0),"")</f>
        <v/>
      </c>
      <c r="Y2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9" spans="2:26" ht="30.6" x14ac:dyDescent="0.3">
      <c r="B289" s="74">
        <f t="shared" si="18"/>
        <v>261</v>
      </c>
      <c r="C289" s="58" t="str">
        <f>+VLOOKUP($O289,MASTER!$A$8:$N$762,2,0)</f>
        <v>DATAEDUCACIÓN</v>
      </c>
      <c r="D289" s="73" t="str">
        <f>+VLOOKUP($O289,MASTER!$A$8:$N$762,3,0)</f>
        <v>0010-01-00014</v>
      </c>
      <c r="E289" s="52" t="str">
        <f>+VLOOKUP($O289,MASTER!$A$8:$N$762,5,0)</f>
        <v>Ranking Comunal de Establecimientos Educacionales - Chile</v>
      </c>
      <c r="F289" s="73" t="str">
        <f>+VLOOKUP($O289,MASTER!$A$8:$N$762,6,0)</f>
        <v>PRO</v>
      </c>
      <c r="G289" s="73" t="str">
        <f>+VLOOKUP($O289,MASTER!$A$8:$N$762,7,0)</f>
        <v>Chile</v>
      </c>
      <c r="H289" s="73" t="str">
        <f>+VLOOKUP($O289,MASTER!$A$8:$N$762,9,0)</f>
        <v>SI</v>
      </c>
      <c r="I289" s="73" t="str">
        <f>+VLOOKUP($O289,MASTER!$A$8:$N$762,10,0)</f>
        <v>NO</v>
      </c>
      <c r="J289" s="73" t="str">
        <f>+VLOOKUP($O289,MASTER!$A$8:$N$762,11,0)</f>
        <v>SI</v>
      </c>
      <c r="K289" s="72">
        <f>+VLOOKUP($O289,MASTER!$A$8:$N$762,12,0)</f>
        <v>3</v>
      </c>
      <c r="L289" s="73" t="str">
        <f>+VLOOKUP($O289,MASTER!$A$8:$N$762,13,0)</f>
        <v>SI</v>
      </c>
      <c r="M289" s="73" t="str">
        <f>+VLOOKUP($O289,MASTER!$A$8:$N$762,14,0)</f>
        <v>Comuna</v>
      </c>
      <c r="N289" s="72">
        <f t="shared" si="19"/>
        <v>346</v>
      </c>
      <c r="O289" s="67">
        <f t="shared" si="20"/>
        <v>4</v>
      </c>
      <c r="P289" s="82">
        <v>11401</v>
      </c>
      <c r="Q289" s="3" t="s">
        <v>904</v>
      </c>
      <c r="R289" s="3" t="str">
        <f t="shared" si="21"/>
        <v>https://dashboardfiltrado.azurewebsites.net/AutoDash/Index/4/11401</v>
      </c>
      <c r="S289" s="58" t="str">
        <f>+""""&amp;IFERROR(VLOOKUP($O289,MASTER!$A$8:$Z$762,20,0),"")&amp;""""</f>
        <v>"No Aplica"</v>
      </c>
      <c r="T289" s="73" t="str">
        <f>+IFERROR(VLOOKUP($O289,MASTER!$A$8:$Z$762,21,0),"")</f>
        <v>No Aplica</v>
      </c>
      <c r="U289" s="67">
        <f>+BD_Links[[#This Row],[id2]]</f>
        <v>11401</v>
      </c>
      <c r="V289" s="58" t="str">
        <f>+""""&amp;IFERROR(VLOOKUP($O289,MASTER!$A$8:$Z$762,22,0),"")&amp;""""</f>
        <v>"No Aplica"</v>
      </c>
      <c r="W289" s="3"/>
      <c r="X289" s="3" t="str">
        <f>+IFERROR(VLOOKUP(BD_Links[[#This Row],[id GEE]],Portadas10[],2,0),"")</f>
        <v/>
      </c>
      <c r="Y2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0" spans="2:26" ht="30.6" x14ac:dyDescent="0.3">
      <c r="B290" s="74">
        <f t="shared" si="18"/>
        <v>262</v>
      </c>
      <c r="C290" s="58" t="str">
        <f>+VLOOKUP($O290,MASTER!$A$8:$N$762,2,0)</f>
        <v>DATAEDUCACIÓN</v>
      </c>
      <c r="D290" s="73" t="str">
        <f>+VLOOKUP($O290,MASTER!$A$8:$N$762,3,0)</f>
        <v>0010-01-00014</v>
      </c>
      <c r="E290" s="52" t="str">
        <f>+VLOOKUP($O290,MASTER!$A$8:$N$762,5,0)</f>
        <v>Ranking Comunal de Establecimientos Educacionales - Chile</v>
      </c>
      <c r="F290" s="73" t="str">
        <f>+VLOOKUP($O290,MASTER!$A$8:$N$762,6,0)</f>
        <v>PRO</v>
      </c>
      <c r="G290" s="73" t="str">
        <f>+VLOOKUP($O290,MASTER!$A$8:$N$762,7,0)</f>
        <v>Chile</v>
      </c>
      <c r="H290" s="73" t="str">
        <f>+VLOOKUP($O290,MASTER!$A$8:$N$762,9,0)</f>
        <v>SI</v>
      </c>
      <c r="I290" s="73" t="str">
        <f>+VLOOKUP($O290,MASTER!$A$8:$N$762,10,0)</f>
        <v>NO</v>
      </c>
      <c r="J290" s="73" t="str">
        <f>+VLOOKUP($O290,MASTER!$A$8:$N$762,11,0)</f>
        <v>SI</v>
      </c>
      <c r="K290" s="72">
        <f>+VLOOKUP($O290,MASTER!$A$8:$N$762,12,0)</f>
        <v>3</v>
      </c>
      <c r="L290" s="73" t="str">
        <f>+VLOOKUP($O290,MASTER!$A$8:$N$762,13,0)</f>
        <v>SI</v>
      </c>
      <c r="M290" s="73" t="str">
        <f>+VLOOKUP($O290,MASTER!$A$8:$N$762,14,0)</f>
        <v>Comuna</v>
      </c>
      <c r="N290" s="72">
        <f t="shared" si="19"/>
        <v>346</v>
      </c>
      <c r="O290" s="67">
        <f t="shared" si="20"/>
        <v>4</v>
      </c>
      <c r="P290" s="82">
        <v>9121</v>
      </c>
      <c r="Q290" s="3" t="s">
        <v>854</v>
      </c>
      <c r="R290" s="3" t="str">
        <f t="shared" si="21"/>
        <v>https://dashboardfiltrado.azurewebsites.net/AutoDash/Index/4/9121</v>
      </c>
      <c r="S290" s="58" t="str">
        <f>+""""&amp;IFERROR(VLOOKUP($O290,MASTER!$A$8:$Z$762,20,0),"")&amp;""""</f>
        <v>"No Aplica"</v>
      </c>
      <c r="T290" s="73" t="str">
        <f>+IFERROR(VLOOKUP($O290,MASTER!$A$8:$Z$762,21,0),"")</f>
        <v>No Aplica</v>
      </c>
      <c r="U290" s="67">
        <f>+BD_Links[[#This Row],[id2]]</f>
        <v>9121</v>
      </c>
      <c r="V290" s="58" t="str">
        <f>+""""&amp;IFERROR(VLOOKUP($O290,MASTER!$A$8:$Z$762,22,0),"")&amp;""""</f>
        <v>"No Aplica"</v>
      </c>
      <c r="W290" s="3"/>
      <c r="X290" s="3" t="str">
        <f>+IFERROR(VLOOKUP(BD_Links[[#This Row],[id GEE]],Portadas10[],2,0),"")</f>
        <v/>
      </c>
      <c r="Y2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1" spans="2:26" ht="30.6" x14ac:dyDescent="0.3">
      <c r="B291" s="74">
        <f t="shared" si="18"/>
        <v>263</v>
      </c>
      <c r="C291" s="58" t="str">
        <f>+VLOOKUP($O291,MASTER!$A$8:$N$762,2,0)</f>
        <v>DATAEDUCACIÓN</v>
      </c>
      <c r="D291" s="73" t="str">
        <f>+VLOOKUP($O291,MASTER!$A$8:$N$762,3,0)</f>
        <v>0010-01-00014</v>
      </c>
      <c r="E291" s="52" t="str">
        <f>+VLOOKUP($O291,MASTER!$A$8:$N$762,5,0)</f>
        <v>Ranking Comunal de Establecimientos Educacionales - Chile</v>
      </c>
      <c r="F291" s="73" t="str">
        <f>+VLOOKUP($O291,MASTER!$A$8:$N$762,6,0)</f>
        <v>PRO</v>
      </c>
      <c r="G291" s="73" t="str">
        <f>+VLOOKUP($O291,MASTER!$A$8:$N$762,7,0)</f>
        <v>Chile</v>
      </c>
      <c r="H291" s="73" t="str">
        <f>+VLOOKUP($O291,MASTER!$A$8:$N$762,9,0)</f>
        <v>SI</v>
      </c>
      <c r="I291" s="73" t="str">
        <f>+VLOOKUP($O291,MASTER!$A$8:$N$762,10,0)</f>
        <v>NO</v>
      </c>
      <c r="J291" s="73" t="str">
        <f>+VLOOKUP($O291,MASTER!$A$8:$N$762,11,0)</f>
        <v>SI</v>
      </c>
      <c r="K291" s="72">
        <f>+VLOOKUP($O291,MASTER!$A$8:$N$762,12,0)</f>
        <v>3</v>
      </c>
      <c r="L291" s="73" t="str">
        <f>+VLOOKUP($O291,MASTER!$A$8:$N$762,13,0)</f>
        <v>SI</v>
      </c>
      <c r="M291" s="73" t="str">
        <f>+VLOOKUP($O291,MASTER!$A$8:$N$762,14,0)</f>
        <v>Comuna</v>
      </c>
      <c r="N291" s="72">
        <f t="shared" si="19"/>
        <v>346</v>
      </c>
      <c r="O291" s="67">
        <f t="shared" si="20"/>
        <v>4</v>
      </c>
      <c r="P291" s="82">
        <v>10203</v>
      </c>
      <c r="Q291" s="3" t="s">
        <v>877</v>
      </c>
      <c r="R291" s="3" t="str">
        <f t="shared" si="21"/>
        <v>https://dashboardfiltrado.azurewebsites.net/AutoDash/Index/4/10203</v>
      </c>
      <c r="S291" s="58" t="str">
        <f>+""""&amp;IFERROR(VLOOKUP($O291,MASTER!$A$8:$Z$762,20,0),"")&amp;""""</f>
        <v>"No Aplica"</v>
      </c>
      <c r="T291" s="73" t="str">
        <f>+IFERROR(VLOOKUP($O291,MASTER!$A$8:$Z$762,21,0),"")</f>
        <v>No Aplica</v>
      </c>
      <c r="U291" s="67">
        <f>+BD_Links[[#This Row],[id2]]</f>
        <v>10203</v>
      </c>
      <c r="V291" s="58" t="str">
        <f>+""""&amp;IFERROR(VLOOKUP($O291,MASTER!$A$8:$Z$762,22,0),"")&amp;""""</f>
        <v>"No Aplica"</v>
      </c>
      <c r="W291" s="3"/>
      <c r="X291" s="3" t="str">
        <f>+IFERROR(VLOOKUP(BD_Links[[#This Row],[id GEE]],Portadas10[],2,0),"")</f>
        <v/>
      </c>
      <c r="Y2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2" spans="2:26" ht="30.6" x14ac:dyDescent="0.3">
      <c r="B292" s="74">
        <f t="shared" si="18"/>
        <v>264</v>
      </c>
      <c r="C292" s="58" t="str">
        <f>+VLOOKUP($O292,MASTER!$A$8:$N$762,2,0)</f>
        <v>DATAEDUCACIÓN</v>
      </c>
      <c r="D292" s="73" t="str">
        <f>+VLOOKUP($O292,MASTER!$A$8:$N$762,3,0)</f>
        <v>0010-01-00014</v>
      </c>
      <c r="E292" s="52" t="str">
        <f>+VLOOKUP($O292,MASTER!$A$8:$N$762,5,0)</f>
        <v>Ranking Comunal de Establecimientos Educacionales - Chile</v>
      </c>
      <c r="F292" s="73" t="str">
        <f>+VLOOKUP($O292,MASTER!$A$8:$N$762,6,0)</f>
        <v>PRO</v>
      </c>
      <c r="G292" s="73" t="str">
        <f>+VLOOKUP($O292,MASTER!$A$8:$N$762,7,0)</f>
        <v>Chile</v>
      </c>
      <c r="H292" s="73" t="str">
        <f>+VLOOKUP($O292,MASTER!$A$8:$N$762,9,0)</f>
        <v>SI</v>
      </c>
      <c r="I292" s="73" t="str">
        <f>+VLOOKUP($O292,MASTER!$A$8:$N$762,10,0)</f>
        <v>NO</v>
      </c>
      <c r="J292" s="73" t="str">
        <f>+VLOOKUP($O292,MASTER!$A$8:$N$762,11,0)</f>
        <v>SI</v>
      </c>
      <c r="K292" s="72">
        <f>+VLOOKUP($O292,MASTER!$A$8:$N$762,12,0)</f>
        <v>3</v>
      </c>
      <c r="L292" s="73" t="str">
        <f>+VLOOKUP($O292,MASTER!$A$8:$N$762,13,0)</f>
        <v>SI</v>
      </c>
      <c r="M292" s="73" t="str">
        <f>+VLOOKUP($O292,MASTER!$A$8:$N$762,14,0)</f>
        <v>Comuna</v>
      </c>
      <c r="N292" s="72">
        <f t="shared" si="19"/>
        <v>346</v>
      </c>
      <c r="O292" s="67">
        <f t="shared" si="20"/>
        <v>4</v>
      </c>
      <c r="P292" s="82">
        <v>11202</v>
      </c>
      <c r="Q292" s="3" t="s">
        <v>899</v>
      </c>
      <c r="R292" s="3" t="str">
        <f t="shared" si="21"/>
        <v>https://dashboardfiltrado.azurewebsites.net/AutoDash/Index/4/11202</v>
      </c>
      <c r="S292" s="58" t="str">
        <f>+""""&amp;IFERROR(VLOOKUP($O292,MASTER!$A$8:$Z$762,20,0),"")&amp;""""</f>
        <v>"No Aplica"</v>
      </c>
      <c r="T292" s="73" t="str">
        <f>+IFERROR(VLOOKUP($O292,MASTER!$A$8:$Z$762,21,0),"")</f>
        <v>No Aplica</v>
      </c>
      <c r="U292" s="67">
        <f>+BD_Links[[#This Row],[id2]]</f>
        <v>11202</v>
      </c>
      <c r="V292" s="58" t="str">
        <f>+""""&amp;IFERROR(VLOOKUP($O292,MASTER!$A$8:$Z$762,22,0),"")&amp;""""</f>
        <v>"No Aplica"</v>
      </c>
      <c r="W292" s="3"/>
      <c r="X292" s="3" t="str">
        <f>+IFERROR(VLOOKUP(BD_Links[[#This Row],[id GEE]],Portadas10[],2,0),"")</f>
        <v/>
      </c>
      <c r="Y2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3" spans="2:26" ht="30.6" x14ac:dyDescent="0.3">
      <c r="B293" s="74">
        <f t="shared" si="18"/>
        <v>265</v>
      </c>
      <c r="C293" s="58" t="str">
        <f>+VLOOKUP($O293,MASTER!$A$8:$N$762,2,0)</f>
        <v>DATAEDUCACIÓN</v>
      </c>
      <c r="D293" s="73" t="str">
        <f>+VLOOKUP($O293,MASTER!$A$8:$N$762,3,0)</f>
        <v>0010-01-00014</v>
      </c>
      <c r="E293" s="52" t="str">
        <f>+VLOOKUP($O293,MASTER!$A$8:$N$762,5,0)</f>
        <v>Ranking Comunal de Establecimientos Educacionales - Chile</v>
      </c>
      <c r="F293" s="73" t="str">
        <f>+VLOOKUP($O293,MASTER!$A$8:$N$762,6,0)</f>
        <v>PRO</v>
      </c>
      <c r="G293" s="73" t="str">
        <f>+VLOOKUP($O293,MASTER!$A$8:$N$762,7,0)</f>
        <v>Chile</v>
      </c>
      <c r="H293" s="73" t="str">
        <f>+VLOOKUP($O293,MASTER!$A$8:$N$762,9,0)</f>
        <v>SI</v>
      </c>
      <c r="I293" s="73" t="str">
        <f>+VLOOKUP($O293,MASTER!$A$8:$N$762,10,0)</f>
        <v>NO</v>
      </c>
      <c r="J293" s="73" t="str">
        <f>+VLOOKUP($O293,MASTER!$A$8:$N$762,11,0)</f>
        <v>SI</v>
      </c>
      <c r="K293" s="72">
        <f>+VLOOKUP($O293,MASTER!$A$8:$N$762,12,0)</f>
        <v>3</v>
      </c>
      <c r="L293" s="73" t="str">
        <f>+VLOOKUP($O293,MASTER!$A$8:$N$762,13,0)</f>
        <v>SI</v>
      </c>
      <c r="M293" s="73" t="str">
        <f>+VLOOKUP($O293,MASTER!$A$8:$N$762,14,0)</f>
        <v>Comuna</v>
      </c>
      <c r="N293" s="72">
        <f t="shared" si="19"/>
        <v>346</v>
      </c>
      <c r="O293" s="67">
        <f t="shared" si="20"/>
        <v>4</v>
      </c>
      <c r="P293" s="82">
        <v>10103</v>
      </c>
      <c r="Q293" s="3" t="s">
        <v>868</v>
      </c>
      <c r="R293" s="3" t="str">
        <f t="shared" si="21"/>
        <v>https://dashboardfiltrado.azurewebsites.net/AutoDash/Index/4/10103</v>
      </c>
      <c r="S293" s="58" t="str">
        <f>+""""&amp;IFERROR(VLOOKUP($O293,MASTER!$A$8:$Z$762,20,0),"")&amp;""""</f>
        <v>"No Aplica"</v>
      </c>
      <c r="T293" s="73" t="str">
        <f>+IFERROR(VLOOKUP($O293,MASTER!$A$8:$Z$762,21,0),"")</f>
        <v>No Aplica</v>
      </c>
      <c r="U293" s="67">
        <f>+BD_Links[[#This Row],[id2]]</f>
        <v>10103</v>
      </c>
      <c r="V293" s="58" t="str">
        <f>+""""&amp;IFERROR(VLOOKUP($O293,MASTER!$A$8:$Z$762,22,0),"")&amp;""""</f>
        <v>"No Aplica"</v>
      </c>
      <c r="W293" s="3"/>
      <c r="X293" s="3" t="str">
        <f>+IFERROR(VLOOKUP(BD_Links[[#This Row],[id GEE]],Portadas10[],2,0),"")</f>
        <v/>
      </c>
      <c r="Y2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4" spans="2:26" ht="30.6" x14ac:dyDescent="0.3">
      <c r="B294" s="74">
        <f t="shared" si="18"/>
        <v>266</v>
      </c>
      <c r="C294" s="58" t="str">
        <f>+VLOOKUP($O294,MASTER!$A$8:$N$762,2,0)</f>
        <v>DATAEDUCACIÓN</v>
      </c>
      <c r="D294" s="73" t="str">
        <f>+VLOOKUP($O294,MASTER!$A$8:$N$762,3,0)</f>
        <v>0010-01-00014</v>
      </c>
      <c r="E294" s="52" t="str">
        <f>+VLOOKUP($O294,MASTER!$A$8:$N$762,5,0)</f>
        <v>Ranking Comunal de Establecimientos Educacionales - Chile</v>
      </c>
      <c r="F294" s="73" t="str">
        <f>+VLOOKUP($O294,MASTER!$A$8:$N$762,6,0)</f>
        <v>PRO</v>
      </c>
      <c r="G294" s="73" t="str">
        <f>+VLOOKUP($O294,MASTER!$A$8:$N$762,7,0)</f>
        <v>Chile</v>
      </c>
      <c r="H294" s="73" t="str">
        <f>+VLOOKUP($O294,MASTER!$A$8:$N$762,9,0)</f>
        <v>SI</v>
      </c>
      <c r="I294" s="73" t="str">
        <f>+VLOOKUP($O294,MASTER!$A$8:$N$762,10,0)</f>
        <v>NO</v>
      </c>
      <c r="J294" s="73" t="str">
        <f>+VLOOKUP($O294,MASTER!$A$8:$N$762,11,0)</f>
        <v>SI</v>
      </c>
      <c r="K294" s="72">
        <f>+VLOOKUP($O294,MASTER!$A$8:$N$762,12,0)</f>
        <v>3</v>
      </c>
      <c r="L294" s="73" t="str">
        <f>+VLOOKUP($O294,MASTER!$A$8:$N$762,13,0)</f>
        <v>SI</v>
      </c>
      <c r="M294" s="73" t="str">
        <f>+VLOOKUP($O294,MASTER!$A$8:$N$762,14,0)</f>
        <v>Comuna</v>
      </c>
      <c r="N294" s="72">
        <f t="shared" si="19"/>
        <v>346</v>
      </c>
      <c r="O294" s="67">
        <f t="shared" si="20"/>
        <v>4</v>
      </c>
      <c r="P294" s="82">
        <v>11301</v>
      </c>
      <c r="Q294" s="3" t="s">
        <v>901</v>
      </c>
      <c r="R294" s="3" t="str">
        <f t="shared" si="21"/>
        <v>https://dashboardfiltrado.azurewebsites.net/AutoDash/Index/4/11301</v>
      </c>
      <c r="S294" s="58" t="str">
        <f>+""""&amp;IFERROR(VLOOKUP($O294,MASTER!$A$8:$Z$762,20,0),"")&amp;""""</f>
        <v>"No Aplica"</v>
      </c>
      <c r="T294" s="73" t="str">
        <f>+IFERROR(VLOOKUP($O294,MASTER!$A$8:$Z$762,21,0),"")</f>
        <v>No Aplica</v>
      </c>
      <c r="U294" s="67">
        <f>+BD_Links[[#This Row],[id2]]</f>
        <v>11301</v>
      </c>
      <c r="V294" s="58" t="str">
        <f>+""""&amp;IFERROR(VLOOKUP($O294,MASTER!$A$8:$Z$762,22,0),"")&amp;""""</f>
        <v>"No Aplica"</v>
      </c>
      <c r="W294" s="3"/>
      <c r="X294" s="3" t="str">
        <f>+IFERROR(VLOOKUP(BD_Links[[#This Row],[id GEE]],Portadas10[],2,0),"")</f>
        <v/>
      </c>
      <c r="Y2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5" spans="2:26" ht="30.6" x14ac:dyDescent="0.3">
      <c r="B295" s="74">
        <f t="shared" si="18"/>
        <v>267</v>
      </c>
      <c r="C295" s="58" t="str">
        <f>+VLOOKUP($O295,MASTER!$A$8:$N$762,2,0)</f>
        <v>DATAEDUCACIÓN</v>
      </c>
      <c r="D295" s="73" t="str">
        <f>+VLOOKUP($O295,MASTER!$A$8:$N$762,3,0)</f>
        <v>0010-01-00014</v>
      </c>
      <c r="E295" s="52" t="str">
        <f>+VLOOKUP($O295,MASTER!$A$8:$N$762,5,0)</f>
        <v>Ranking Comunal de Establecimientos Educacionales - Chile</v>
      </c>
      <c r="F295" s="73" t="str">
        <f>+VLOOKUP($O295,MASTER!$A$8:$N$762,6,0)</f>
        <v>PRO</v>
      </c>
      <c r="G295" s="73" t="str">
        <f>+VLOOKUP($O295,MASTER!$A$8:$N$762,7,0)</f>
        <v>Chile</v>
      </c>
      <c r="H295" s="73" t="str">
        <f>+VLOOKUP($O295,MASTER!$A$8:$N$762,9,0)</f>
        <v>SI</v>
      </c>
      <c r="I295" s="73" t="str">
        <f>+VLOOKUP($O295,MASTER!$A$8:$N$762,10,0)</f>
        <v>NO</v>
      </c>
      <c r="J295" s="73" t="str">
        <f>+VLOOKUP($O295,MASTER!$A$8:$N$762,11,0)</f>
        <v>SI</v>
      </c>
      <c r="K295" s="72">
        <f>+VLOOKUP($O295,MASTER!$A$8:$N$762,12,0)</f>
        <v>3</v>
      </c>
      <c r="L295" s="73" t="str">
        <f>+VLOOKUP($O295,MASTER!$A$8:$N$762,13,0)</f>
        <v>SI</v>
      </c>
      <c r="M295" s="73" t="str">
        <f>+VLOOKUP($O295,MASTER!$A$8:$N$762,14,0)</f>
        <v>Comuna</v>
      </c>
      <c r="N295" s="72">
        <f t="shared" si="19"/>
        <v>346</v>
      </c>
      <c r="O295" s="67">
        <f t="shared" si="20"/>
        <v>4</v>
      </c>
      <c r="P295" s="82">
        <v>11101</v>
      </c>
      <c r="Q295" s="3" t="s">
        <v>896</v>
      </c>
      <c r="R295" s="3" t="str">
        <f t="shared" si="21"/>
        <v>https://dashboardfiltrado.azurewebsites.net/AutoDash/Index/4/11101</v>
      </c>
      <c r="S295" s="58" t="str">
        <f>+""""&amp;IFERROR(VLOOKUP($O295,MASTER!$A$8:$Z$762,20,0),"")&amp;""""</f>
        <v>"No Aplica"</v>
      </c>
      <c r="T295" s="73" t="str">
        <f>+IFERROR(VLOOKUP($O295,MASTER!$A$8:$Z$762,21,0),"")</f>
        <v>No Aplica</v>
      </c>
      <c r="U295" s="67">
        <f>+BD_Links[[#This Row],[id2]]</f>
        <v>11101</v>
      </c>
      <c r="V295" s="58" t="str">
        <f>+""""&amp;IFERROR(VLOOKUP($O295,MASTER!$A$8:$Z$762,22,0),"")&amp;""""</f>
        <v>"No Aplica"</v>
      </c>
      <c r="W295" s="3"/>
      <c r="X295" s="3" t="str">
        <f>+IFERROR(VLOOKUP(BD_Links[[#This Row],[id GEE]],Portadas10[],2,0),"")</f>
        <v/>
      </c>
      <c r="Y2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6" spans="2:26" ht="30.6" x14ac:dyDescent="0.3">
      <c r="B296" s="74">
        <f t="shared" si="18"/>
        <v>268</v>
      </c>
      <c r="C296" s="58" t="str">
        <f>+VLOOKUP($O296,MASTER!$A$8:$N$762,2,0)</f>
        <v>DATAEDUCACIÓN</v>
      </c>
      <c r="D296" s="73" t="str">
        <f>+VLOOKUP($O296,MASTER!$A$8:$N$762,3,0)</f>
        <v>0010-01-00014</v>
      </c>
      <c r="E296" s="52" t="str">
        <f>+VLOOKUP($O296,MASTER!$A$8:$N$762,5,0)</f>
        <v>Ranking Comunal de Establecimientos Educacionales - Chile</v>
      </c>
      <c r="F296" s="73" t="str">
        <f>+VLOOKUP($O296,MASTER!$A$8:$N$762,6,0)</f>
        <v>PRO</v>
      </c>
      <c r="G296" s="73" t="str">
        <f>+VLOOKUP($O296,MASTER!$A$8:$N$762,7,0)</f>
        <v>Chile</v>
      </c>
      <c r="H296" s="73" t="str">
        <f>+VLOOKUP($O296,MASTER!$A$8:$N$762,9,0)</f>
        <v>SI</v>
      </c>
      <c r="I296" s="73" t="str">
        <f>+VLOOKUP($O296,MASTER!$A$8:$N$762,10,0)</f>
        <v>NO</v>
      </c>
      <c r="J296" s="73" t="str">
        <f>+VLOOKUP($O296,MASTER!$A$8:$N$762,11,0)</f>
        <v>SI</v>
      </c>
      <c r="K296" s="72">
        <f>+VLOOKUP($O296,MASTER!$A$8:$N$762,12,0)</f>
        <v>3</v>
      </c>
      <c r="L296" s="73" t="str">
        <f>+VLOOKUP($O296,MASTER!$A$8:$N$762,13,0)</f>
        <v>SI</v>
      </c>
      <c r="M296" s="73" t="str">
        <f>+VLOOKUP($O296,MASTER!$A$8:$N$762,14,0)</f>
        <v>Comuna</v>
      </c>
      <c r="N296" s="72">
        <f t="shared" si="19"/>
        <v>346</v>
      </c>
      <c r="O296" s="67">
        <f t="shared" si="20"/>
        <v>4</v>
      </c>
      <c r="P296" s="82">
        <v>9202</v>
      </c>
      <c r="Q296" s="3" t="s">
        <v>856</v>
      </c>
      <c r="R296" s="3" t="str">
        <f t="shared" si="21"/>
        <v>https://dashboardfiltrado.azurewebsites.net/AutoDash/Index/4/9202</v>
      </c>
      <c r="S296" s="58" t="str">
        <f>+""""&amp;IFERROR(VLOOKUP($O296,MASTER!$A$8:$Z$762,20,0),"")&amp;""""</f>
        <v>"No Aplica"</v>
      </c>
      <c r="T296" s="73" t="str">
        <f>+IFERROR(VLOOKUP($O296,MASTER!$A$8:$Z$762,21,0),"")</f>
        <v>No Aplica</v>
      </c>
      <c r="U296" s="67">
        <f>+BD_Links[[#This Row],[id2]]</f>
        <v>9202</v>
      </c>
      <c r="V296" s="58" t="str">
        <f>+""""&amp;IFERROR(VLOOKUP($O296,MASTER!$A$8:$Z$762,22,0),"")&amp;""""</f>
        <v>"No Aplica"</v>
      </c>
      <c r="W296" s="3"/>
      <c r="X296" s="3" t="str">
        <f>+IFERROR(VLOOKUP(BD_Links[[#This Row],[id GEE]],Portadas10[],2,0),"")</f>
        <v/>
      </c>
      <c r="Y2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7" spans="2:26" ht="30.6" x14ac:dyDescent="0.3">
      <c r="B297" s="74">
        <f t="shared" si="18"/>
        <v>269</v>
      </c>
      <c r="C297" s="58" t="str">
        <f>+VLOOKUP($O297,MASTER!$A$8:$N$762,2,0)</f>
        <v>DATAEDUCACIÓN</v>
      </c>
      <c r="D297" s="73" t="str">
        <f>+VLOOKUP($O297,MASTER!$A$8:$N$762,3,0)</f>
        <v>0010-01-00014</v>
      </c>
      <c r="E297" s="52" t="str">
        <f>+VLOOKUP($O297,MASTER!$A$8:$N$762,5,0)</f>
        <v>Ranking Comunal de Establecimientos Educacionales - Chile</v>
      </c>
      <c r="F297" s="73" t="str">
        <f>+VLOOKUP($O297,MASTER!$A$8:$N$762,6,0)</f>
        <v>PRO</v>
      </c>
      <c r="G297" s="73" t="str">
        <f>+VLOOKUP($O297,MASTER!$A$8:$N$762,7,0)</f>
        <v>Chile</v>
      </c>
      <c r="H297" s="73" t="str">
        <f>+VLOOKUP($O297,MASTER!$A$8:$N$762,9,0)</f>
        <v>SI</v>
      </c>
      <c r="I297" s="73" t="str">
        <f>+VLOOKUP($O297,MASTER!$A$8:$N$762,10,0)</f>
        <v>NO</v>
      </c>
      <c r="J297" s="73" t="str">
        <f>+VLOOKUP($O297,MASTER!$A$8:$N$762,11,0)</f>
        <v>SI</v>
      </c>
      <c r="K297" s="72">
        <f>+VLOOKUP($O297,MASTER!$A$8:$N$762,12,0)</f>
        <v>3</v>
      </c>
      <c r="L297" s="73" t="str">
        <f>+VLOOKUP($O297,MASTER!$A$8:$N$762,13,0)</f>
        <v>SI</v>
      </c>
      <c r="M297" s="73" t="str">
        <f>+VLOOKUP($O297,MASTER!$A$8:$N$762,14,0)</f>
        <v>Comuna</v>
      </c>
      <c r="N297" s="72">
        <f t="shared" si="19"/>
        <v>346</v>
      </c>
      <c r="O297" s="67">
        <f t="shared" si="20"/>
        <v>4</v>
      </c>
      <c r="P297" s="82">
        <v>14102</v>
      </c>
      <c r="Q297" s="3" t="s">
        <v>970</v>
      </c>
      <c r="R297" s="3" t="str">
        <f t="shared" si="21"/>
        <v>https://dashboardfiltrado.azurewebsites.net/AutoDash/Index/4/14102</v>
      </c>
      <c r="S297" s="58" t="str">
        <f>+""""&amp;IFERROR(VLOOKUP($O297,MASTER!$A$8:$Z$762,20,0),"")&amp;""""</f>
        <v>"No Aplica"</v>
      </c>
      <c r="T297" s="73" t="str">
        <f>+IFERROR(VLOOKUP($O297,MASTER!$A$8:$Z$762,21,0),"")</f>
        <v>No Aplica</v>
      </c>
      <c r="U297" s="67">
        <f>+BD_Links[[#This Row],[id2]]</f>
        <v>14102</v>
      </c>
      <c r="V297" s="58" t="str">
        <f>+""""&amp;IFERROR(VLOOKUP($O297,MASTER!$A$8:$Z$762,22,0),"")&amp;""""</f>
        <v>"No Aplica"</v>
      </c>
      <c r="W297" s="3"/>
      <c r="X297" s="3" t="str">
        <f>+IFERROR(VLOOKUP(BD_Links[[#This Row],[id GEE]],Portadas10[],2,0),"")</f>
        <v/>
      </c>
      <c r="Y2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8" spans="2:26" ht="30.6" x14ac:dyDescent="0.3">
      <c r="B298" s="74">
        <f t="shared" si="18"/>
        <v>270</v>
      </c>
      <c r="C298" s="58" t="str">
        <f>+VLOOKUP($O298,MASTER!$A$8:$N$762,2,0)</f>
        <v>DATAEDUCACIÓN</v>
      </c>
      <c r="D298" s="73" t="str">
        <f>+VLOOKUP($O298,MASTER!$A$8:$N$762,3,0)</f>
        <v>0010-01-00014</v>
      </c>
      <c r="E298" s="52" t="str">
        <f>+VLOOKUP($O298,MASTER!$A$8:$N$762,5,0)</f>
        <v>Ranking Comunal de Establecimientos Educacionales - Chile</v>
      </c>
      <c r="F298" s="73" t="str">
        <f>+VLOOKUP($O298,MASTER!$A$8:$N$762,6,0)</f>
        <v>PRO</v>
      </c>
      <c r="G298" s="73" t="str">
        <f>+VLOOKUP($O298,MASTER!$A$8:$N$762,7,0)</f>
        <v>Chile</v>
      </c>
      <c r="H298" s="73" t="str">
        <f>+VLOOKUP($O298,MASTER!$A$8:$N$762,9,0)</f>
        <v>SI</v>
      </c>
      <c r="I298" s="73" t="str">
        <f>+VLOOKUP($O298,MASTER!$A$8:$N$762,10,0)</f>
        <v>NO</v>
      </c>
      <c r="J298" s="73" t="str">
        <f>+VLOOKUP($O298,MASTER!$A$8:$N$762,11,0)</f>
        <v>SI</v>
      </c>
      <c r="K298" s="72">
        <f>+VLOOKUP($O298,MASTER!$A$8:$N$762,12,0)</f>
        <v>3</v>
      </c>
      <c r="L298" s="73" t="str">
        <f>+VLOOKUP($O298,MASTER!$A$8:$N$762,13,0)</f>
        <v>SI</v>
      </c>
      <c r="M298" s="73" t="str">
        <f>+VLOOKUP($O298,MASTER!$A$8:$N$762,14,0)</f>
        <v>Comuna</v>
      </c>
      <c r="N298" s="72">
        <f t="shared" si="19"/>
        <v>346</v>
      </c>
      <c r="O298" s="67">
        <f t="shared" si="20"/>
        <v>4</v>
      </c>
      <c r="P298" s="82">
        <v>9103</v>
      </c>
      <c r="Q298" s="3" t="s">
        <v>836</v>
      </c>
      <c r="R298" s="3" t="str">
        <f t="shared" si="21"/>
        <v>https://dashboardfiltrado.azurewebsites.net/AutoDash/Index/4/9103</v>
      </c>
      <c r="S298" s="58" t="str">
        <f>+""""&amp;IFERROR(VLOOKUP($O298,MASTER!$A$8:$Z$762,20,0),"")&amp;""""</f>
        <v>"No Aplica"</v>
      </c>
      <c r="T298" s="73" t="str">
        <f>+IFERROR(VLOOKUP($O298,MASTER!$A$8:$Z$762,21,0),"")</f>
        <v>No Aplica</v>
      </c>
      <c r="U298" s="67">
        <f>+BD_Links[[#This Row],[id2]]</f>
        <v>9103</v>
      </c>
      <c r="V298" s="58" t="str">
        <f>+""""&amp;IFERROR(VLOOKUP($O298,MASTER!$A$8:$Z$762,22,0),"")&amp;""""</f>
        <v>"No Aplica"</v>
      </c>
      <c r="W298" s="3"/>
      <c r="X298" s="3" t="str">
        <f>+IFERROR(VLOOKUP(BD_Links[[#This Row],[id GEE]],Portadas10[],2,0),"")</f>
        <v/>
      </c>
      <c r="Y2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9" spans="2:26" ht="30.6" x14ac:dyDescent="0.3">
      <c r="B299" s="74">
        <f t="shared" si="18"/>
        <v>271</v>
      </c>
      <c r="C299" s="58" t="str">
        <f>+VLOOKUP($O299,MASTER!$A$8:$N$762,2,0)</f>
        <v>DATAEDUCACIÓN</v>
      </c>
      <c r="D299" s="73" t="str">
        <f>+VLOOKUP($O299,MASTER!$A$8:$N$762,3,0)</f>
        <v>0010-01-00014</v>
      </c>
      <c r="E299" s="52" t="str">
        <f>+VLOOKUP($O299,MASTER!$A$8:$N$762,5,0)</f>
        <v>Ranking Comunal de Establecimientos Educacionales - Chile</v>
      </c>
      <c r="F299" s="73" t="str">
        <f>+VLOOKUP($O299,MASTER!$A$8:$N$762,6,0)</f>
        <v>PRO</v>
      </c>
      <c r="G299" s="73" t="str">
        <f>+VLOOKUP($O299,MASTER!$A$8:$N$762,7,0)</f>
        <v>Chile</v>
      </c>
      <c r="H299" s="73" t="str">
        <f>+VLOOKUP($O299,MASTER!$A$8:$N$762,9,0)</f>
        <v>SI</v>
      </c>
      <c r="I299" s="73" t="str">
        <f>+VLOOKUP($O299,MASTER!$A$8:$N$762,10,0)</f>
        <v>NO</v>
      </c>
      <c r="J299" s="73" t="str">
        <f>+VLOOKUP($O299,MASTER!$A$8:$N$762,11,0)</f>
        <v>SI</v>
      </c>
      <c r="K299" s="72">
        <f>+VLOOKUP($O299,MASTER!$A$8:$N$762,12,0)</f>
        <v>3</v>
      </c>
      <c r="L299" s="73" t="str">
        <f>+VLOOKUP($O299,MASTER!$A$8:$N$762,13,0)</f>
        <v>SI</v>
      </c>
      <c r="M299" s="73" t="str">
        <f>+VLOOKUP($O299,MASTER!$A$8:$N$762,14,0)</f>
        <v>Comuna</v>
      </c>
      <c r="N299" s="72">
        <f t="shared" si="19"/>
        <v>346</v>
      </c>
      <c r="O299" s="67">
        <f t="shared" si="20"/>
        <v>4</v>
      </c>
      <c r="P299" s="82">
        <v>9203</v>
      </c>
      <c r="Q299" s="3" t="s">
        <v>857</v>
      </c>
      <c r="R299" s="3" t="str">
        <f t="shared" si="21"/>
        <v>https://dashboardfiltrado.azurewebsites.net/AutoDash/Index/4/9203</v>
      </c>
      <c r="S299" s="58" t="str">
        <f>+""""&amp;IFERROR(VLOOKUP($O299,MASTER!$A$8:$Z$762,20,0),"")&amp;""""</f>
        <v>"No Aplica"</v>
      </c>
      <c r="T299" s="73" t="str">
        <f>+IFERROR(VLOOKUP($O299,MASTER!$A$8:$Z$762,21,0),"")</f>
        <v>No Aplica</v>
      </c>
      <c r="U299" s="67">
        <f>+BD_Links[[#This Row],[id2]]</f>
        <v>9203</v>
      </c>
      <c r="V299" s="58" t="str">
        <f>+""""&amp;IFERROR(VLOOKUP($O299,MASTER!$A$8:$Z$762,22,0),"")&amp;""""</f>
        <v>"No Aplica"</v>
      </c>
      <c r="W299" s="3"/>
      <c r="X299" s="3" t="str">
        <f>+IFERROR(VLOOKUP(BD_Links[[#This Row],[id GEE]],Portadas10[],2,0),"")</f>
        <v/>
      </c>
      <c r="Y2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0" spans="2:26" ht="30.6" x14ac:dyDescent="0.3">
      <c r="B300" s="74">
        <f t="shared" ref="B300:B363" si="22">+IF(O300&lt;&gt;O299,1,B299+1)</f>
        <v>272</v>
      </c>
      <c r="C300" s="58" t="str">
        <f>+VLOOKUP($O300,MASTER!$A$8:$N$762,2,0)</f>
        <v>DATAEDUCACIÓN</v>
      </c>
      <c r="D300" s="73" t="str">
        <f>+VLOOKUP($O300,MASTER!$A$8:$N$762,3,0)</f>
        <v>0010-01-00014</v>
      </c>
      <c r="E300" s="52" t="str">
        <f>+VLOOKUP($O300,MASTER!$A$8:$N$762,5,0)</f>
        <v>Ranking Comunal de Establecimientos Educacionales - Chile</v>
      </c>
      <c r="F300" s="73" t="str">
        <f>+VLOOKUP($O300,MASTER!$A$8:$N$762,6,0)</f>
        <v>PRO</v>
      </c>
      <c r="G300" s="73" t="str">
        <f>+VLOOKUP($O300,MASTER!$A$8:$N$762,7,0)</f>
        <v>Chile</v>
      </c>
      <c r="H300" s="73" t="str">
        <f>+VLOOKUP($O300,MASTER!$A$8:$N$762,9,0)</f>
        <v>SI</v>
      </c>
      <c r="I300" s="73" t="str">
        <f>+VLOOKUP($O300,MASTER!$A$8:$N$762,10,0)</f>
        <v>NO</v>
      </c>
      <c r="J300" s="73" t="str">
        <f>+VLOOKUP($O300,MASTER!$A$8:$N$762,11,0)</f>
        <v>SI</v>
      </c>
      <c r="K300" s="72">
        <f>+VLOOKUP($O300,MASTER!$A$8:$N$762,12,0)</f>
        <v>3</v>
      </c>
      <c r="L300" s="73" t="str">
        <f>+VLOOKUP($O300,MASTER!$A$8:$N$762,13,0)</f>
        <v>SI</v>
      </c>
      <c r="M300" s="73" t="str">
        <f>+VLOOKUP($O300,MASTER!$A$8:$N$762,14,0)</f>
        <v>Comuna</v>
      </c>
      <c r="N300" s="72">
        <f t="shared" ref="N300:N363" si="23">+N299</f>
        <v>346</v>
      </c>
      <c r="O300" s="67">
        <f t="shared" ref="O300:O363" si="24">+O299</f>
        <v>4</v>
      </c>
      <c r="P300" s="82">
        <v>10204</v>
      </c>
      <c r="Q300" s="3" t="s">
        <v>878</v>
      </c>
      <c r="R300" s="3" t="str">
        <f t="shared" si="21"/>
        <v>https://dashboardfiltrado.azurewebsites.net/AutoDash/Index/4/10204</v>
      </c>
      <c r="S300" s="58" t="str">
        <f>+""""&amp;IFERROR(VLOOKUP($O300,MASTER!$A$8:$Z$762,20,0),"")&amp;""""</f>
        <v>"No Aplica"</v>
      </c>
      <c r="T300" s="73" t="str">
        <f>+IFERROR(VLOOKUP($O300,MASTER!$A$8:$Z$762,21,0),"")</f>
        <v>No Aplica</v>
      </c>
      <c r="U300" s="67">
        <f>+BD_Links[[#This Row],[id2]]</f>
        <v>10204</v>
      </c>
      <c r="V300" s="58" t="str">
        <f>+""""&amp;IFERROR(VLOOKUP($O300,MASTER!$A$8:$Z$762,22,0),"")&amp;""""</f>
        <v>"No Aplica"</v>
      </c>
      <c r="W300" s="3"/>
      <c r="X300" s="3" t="str">
        <f>+IFERROR(VLOOKUP(BD_Links[[#This Row],[id GEE]],Portadas10[],2,0),"")</f>
        <v/>
      </c>
      <c r="Y3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1" spans="2:26" ht="30.6" x14ac:dyDescent="0.3">
      <c r="B301" s="74">
        <f t="shared" si="22"/>
        <v>273</v>
      </c>
      <c r="C301" s="58" t="str">
        <f>+VLOOKUP($O301,MASTER!$A$8:$N$762,2,0)</f>
        <v>DATAEDUCACIÓN</v>
      </c>
      <c r="D301" s="73" t="str">
        <f>+VLOOKUP($O301,MASTER!$A$8:$N$762,3,0)</f>
        <v>0010-01-00014</v>
      </c>
      <c r="E301" s="52" t="str">
        <f>+VLOOKUP($O301,MASTER!$A$8:$N$762,5,0)</f>
        <v>Ranking Comunal de Establecimientos Educacionales - Chile</v>
      </c>
      <c r="F301" s="73" t="str">
        <f>+VLOOKUP($O301,MASTER!$A$8:$N$762,6,0)</f>
        <v>PRO</v>
      </c>
      <c r="G301" s="73" t="str">
        <f>+VLOOKUP($O301,MASTER!$A$8:$N$762,7,0)</f>
        <v>Chile</v>
      </c>
      <c r="H301" s="73" t="str">
        <f>+VLOOKUP($O301,MASTER!$A$8:$N$762,9,0)</f>
        <v>SI</v>
      </c>
      <c r="I301" s="73" t="str">
        <f>+VLOOKUP($O301,MASTER!$A$8:$N$762,10,0)</f>
        <v>NO</v>
      </c>
      <c r="J301" s="73" t="str">
        <f>+VLOOKUP($O301,MASTER!$A$8:$N$762,11,0)</f>
        <v>SI</v>
      </c>
      <c r="K301" s="72">
        <f>+VLOOKUP($O301,MASTER!$A$8:$N$762,12,0)</f>
        <v>3</v>
      </c>
      <c r="L301" s="73" t="str">
        <f>+VLOOKUP($O301,MASTER!$A$8:$N$762,13,0)</f>
        <v>SI</v>
      </c>
      <c r="M301" s="73" t="str">
        <f>+VLOOKUP($O301,MASTER!$A$8:$N$762,14,0)</f>
        <v>Comuna</v>
      </c>
      <c r="N301" s="72">
        <f t="shared" si="23"/>
        <v>346</v>
      </c>
      <c r="O301" s="67">
        <f t="shared" si="24"/>
        <v>4</v>
      </c>
      <c r="P301" s="82">
        <v>9104</v>
      </c>
      <c r="Q301" s="3" t="s">
        <v>837</v>
      </c>
      <c r="R301" s="3" t="str">
        <f t="shared" si="21"/>
        <v>https://dashboardfiltrado.azurewebsites.net/AutoDash/Index/4/9104</v>
      </c>
      <c r="S301" s="58" t="str">
        <f>+""""&amp;IFERROR(VLOOKUP($O301,MASTER!$A$8:$Z$762,20,0),"")&amp;""""</f>
        <v>"No Aplica"</v>
      </c>
      <c r="T301" s="73" t="str">
        <f>+IFERROR(VLOOKUP($O301,MASTER!$A$8:$Z$762,21,0),"")</f>
        <v>No Aplica</v>
      </c>
      <c r="U301" s="67">
        <f>+BD_Links[[#This Row],[id2]]</f>
        <v>9104</v>
      </c>
      <c r="V301" s="58" t="str">
        <f>+""""&amp;IFERROR(VLOOKUP($O301,MASTER!$A$8:$Z$762,22,0),"")&amp;""""</f>
        <v>"No Aplica"</v>
      </c>
      <c r="W301" s="3"/>
      <c r="X301" s="3" t="str">
        <f>+IFERROR(VLOOKUP(BD_Links[[#This Row],[id GEE]],Portadas10[],2,0),"")</f>
        <v/>
      </c>
      <c r="Y3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2" spans="2:26" ht="30.6" x14ac:dyDescent="0.3">
      <c r="B302" s="74">
        <f t="shared" si="22"/>
        <v>274</v>
      </c>
      <c r="C302" s="58" t="str">
        <f>+VLOOKUP($O302,MASTER!$A$8:$N$762,2,0)</f>
        <v>DATAEDUCACIÓN</v>
      </c>
      <c r="D302" s="73" t="str">
        <f>+VLOOKUP($O302,MASTER!$A$8:$N$762,3,0)</f>
        <v>0010-01-00014</v>
      </c>
      <c r="E302" s="52" t="str">
        <f>+VLOOKUP($O302,MASTER!$A$8:$N$762,5,0)</f>
        <v>Ranking Comunal de Establecimientos Educacionales - Chile</v>
      </c>
      <c r="F302" s="73" t="str">
        <f>+VLOOKUP($O302,MASTER!$A$8:$N$762,6,0)</f>
        <v>PRO</v>
      </c>
      <c r="G302" s="73" t="str">
        <f>+VLOOKUP($O302,MASTER!$A$8:$N$762,7,0)</f>
        <v>Chile</v>
      </c>
      <c r="H302" s="73" t="str">
        <f>+VLOOKUP($O302,MASTER!$A$8:$N$762,9,0)</f>
        <v>SI</v>
      </c>
      <c r="I302" s="73" t="str">
        <f>+VLOOKUP($O302,MASTER!$A$8:$N$762,10,0)</f>
        <v>NO</v>
      </c>
      <c r="J302" s="73" t="str">
        <f>+VLOOKUP($O302,MASTER!$A$8:$N$762,11,0)</f>
        <v>SI</v>
      </c>
      <c r="K302" s="72">
        <f>+VLOOKUP($O302,MASTER!$A$8:$N$762,12,0)</f>
        <v>3</v>
      </c>
      <c r="L302" s="73" t="str">
        <f>+VLOOKUP($O302,MASTER!$A$8:$N$762,13,0)</f>
        <v>SI</v>
      </c>
      <c r="M302" s="73" t="str">
        <f>+VLOOKUP($O302,MASTER!$A$8:$N$762,14,0)</f>
        <v>Comuna</v>
      </c>
      <c r="N302" s="72">
        <f t="shared" si="23"/>
        <v>346</v>
      </c>
      <c r="O302" s="67">
        <f t="shared" si="24"/>
        <v>4</v>
      </c>
      <c r="P302" s="82">
        <v>10205</v>
      </c>
      <c r="Q302" s="3" t="s">
        <v>879</v>
      </c>
      <c r="R302" s="3" t="str">
        <f t="shared" si="21"/>
        <v>https://dashboardfiltrado.azurewebsites.net/AutoDash/Index/4/10205</v>
      </c>
      <c r="S302" s="58" t="str">
        <f>+""""&amp;IFERROR(VLOOKUP($O302,MASTER!$A$8:$Z$762,20,0),"")&amp;""""</f>
        <v>"No Aplica"</v>
      </c>
      <c r="T302" s="73" t="str">
        <f>+IFERROR(VLOOKUP($O302,MASTER!$A$8:$Z$762,21,0),"")</f>
        <v>No Aplica</v>
      </c>
      <c r="U302" s="67">
        <f>+BD_Links[[#This Row],[id2]]</f>
        <v>10205</v>
      </c>
      <c r="V302" s="58" t="str">
        <f>+""""&amp;IFERROR(VLOOKUP($O302,MASTER!$A$8:$Z$762,22,0),"")&amp;""""</f>
        <v>"No Aplica"</v>
      </c>
      <c r="W302" s="3"/>
      <c r="X302" s="3" t="str">
        <f>+IFERROR(VLOOKUP(BD_Links[[#This Row],[id GEE]],Portadas10[],2,0),"")</f>
        <v/>
      </c>
      <c r="Y3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3" spans="2:26" ht="30.6" x14ac:dyDescent="0.3">
      <c r="B303" s="74">
        <f t="shared" si="22"/>
        <v>275</v>
      </c>
      <c r="C303" s="58" t="str">
        <f>+VLOOKUP($O303,MASTER!$A$8:$N$762,2,0)</f>
        <v>DATAEDUCACIÓN</v>
      </c>
      <c r="D303" s="73" t="str">
        <f>+VLOOKUP($O303,MASTER!$A$8:$N$762,3,0)</f>
        <v>0010-01-00014</v>
      </c>
      <c r="E303" s="52" t="str">
        <f>+VLOOKUP($O303,MASTER!$A$8:$N$762,5,0)</f>
        <v>Ranking Comunal de Establecimientos Educacionales - Chile</v>
      </c>
      <c r="F303" s="73" t="str">
        <f>+VLOOKUP($O303,MASTER!$A$8:$N$762,6,0)</f>
        <v>PRO</v>
      </c>
      <c r="G303" s="73" t="str">
        <f>+VLOOKUP($O303,MASTER!$A$8:$N$762,7,0)</f>
        <v>Chile</v>
      </c>
      <c r="H303" s="73" t="str">
        <f>+VLOOKUP($O303,MASTER!$A$8:$N$762,9,0)</f>
        <v>SI</v>
      </c>
      <c r="I303" s="73" t="str">
        <f>+VLOOKUP($O303,MASTER!$A$8:$N$762,10,0)</f>
        <v>NO</v>
      </c>
      <c r="J303" s="73" t="str">
        <f>+VLOOKUP($O303,MASTER!$A$8:$N$762,11,0)</f>
        <v>SI</v>
      </c>
      <c r="K303" s="72">
        <f>+VLOOKUP($O303,MASTER!$A$8:$N$762,12,0)</f>
        <v>3</v>
      </c>
      <c r="L303" s="73" t="str">
        <f>+VLOOKUP($O303,MASTER!$A$8:$N$762,13,0)</f>
        <v>SI</v>
      </c>
      <c r="M303" s="73" t="str">
        <f>+VLOOKUP($O303,MASTER!$A$8:$N$762,14,0)</f>
        <v>Comuna</v>
      </c>
      <c r="N303" s="72">
        <f t="shared" si="23"/>
        <v>346</v>
      </c>
      <c r="O303" s="67">
        <f t="shared" si="24"/>
        <v>4</v>
      </c>
      <c r="P303" s="82">
        <v>9204</v>
      </c>
      <c r="Q303" s="3" t="s">
        <v>858</v>
      </c>
      <c r="R303" s="3" t="str">
        <f t="shared" si="21"/>
        <v>https://dashboardfiltrado.azurewebsites.net/AutoDash/Index/4/9204</v>
      </c>
      <c r="S303" s="58" t="str">
        <f>+""""&amp;IFERROR(VLOOKUP($O303,MASTER!$A$8:$Z$762,20,0),"")&amp;""""</f>
        <v>"No Aplica"</v>
      </c>
      <c r="T303" s="73" t="str">
        <f>+IFERROR(VLOOKUP($O303,MASTER!$A$8:$Z$762,21,0),"")</f>
        <v>No Aplica</v>
      </c>
      <c r="U303" s="67">
        <f>+BD_Links[[#This Row],[id2]]</f>
        <v>9204</v>
      </c>
      <c r="V303" s="58" t="str">
        <f>+""""&amp;IFERROR(VLOOKUP($O303,MASTER!$A$8:$Z$762,22,0),"")&amp;""""</f>
        <v>"No Aplica"</v>
      </c>
      <c r="W303" s="3"/>
      <c r="X303" s="3" t="str">
        <f>+IFERROR(VLOOKUP(BD_Links[[#This Row],[id GEE]],Portadas10[],2,0),"")</f>
        <v/>
      </c>
      <c r="Y3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4" spans="2:26" ht="30.6" x14ac:dyDescent="0.3">
      <c r="B304" s="74">
        <f t="shared" si="22"/>
        <v>276</v>
      </c>
      <c r="C304" s="58" t="str">
        <f>+VLOOKUP($O304,MASTER!$A$8:$N$762,2,0)</f>
        <v>DATAEDUCACIÓN</v>
      </c>
      <c r="D304" s="73" t="str">
        <f>+VLOOKUP($O304,MASTER!$A$8:$N$762,3,0)</f>
        <v>0010-01-00014</v>
      </c>
      <c r="E304" s="52" t="str">
        <f>+VLOOKUP($O304,MASTER!$A$8:$N$762,5,0)</f>
        <v>Ranking Comunal de Establecimientos Educacionales - Chile</v>
      </c>
      <c r="F304" s="73" t="str">
        <f>+VLOOKUP($O304,MASTER!$A$8:$N$762,6,0)</f>
        <v>PRO</v>
      </c>
      <c r="G304" s="73" t="str">
        <f>+VLOOKUP($O304,MASTER!$A$8:$N$762,7,0)</f>
        <v>Chile</v>
      </c>
      <c r="H304" s="73" t="str">
        <f>+VLOOKUP($O304,MASTER!$A$8:$N$762,9,0)</f>
        <v>SI</v>
      </c>
      <c r="I304" s="73" t="str">
        <f>+VLOOKUP($O304,MASTER!$A$8:$N$762,10,0)</f>
        <v>NO</v>
      </c>
      <c r="J304" s="73" t="str">
        <f>+VLOOKUP($O304,MASTER!$A$8:$N$762,11,0)</f>
        <v>SI</v>
      </c>
      <c r="K304" s="72">
        <f>+VLOOKUP($O304,MASTER!$A$8:$N$762,12,0)</f>
        <v>3</v>
      </c>
      <c r="L304" s="73" t="str">
        <f>+VLOOKUP($O304,MASTER!$A$8:$N$762,13,0)</f>
        <v>SI</v>
      </c>
      <c r="M304" s="73" t="str">
        <f>+VLOOKUP($O304,MASTER!$A$8:$N$762,14,0)</f>
        <v>Comuna</v>
      </c>
      <c r="N304" s="72">
        <f t="shared" si="23"/>
        <v>346</v>
      </c>
      <c r="O304" s="67">
        <f t="shared" si="24"/>
        <v>4</v>
      </c>
      <c r="P304" s="82">
        <v>9105</v>
      </c>
      <c r="Q304" s="3" t="s">
        <v>838</v>
      </c>
      <c r="R304" s="3" t="str">
        <f t="shared" si="21"/>
        <v>https://dashboardfiltrado.azurewebsites.net/AutoDash/Index/4/9105</v>
      </c>
      <c r="S304" s="58" t="str">
        <f>+""""&amp;IFERROR(VLOOKUP($O304,MASTER!$A$8:$Z$762,20,0),"")&amp;""""</f>
        <v>"No Aplica"</v>
      </c>
      <c r="T304" s="73" t="str">
        <f>+IFERROR(VLOOKUP($O304,MASTER!$A$8:$Z$762,21,0),"")</f>
        <v>No Aplica</v>
      </c>
      <c r="U304" s="67">
        <f>+BD_Links[[#This Row],[id2]]</f>
        <v>9105</v>
      </c>
      <c r="V304" s="58" t="str">
        <f>+""""&amp;IFERROR(VLOOKUP($O304,MASTER!$A$8:$Z$762,22,0),"")&amp;""""</f>
        <v>"No Aplica"</v>
      </c>
      <c r="W304" s="3"/>
      <c r="X304" s="3" t="str">
        <f>+IFERROR(VLOOKUP(BD_Links[[#This Row],[id GEE]],Portadas10[],2,0),"")</f>
        <v/>
      </c>
      <c r="Y3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5" spans="2:26" ht="30.6" x14ac:dyDescent="0.3">
      <c r="B305" s="74">
        <f t="shared" si="22"/>
        <v>277</v>
      </c>
      <c r="C305" s="58" t="str">
        <f>+VLOOKUP($O305,MASTER!$A$8:$N$762,2,0)</f>
        <v>DATAEDUCACIÓN</v>
      </c>
      <c r="D305" s="73" t="str">
        <f>+VLOOKUP($O305,MASTER!$A$8:$N$762,3,0)</f>
        <v>0010-01-00014</v>
      </c>
      <c r="E305" s="52" t="str">
        <f>+VLOOKUP($O305,MASTER!$A$8:$N$762,5,0)</f>
        <v>Ranking Comunal de Establecimientos Educacionales - Chile</v>
      </c>
      <c r="F305" s="73" t="str">
        <f>+VLOOKUP($O305,MASTER!$A$8:$N$762,6,0)</f>
        <v>PRO</v>
      </c>
      <c r="G305" s="73" t="str">
        <f>+VLOOKUP($O305,MASTER!$A$8:$N$762,7,0)</f>
        <v>Chile</v>
      </c>
      <c r="H305" s="73" t="str">
        <f>+VLOOKUP($O305,MASTER!$A$8:$N$762,9,0)</f>
        <v>SI</v>
      </c>
      <c r="I305" s="73" t="str">
        <f>+VLOOKUP($O305,MASTER!$A$8:$N$762,10,0)</f>
        <v>NO</v>
      </c>
      <c r="J305" s="73" t="str">
        <f>+VLOOKUP($O305,MASTER!$A$8:$N$762,11,0)</f>
        <v>SI</v>
      </c>
      <c r="K305" s="72">
        <f>+VLOOKUP($O305,MASTER!$A$8:$N$762,12,0)</f>
        <v>3</v>
      </c>
      <c r="L305" s="73" t="str">
        <f>+VLOOKUP($O305,MASTER!$A$8:$N$762,13,0)</f>
        <v>SI</v>
      </c>
      <c r="M305" s="73" t="str">
        <f>+VLOOKUP($O305,MASTER!$A$8:$N$762,14,0)</f>
        <v>Comuna</v>
      </c>
      <c r="N305" s="72">
        <f t="shared" si="23"/>
        <v>346</v>
      </c>
      <c r="O305" s="67">
        <f t="shared" si="24"/>
        <v>4</v>
      </c>
      <c r="P305" s="82">
        <v>10104</v>
      </c>
      <c r="Q305" s="3" t="s">
        <v>869</v>
      </c>
      <c r="R305" s="3" t="str">
        <f t="shared" si="21"/>
        <v>https://dashboardfiltrado.azurewebsites.net/AutoDash/Index/4/10104</v>
      </c>
      <c r="S305" s="58" t="str">
        <f>+""""&amp;IFERROR(VLOOKUP($O305,MASTER!$A$8:$Z$762,20,0),"")&amp;""""</f>
        <v>"No Aplica"</v>
      </c>
      <c r="T305" s="73" t="str">
        <f>+IFERROR(VLOOKUP($O305,MASTER!$A$8:$Z$762,21,0),"")</f>
        <v>No Aplica</v>
      </c>
      <c r="U305" s="67">
        <f>+BD_Links[[#This Row],[id2]]</f>
        <v>10104</v>
      </c>
      <c r="V305" s="58" t="str">
        <f>+""""&amp;IFERROR(VLOOKUP($O305,MASTER!$A$8:$Z$762,22,0),"")&amp;""""</f>
        <v>"No Aplica"</v>
      </c>
      <c r="W305" s="3"/>
      <c r="X305" s="3" t="str">
        <f>+IFERROR(VLOOKUP(BD_Links[[#This Row],[id GEE]],Portadas10[],2,0),"")</f>
        <v/>
      </c>
      <c r="Y3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6" spans="2:26" ht="30.6" x14ac:dyDescent="0.3">
      <c r="B306" s="74">
        <f t="shared" si="22"/>
        <v>278</v>
      </c>
      <c r="C306" s="58" t="str">
        <f>+VLOOKUP($O306,MASTER!$A$8:$N$762,2,0)</f>
        <v>DATAEDUCACIÓN</v>
      </c>
      <c r="D306" s="73" t="str">
        <f>+VLOOKUP($O306,MASTER!$A$8:$N$762,3,0)</f>
        <v>0010-01-00014</v>
      </c>
      <c r="E306" s="52" t="str">
        <f>+VLOOKUP($O306,MASTER!$A$8:$N$762,5,0)</f>
        <v>Ranking Comunal de Establecimientos Educacionales - Chile</v>
      </c>
      <c r="F306" s="73" t="str">
        <f>+VLOOKUP($O306,MASTER!$A$8:$N$762,6,0)</f>
        <v>PRO</v>
      </c>
      <c r="G306" s="73" t="str">
        <f>+VLOOKUP($O306,MASTER!$A$8:$N$762,7,0)</f>
        <v>Chile</v>
      </c>
      <c r="H306" s="73" t="str">
        <f>+VLOOKUP($O306,MASTER!$A$8:$N$762,9,0)</f>
        <v>SI</v>
      </c>
      <c r="I306" s="73" t="str">
        <f>+VLOOKUP($O306,MASTER!$A$8:$N$762,10,0)</f>
        <v>NO</v>
      </c>
      <c r="J306" s="73" t="str">
        <f>+VLOOKUP($O306,MASTER!$A$8:$N$762,11,0)</f>
        <v>SI</v>
      </c>
      <c r="K306" s="72">
        <f>+VLOOKUP($O306,MASTER!$A$8:$N$762,12,0)</f>
        <v>3</v>
      </c>
      <c r="L306" s="73" t="str">
        <f>+VLOOKUP($O306,MASTER!$A$8:$N$762,13,0)</f>
        <v>SI</v>
      </c>
      <c r="M306" s="73" t="str">
        <f>+VLOOKUP($O306,MASTER!$A$8:$N$762,14,0)</f>
        <v>Comuna</v>
      </c>
      <c r="N306" s="72">
        <f t="shared" si="23"/>
        <v>346</v>
      </c>
      <c r="O306" s="67">
        <f t="shared" si="24"/>
        <v>4</v>
      </c>
      <c r="P306" s="82">
        <v>10105</v>
      </c>
      <c r="Q306" s="3" t="s">
        <v>870</v>
      </c>
      <c r="R306" s="3" t="str">
        <f t="shared" si="21"/>
        <v>https://dashboardfiltrado.azurewebsites.net/AutoDash/Index/4/10105</v>
      </c>
      <c r="S306" s="58" t="str">
        <f>+""""&amp;IFERROR(VLOOKUP($O306,MASTER!$A$8:$Z$762,20,0),"")&amp;""""</f>
        <v>"No Aplica"</v>
      </c>
      <c r="T306" s="73" t="str">
        <f>+IFERROR(VLOOKUP($O306,MASTER!$A$8:$Z$762,21,0),"")</f>
        <v>No Aplica</v>
      </c>
      <c r="U306" s="67">
        <f>+BD_Links[[#This Row],[id2]]</f>
        <v>10105</v>
      </c>
      <c r="V306" s="58" t="str">
        <f>+""""&amp;IFERROR(VLOOKUP($O306,MASTER!$A$8:$Z$762,22,0),"")&amp;""""</f>
        <v>"No Aplica"</v>
      </c>
      <c r="W306" s="3"/>
      <c r="X306" s="3" t="str">
        <f>+IFERROR(VLOOKUP(BD_Links[[#This Row],[id GEE]],Portadas10[],2,0),"")</f>
        <v/>
      </c>
      <c r="Y3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7" spans="2:26" ht="30.6" x14ac:dyDescent="0.3">
      <c r="B307" s="74">
        <f t="shared" si="22"/>
        <v>279</v>
      </c>
      <c r="C307" s="58" t="str">
        <f>+VLOOKUP($O307,MASTER!$A$8:$N$762,2,0)</f>
        <v>DATAEDUCACIÓN</v>
      </c>
      <c r="D307" s="73" t="str">
        <f>+VLOOKUP($O307,MASTER!$A$8:$N$762,3,0)</f>
        <v>0010-01-00014</v>
      </c>
      <c r="E307" s="52" t="str">
        <f>+VLOOKUP($O307,MASTER!$A$8:$N$762,5,0)</f>
        <v>Ranking Comunal de Establecimientos Educacionales - Chile</v>
      </c>
      <c r="F307" s="73" t="str">
        <f>+VLOOKUP($O307,MASTER!$A$8:$N$762,6,0)</f>
        <v>PRO</v>
      </c>
      <c r="G307" s="73" t="str">
        <f>+VLOOKUP($O307,MASTER!$A$8:$N$762,7,0)</f>
        <v>Chile</v>
      </c>
      <c r="H307" s="73" t="str">
        <f>+VLOOKUP($O307,MASTER!$A$8:$N$762,9,0)</f>
        <v>SI</v>
      </c>
      <c r="I307" s="73" t="str">
        <f>+VLOOKUP($O307,MASTER!$A$8:$N$762,10,0)</f>
        <v>NO</v>
      </c>
      <c r="J307" s="73" t="str">
        <f>+VLOOKUP($O307,MASTER!$A$8:$N$762,11,0)</f>
        <v>SI</v>
      </c>
      <c r="K307" s="72">
        <f>+VLOOKUP($O307,MASTER!$A$8:$N$762,12,0)</f>
        <v>3</v>
      </c>
      <c r="L307" s="73" t="str">
        <f>+VLOOKUP($O307,MASTER!$A$8:$N$762,13,0)</f>
        <v>SI</v>
      </c>
      <c r="M307" s="73" t="str">
        <f>+VLOOKUP($O307,MASTER!$A$8:$N$762,14,0)</f>
        <v>Comuna</v>
      </c>
      <c r="N307" s="72">
        <f t="shared" si="23"/>
        <v>346</v>
      </c>
      <c r="O307" s="67">
        <f t="shared" si="24"/>
        <v>4</v>
      </c>
      <c r="P307" s="82">
        <v>10402</v>
      </c>
      <c r="Q307" s="3" t="s">
        <v>893</v>
      </c>
      <c r="R307" s="3" t="str">
        <f t="shared" si="21"/>
        <v>https://dashboardfiltrado.azurewebsites.net/AutoDash/Index/4/10402</v>
      </c>
      <c r="S307" s="58" t="str">
        <f>+""""&amp;IFERROR(VLOOKUP($O307,MASTER!$A$8:$Z$762,20,0),"")&amp;""""</f>
        <v>"No Aplica"</v>
      </c>
      <c r="T307" s="73" t="str">
        <f>+IFERROR(VLOOKUP($O307,MASTER!$A$8:$Z$762,21,0),"")</f>
        <v>No Aplica</v>
      </c>
      <c r="U307" s="67">
        <f>+BD_Links[[#This Row],[id2]]</f>
        <v>10402</v>
      </c>
      <c r="V307" s="58" t="str">
        <f>+""""&amp;IFERROR(VLOOKUP($O307,MASTER!$A$8:$Z$762,22,0),"")&amp;""""</f>
        <v>"No Aplica"</v>
      </c>
      <c r="W307" s="3"/>
      <c r="X307" s="3" t="str">
        <f>+IFERROR(VLOOKUP(BD_Links[[#This Row],[id GEE]],Portadas10[],2,0),"")</f>
        <v/>
      </c>
      <c r="Y3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8" spans="2:26" ht="30.6" x14ac:dyDescent="0.3">
      <c r="B308" s="74">
        <f t="shared" si="22"/>
        <v>280</v>
      </c>
      <c r="C308" s="58" t="str">
        <f>+VLOOKUP($O308,MASTER!$A$8:$N$762,2,0)</f>
        <v>DATAEDUCACIÓN</v>
      </c>
      <c r="D308" s="73" t="str">
        <f>+VLOOKUP($O308,MASTER!$A$8:$N$762,3,0)</f>
        <v>0010-01-00014</v>
      </c>
      <c r="E308" s="52" t="str">
        <f>+VLOOKUP($O308,MASTER!$A$8:$N$762,5,0)</f>
        <v>Ranking Comunal de Establecimientos Educacionales - Chile</v>
      </c>
      <c r="F308" s="73" t="str">
        <f>+VLOOKUP($O308,MASTER!$A$8:$N$762,6,0)</f>
        <v>PRO</v>
      </c>
      <c r="G308" s="73" t="str">
        <f>+VLOOKUP($O308,MASTER!$A$8:$N$762,7,0)</f>
        <v>Chile</v>
      </c>
      <c r="H308" s="73" t="str">
        <f>+VLOOKUP($O308,MASTER!$A$8:$N$762,9,0)</f>
        <v>SI</v>
      </c>
      <c r="I308" s="73" t="str">
        <f>+VLOOKUP($O308,MASTER!$A$8:$N$762,10,0)</f>
        <v>NO</v>
      </c>
      <c r="J308" s="73" t="str">
        <f>+VLOOKUP($O308,MASTER!$A$8:$N$762,11,0)</f>
        <v>SI</v>
      </c>
      <c r="K308" s="72">
        <f>+VLOOKUP($O308,MASTER!$A$8:$N$762,12,0)</f>
        <v>3</v>
      </c>
      <c r="L308" s="73" t="str">
        <f>+VLOOKUP($O308,MASTER!$A$8:$N$762,13,0)</f>
        <v>SI</v>
      </c>
      <c r="M308" s="73" t="str">
        <f>+VLOOKUP($O308,MASTER!$A$8:$N$762,14,0)</f>
        <v>Comuna</v>
      </c>
      <c r="N308" s="72">
        <f t="shared" si="23"/>
        <v>346</v>
      </c>
      <c r="O308" s="67">
        <f t="shared" si="24"/>
        <v>4</v>
      </c>
      <c r="P308" s="82">
        <v>14202</v>
      </c>
      <c r="Q308" s="3" t="s">
        <v>978</v>
      </c>
      <c r="R308" s="3" t="str">
        <f t="shared" si="21"/>
        <v>https://dashboardfiltrado.azurewebsites.net/AutoDash/Index/4/14202</v>
      </c>
      <c r="S308" s="58" t="str">
        <f>+""""&amp;IFERROR(VLOOKUP($O308,MASTER!$A$8:$Z$762,20,0),"")&amp;""""</f>
        <v>"No Aplica"</v>
      </c>
      <c r="T308" s="73" t="str">
        <f>+IFERROR(VLOOKUP($O308,MASTER!$A$8:$Z$762,21,0),"")</f>
        <v>No Aplica</v>
      </c>
      <c r="U308" s="67">
        <f>+BD_Links[[#This Row],[id2]]</f>
        <v>14202</v>
      </c>
      <c r="V308" s="58" t="str">
        <f>+""""&amp;IFERROR(VLOOKUP($O308,MASTER!$A$8:$Z$762,22,0),"")&amp;""""</f>
        <v>"No Aplica"</v>
      </c>
      <c r="W308" s="3"/>
      <c r="X308" s="3" t="str">
        <f>+IFERROR(VLOOKUP(BD_Links[[#This Row],[id GEE]],Portadas10[],2,0),"")</f>
        <v/>
      </c>
      <c r="Y3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9" spans="2:26" ht="30.6" x14ac:dyDescent="0.3">
      <c r="B309" s="74">
        <f t="shared" si="22"/>
        <v>281</v>
      </c>
      <c r="C309" s="58" t="str">
        <f>+VLOOKUP($O309,MASTER!$A$8:$N$762,2,0)</f>
        <v>DATAEDUCACIÓN</v>
      </c>
      <c r="D309" s="73" t="str">
        <f>+VLOOKUP($O309,MASTER!$A$8:$N$762,3,0)</f>
        <v>0010-01-00014</v>
      </c>
      <c r="E309" s="52" t="str">
        <f>+VLOOKUP($O309,MASTER!$A$8:$N$762,5,0)</f>
        <v>Ranking Comunal de Establecimientos Educacionales - Chile</v>
      </c>
      <c r="F309" s="73" t="str">
        <f>+VLOOKUP($O309,MASTER!$A$8:$N$762,6,0)</f>
        <v>PRO</v>
      </c>
      <c r="G309" s="73" t="str">
        <f>+VLOOKUP($O309,MASTER!$A$8:$N$762,7,0)</f>
        <v>Chile</v>
      </c>
      <c r="H309" s="73" t="str">
        <f>+VLOOKUP($O309,MASTER!$A$8:$N$762,9,0)</f>
        <v>SI</v>
      </c>
      <c r="I309" s="73" t="str">
        <f>+VLOOKUP($O309,MASTER!$A$8:$N$762,10,0)</f>
        <v>NO</v>
      </c>
      <c r="J309" s="73" t="str">
        <f>+VLOOKUP($O309,MASTER!$A$8:$N$762,11,0)</f>
        <v>SI</v>
      </c>
      <c r="K309" s="72">
        <f>+VLOOKUP($O309,MASTER!$A$8:$N$762,12,0)</f>
        <v>3</v>
      </c>
      <c r="L309" s="73" t="str">
        <f>+VLOOKUP($O309,MASTER!$A$8:$N$762,13,0)</f>
        <v>SI</v>
      </c>
      <c r="M309" s="73" t="str">
        <f>+VLOOKUP($O309,MASTER!$A$8:$N$762,14,0)</f>
        <v>Comuna</v>
      </c>
      <c r="N309" s="72">
        <f t="shared" si="23"/>
        <v>346</v>
      </c>
      <c r="O309" s="67">
        <f t="shared" si="24"/>
        <v>4</v>
      </c>
      <c r="P309" s="82">
        <v>9106</v>
      </c>
      <c r="Q309" s="3" t="s">
        <v>839</v>
      </c>
      <c r="R309" s="3" t="str">
        <f t="shared" si="21"/>
        <v>https://dashboardfiltrado.azurewebsites.net/AutoDash/Index/4/9106</v>
      </c>
      <c r="S309" s="58" t="str">
        <f>+""""&amp;IFERROR(VLOOKUP($O309,MASTER!$A$8:$Z$762,20,0),"")&amp;""""</f>
        <v>"No Aplica"</v>
      </c>
      <c r="T309" s="73" t="str">
        <f>+IFERROR(VLOOKUP($O309,MASTER!$A$8:$Z$762,21,0),"")</f>
        <v>No Aplica</v>
      </c>
      <c r="U309" s="67">
        <f>+BD_Links[[#This Row],[id2]]</f>
        <v>9106</v>
      </c>
      <c r="V309" s="58" t="str">
        <f>+""""&amp;IFERROR(VLOOKUP($O309,MASTER!$A$8:$Z$762,22,0),"")&amp;""""</f>
        <v>"No Aplica"</v>
      </c>
      <c r="W309" s="3"/>
      <c r="X309" s="3" t="str">
        <f>+IFERROR(VLOOKUP(BD_Links[[#This Row],[id GEE]],Portadas10[],2,0),"")</f>
        <v/>
      </c>
      <c r="Y3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0" spans="2:26" ht="30.6" x14ac:dyDescent="0.3">
      <c r="B310" s="74">
        <f t="shared" si="22"/>
        <v>282</v>
      </c>
      <c r="C310" s="58" t="str">
        <f>+VLOOKUP($O310,MASTER!$A$8:$N$762,2,0)</f>
        <v>DATAEDUCACIÓN</v>
      </c>
      <c r="D310" s="73" t="str">
        <f>+VLOOKUP($O310,MASTER!$A$8:$N$762,3,0)</f>
        <v>0010-01-00014</v>
      </c>
      <c r="E310" s="52" t="str">
        <f>+VLOOKUP($O310,MASTER!$A$8:$N$762,5,0)</f>
        <v>Ranking Comunal de Establecimientos Educacionales - Chile</v>
      </c>
      <c r="F310" s="73" t="str">
        <f>+VLOOKUP($O310,MASTER!$A$8:$N$762,6,0)</f>
        <v>PRO</v>
      </c>
      <c r="G310" s="73" t="str">
        <f>+VLOOKUP($O310,MASTER!$A$8:$N$762,7,0)</f>
        <v>Chile</v>
      </c>
      <c r="H310" s="73" t="str">
        <f>+VLOOKUP($O310,MASTER!$A$8:$N$762,9,0)</f>
        <v>SI</v>
      </c>
      <c r="I310" s="73" t="str">
        <f>+VLOOKUP($O310,MASTER!$A$8:$N$762,10,0)</f>
        <v>NO</v>
      </c>
      <c r="J310" s="73" t="str">
        <f>+VLOOKUP($O310,MASTER!$A$8:$N$762,11,0)</f>
        <v>SI</v>
      </c>
      <c r="K310" s="72">
        <f>+VLOOKUP($O310,MASTER!$A$8:$N$762,12,0)</f>
        <v>3</v>
      </c>
      <c r="L310" s="73" t="str">
        <f>+VLOOKUP($O310,MASTER!$A$8:$N$762,13,0)</f>
        <v>SI</v>
      </c>
      <c r="M310" s="73" t="str">
        <f>+VLOOKUP($O310,MASTER!$A$8:$N$762,14,0)</f>
        <v>Comuna</v>
      </c>
      <c r="N310" s="72">
        <f t="shared" si="23"/>
        <v>346</v>
      </c>
      <c r="O310" s="67">
        <f t="shared" si="24"/>
        <v>4</v>
      </c>
      <c r="P310" s="82">
        <v>9107</v>
      </c>
      <c r="Q310" s="3" t="s">
        <v>840</v>
      </c>
      <c r="R310" s="3" t="str">
        <f t="shared" si="21"/>
        <v>https://dashboardfiltrado.azurewebsites.net/AutoDash/Index/4/9107</v>
      </c>
      <c r="S310" s="58" t="str">
        <f>+""""&amp;IFERROR(VLOOKUP($O310,MASTER!$A$8:$Z$762,20,0),"")&amp;""""</f>
        <v>"No Aplica"</v>
      </c>
      <c r="T310" s="73" t="str">
        <f>+IFERROR(VLOOKUP($O310,MASTER!$A$8:$Z$762,21,0),"")</f>
        <v>No Aplica</v>
      </c>
      <c r="U310" s="67">
        <f>+BD_Links[[#This Row],[id2]]</f>
        <v>9107</v>
      </c>
      <c r="V310" s="58" t="str">
        <f>+""""&amp;IFERROR(VLOOKUP($O310,MASTER!$A$8:$Z$762,22,0),"")&amp;""""</f>
        <v>"No Aplica"</v>
      </c>
      <c r="W310" s="3"/>
      <c r="X310" s="3" t="str">
        <f>+IFERROR(VLOOKUP(BD_Links[[#This Row],[id GEE]],Portadas10[],2,0),"")</f>
        <v/>
      </c>
      <c r="Y3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1" spans="2:26" ht="30.6" x14ac:dyDescent="0.3">
      <c r="B311" s="74">
        <f t="shared" si="22"/>
        <v>283</v>
      </c>
      <c r="C311" s="58" t="str">
        <f>+VLOOKUP($O311,MASTER!$A$8:$N$762,2,0)</f>
        <v>DATAEDUCACIÓN</v>
      </c>
      <c r="D311" s="73" t="str">
        <f>+VLOOKUP($O311,MASTER!$A$8:$N$762,3,0)</f>
        <v>0010-01-00014</v>
      </c>
      <c r="E311" s="52" t="str">
        <f>+VLOOKUP($O311,MASTER!$A$8:$N$762,5,0)</f>
        <v>Ranking Comunal de Establecimientos Educacionales - Chile</v>
      </c>
      <c r="F311" s="73" t="str">
        <f>+VLOOKUP($O311,MASTER!$A$8:$N$762,6,0)</f>
        <v>PRO</v>
      </c>
      <c r="G311" s="73" t="str">
        <f>+VLOOKUP($O311,MASTER!$A$8:$N$762,7,0)</f>
        <v>Chile</v>
      </c>
      <c r="H311" s="73" t="str">
        <f>+VLOOKUP($O311,MASTER!$A$8:$N$762,9,0)</f>
        <v>SI</v>
      </c>
      <c r="I311" s="73" t="str">
        <f>+VLOOKUP($O311,MASTER!$A$8:$N$762,10,0)</f>
        <v>NO</v>
      </c>
      <c r="J311" s="73" t="str">
        <f>+VLOOKUP($O311,MASTER!$A$8:$N$762,11,0)</f>
        <v>SI</v>
      </c>
      <c r="K311" s="72">
        <f>+VLOOKUP($O311,MASTER!$A$8:$N$762,12,0)</f>
        <v>3</v>
      </c>
      <c r="L311" s="73" t="str">
        <f>+VLOOKUP($O311,MASTER!$A$8:$N$762,13,0)</f>
        <v>SI</v>
      </c>
      <c r="M311" s="73" t="str">
        <f>+VLOOKUP($O311,MASTER!$A$8:$N$762,14,0)</f>
        <v>Comuna</v>
      </c>
      <c r="N311" s="72">
        <f t="shared" si="23"/>
        <v>346</v>
      </c>
      <c r="O311" s="67">
        <f t="shared" si="24"/>
        <v>4</v>
      </c>
      <c r="P311" s="82">
        <v>11203</v>
      </c>
      <c r="Q311" s="3" t="s">
        <v>900</v>
      </c>
      <c r="R311" s="3" t="str">
        <f t="shared" si="21"/>
        <v>https://dashboardfiltrado.azurewebsites.net/AutoDash/Index/4/11203</v>
      </c>
      <c r="S311" s="58" t="str">
        <f>+""""&amp;IFERROR(VLOOKUP($O311,MASTER!$A$8:$Z$762,20,0),"")&amp;""""</f>
        <v>"No Aplica"</v>
      </c>
      <c r="T311" s="73" t="str">
        <f>+IFERROR(VLOOKUP($O311,MASTER!$A$8:$Z$762,21,0),"")</f>
        <v>No Aplica</v>
      </c>
      <c r="U311" s="67">
        <f>+BD_Links[[#This Row],[id2]]</f>
        <v>11203</v>
      </c>
      <c r="V311" s="58" t="str">
        <f>+""""&amp;IFERROR(VLOOKUP($O311,MASTER!$A$8:$Z$762,22,0),"")&amp;""""</f>
        <v>"No Aplica"</v>
      </c>
      <c r="W311" s="3"/>
      <c r="X311" s="3" t="str">
        <f>+IFERROR(VLOOKUP(BD_Links[[#This Row],[id GEE]],Portadas10[],2,0),"")</f>
        <v/>
      </c>
      <c r="Y3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2" spans="2:26" ht="30.6" x14ac:dyDescent="0.3">
      <c r="B312" s="74">
        <f t="shared" si="22"/>
        <v>284</v>
      </c>
      <c r="C312" s="58" t="str">
        <f>+VLOOKUP($O312,MASTER!$A$8:$N$762,2,0)</f>
        <v>DATAEDUCACIÓN</v>
      </c>
      <c r="D312" s="73" t="str">
        <f>+VLOOKUP($O312,MASTER!$A$8:$N$762,3,0)</f>
        <v>0010-01-00014</v>
      </c>
      <c r="E312" s="52" t="str">
        <f>+VLOOKUP($O312,MASTER!$A$8:$N$762,5,0)</f>
        <v>Ranking Comunal de Establecimientos Educacionales - Chile</v>
      </c>
      <c r="F312" s="73" t="str">
        <f>+VLOOKUP($O312,MASTER!$A$8:$N$762,6,0)</f>
        <v>PRO</v>
      </c>
      <c r="G312" s="73" t="str">
        <f>+VLOOKUP($O312,MASTER!$A$8:$N$762,7,0)</f>
        <v>Chile</v>
      </c>
      <c r="H312" s="73" t="str">
        <f>+VLOOKUP($O312,MASTER!$A$8:$N$762,9,0)</f>
        <v>SI</v>
      </c>
      <c r="I312" s="73" t="str">
        <f>+VLOOKUP($O312,MASTER!$A$8:$N$762,10,0)</f>
        <v>NO</v>
      </c>
      <c r="J312" s="73" t="str">
        <f>+VLOOKUP($O312,MASTER!$A$8:$N$762,11,0)</f>
        <v>SI</v>
      </c>
      <c r="K312" s="72">
        <f>+VLOOKUP($O312,MASTER!$A$8:$N$762,12,0)</f>
        <v>3</v>
      </c>
      <c r="L312" s="73" t="str">
        <f>+VLOOKUP($O312,MASTER!$A$8:$N$762,13,0)</f>
        <v>SI</v>
      </c>
      <c r="M312" s="73" t="str">
        <f>+VLOOKUP($O312,MASTER!$A$8:$N$762,14,0)</f>
        <v>Comuna</v>
      </c>
      <c r="N312" s="72">
        <f t="shared" si="23"/>
        <v>346</v>
      </c>
      <c r="O312" s="67">
        <f t="shared" si="24"/>
        <v>4</v>
      </c>
      <c r="P312" s="82">
        <v>10403</v>
      </c>
      <c r="Q312" s="3" t="s">
        <v>894</v>
      </c>
      <c r="R312" s="3" t="str">
        <f t="shared" si="21"/>
        <v>https://dashboardfiltrado.azurewebsites.net/AutoDash/Index/4/10403</v>
      </c>
      <c r="S312" s="58" t="str">
        <f>+""""&amp;IFERROR(VLOOKUP($O312,MASTER!$A$8:$Z$762,20,0),"")&amp;""""</f>
        <v>"No Aplica"</v>
      </c>
      <c r="T312" s="73" t="str">
        <f>+IFERROR(VLOOKUP($O312,MASTER!$A$8:$Z$762,21,0),"")</f>
        <v>No Aplica</v>
      </c>
      <c r="U312" s="67">
        <f>+BD_Links[[#This Row],[id2]]</f>
        <v>10403</v>
      </c>
      <c r="V312" s="58" t="str">
        <f>+""""&amp;IFERROR(VLOOKUP($O312,MASTER!$A$8:$Z$762,22,0),"")&amp;""""</f>
        <v>"No Aplica"</v>
      </c>
      <c r="W312" s="3"/>
      <c r="X312" s="3" t="str">
        <f>+IFERROR(VLOOKUP(BD_Links[[#This Row],[id GEE]],Portadas10[],2,0),"")</f>
        <v/>
      </c>
      <c r="Y3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3" spans="2:26" ht="30.6" x14ac:dyDescent="0.3">
      <c r="B313" s="74">
        <f t="shared" si="22"/>
        <v>285</v>
      </c>
      <c r="C313" s="58" t="str">
        <f>+VLOOKUP($O313,MASTER!$A$8:$N$762,2,0)</f>
        <v>DATAEDUCACIÓN</v>
      </c>
      <c r="D313" s="73" t="str">
        <f>+VLOOKUP($O313,MASTER!$A$8:$N$762,3,0)</f>
        <v>0010-01-00014</v>
      </c>
      <c r="E313" s="52" t="str">
        <f>+VLOOKUP($O313,MASTER!$A$8:$N$762,5,0)</f>
        <v>Ranking Comunal de Establecimientos Educacionales - Chile</v>
      </c>
      <c r="F313" s="73" t="str">
        <f>+VLOOKUP($O313,MASTER!$A$8:$N$762,6,0)</f>
        <v>PRO</v>
      </c>
      <c r="G313" s="73" t="str">
        <f>+VLOOKUP($O313,MASTER!$A$8:$N$762,7,0)</f>
        <v>Chile</v>
      </c>
      <c r="H313" s="73" t="str">
        <f>+VLOOKUP($O313,MASTER!$A$8:$N$762,9,0)</f>
        <v>SI</v>
      </c>
      <c r="I313" s="73" t="str">
        <f>+VLOOKUP($O313,MASTER!$A$8:$N$762,10,0)</f>
        <v>NO</v>
      </c>
      <c r="J313" s="73" t="str">
        <f>+VLOOKUP($O313,MASTER!$A$8:$N$762,11,0)</f>
        <v>SI</v>
      </c>
      <c r="K313" s="72">
        <f>+VLOOKUP($O313,MASTER!$A$8:$N$762,12,0)</f>
        <v>3</v>
      </c>
      <c r="L313" s="73" t="str">
        <f>+VLOOKUP($O313,MASTER!$A$8:$N$762,13,0)</f>
        <v>SI</v>
      </c>
      <c r="M313" s="73" t="str">
        <f>+VLOOKUP($O313,MASTER!$A$8:$N$762,14,0)</f>
        <v>Comuna</v>
      </c>
      <c r="N313" s="72">
        <f t="shared" si="23"/>
        <v>346</v>
      </c>
      <c r="O313" s="67">
        <f t="shared" si="24"/>
        <v>4</v>
      </c>
      <c r="P313" s="82">
        <v>14201</v>
      </c>
      <c r="Q313" s="3" t="s">
        <v>977</v>
      </c>
      <c r="R313" s="3" t="str">
        <f t="shared" si="21"/>
        <v>https://dashboardfiltrado.azurewebsites.net/AutoDash/Index/4/14201</v>
      </c>
      <c r="S313" s="58" t="str">
        <f>+""""&amp;IFERROR(VLOOKUP($O313,MASTER!$A$8:$Z$762,20,0),"")&amp;""""</f>
        <v>"No Aplica"</v>
      </c>
      <c r="T313" s="73" t="str">
        <f>+IFERROR(VLOOKUP($O313,MASTER!$A$8:$Z$762,21,0),"")</f>
        <v>No Aplica</v>
      </c>
      <c r="U313" s="67">
        <f>+BD_Links[[#This Row],[id2]]</f>
        <v>14201</v>
      </c>
      <c r="V313" s="58" t="str">
        <f>+""""&amp;IFERROR(VLOOKUP($O313,MASTER!$A$8:$Z$762,22,0),"")&amp;""""</f>
        <v>"No Aplica"</v>
      </c>
      <c r="W313" s="3"/>
      <c r="X313" s="3" t="str">
        <f>+IFERROR(VLOOKUP(BD_Links[[#This Row],[id GEE]],Portadas10[],2,0),"")</f>
        <v/>
      </c>
      <c r="Y3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4" spans="2:26" ht="30.6" x14ac:dyDescent="0.3">
      <c r="B314" s="74">
        <f t="shared" si="22"/>
        <v>286</v>
      </c>
      <c r="C314" s="58" t="str">
        <f>+VLOOKUP($O314,MASTER!$A$8:$N$762,2,0)</f>
        <v>DATAEDUCACIÓN</v>
      </c>
      <c r="D314" s="73" t="str">
        <f>+VLOOKUP($O314,MASTER!$A$8:$N$762,3,0)</f>
        <v>0010-01-00014</v>
      </c>
      <c r="E314" s="52" t="str">
        <f>+VLOOKUP($O314,MASTER!$A$8:$N$762,5,0)</f>
        <v>Ranking Comunal de Establecimientos Educacionales - Chile</v>
      </c>
      <c r="F314" s="73" t="str">
        <f>+VLOOKUP($O314,MASTER!$A$8:$N$762,6,0)</f>
        <v>PRO</v>
      </c>
      <c r="G314" s="73" t="str">
        <f>+VLOOKUP($O314,MASTER!$A$8:$N$762,7,0)</f>
        <v>Chile</v>
      </c>
      <c r="H314" s="73" t="str">
        <f>+VLOOKUP($O314,MASTER!$A$8:$N$762,9,0)</f>
        <v>SI</v>
      </c>
      <c r="I314" s="73" t="str">
        <f>+VLOOKUP($O314,MASTER!$A$8:$N$762,10,0)</f>
        <v>NO</v>
      </c>
      <c r="J314" s="73" t="str">
        <f>+VLOOKUP($O314,MASTER!$A$8:$N$762,11,0)</f>
        <v>SI</v>
      </c>
      <c r="K314" s="72">
        <f>+VLOOKUP($O314,MASTER!$A$8:$N$762,12,0)</f>
        <v>3</v>
      </c>
      <c r="L314" s="73" t="str">
        <f>+VLOOKUP($O314,MASTER!$A$8:$N$762,13,0)</f>
        <v>SI</v>
      </c>
      <c r="M314" s="73" t="str">
        <f>+VLOOKUP($O314,MASTER!$A$8:$N$762,14,0)</f>
        <v>Comuna</v>
      </c>
      <c r="N314" s="72">
        <f t="shared" si="23"/>
        <v>346</v>
      </c>
      <c r="O314" s="67">
        <f t="shared" si="24"/>
        <v>4</v>
      </c>
      <c r="P314" s="82">
        <v>14203</v>
      </c>
      <c r="Q314" s="3" t="s">
        <v>979</v>
      </c>
      <c r="R314" s="3" t="str">
        <f t="shared" si="21"/>
        <v>https://dashboardfiltrado.azurewebsites.net/AutoDash/Index/4/14203</v>
      </c>
      <c r="S314" s="58" t="str">
        <f>+""""&amp;IFERROR(VLOOKUP($O314,MASTER!$A$8:$Z$762,20,0),"")&amp;""""</f>
        <v>"No Aplica"</v>
      </c>
      <c r="T314" s="73" t="str">
        <f>+IFERROR(VLOOKUP($O314,MASTER!$A$8:$Z$762,21,0),"")</f>
        <v>No Aplica</v>
      </c>
      <c r="U314" s="67">
        <f>+BD_Links[[#This Row],[id2]]</f>
        <v>14203</v>
      </c>
      <c r="V314" s="58" t="str">
        <f>+""""&amp;IFERROR(VLOOKUP($O314,MASTER!$A$8:$Z$762,22,0),"")&amp;""""</f>
        <v>"No Aplica"</v>
      </c>
      <c r="W314" s="3"/>
      <c r="X314" s="3" t="str">
        <f>+IFERROR(VLOOKUP(BD_Links[[#This Row],[id GEE]],Portadas10[],2,0),"")</f>
        <v/>
      </c>
      <c r="Y3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5" spans="2:26" ht="30.6" x14ac:dyDescent="0.3">
      <c r="B315" s="74">
        <f t="shared" si="22"/>
        <v>287</v>
      </c>
      <c r="C315" s="58" t="str">
        <f>+VLOOKUP($O315,MASTER!$A$8:$N$762,2,0)</f>
        <v>DATAEDUCACIÓN</v>
      </c>
      <c r="D315" s="73" t="str">
        <f>+VLOOKUP($O315,MASTER!$A$8:$N$762,3,0)</f>
        <v>0010-01-00014</v>
      </c>
      <c r="E315" s="52" t="str">
        <f>+VLOOKUP($O315,MASTER!$A$8:$N$762,5,0)</f>
        <v>Ranking Comunal de Establecimientos Educacionales - Chile</v>
      </c>
      <c r="F315" s="73" t="str">
        <f>+VLOOKUP($O315,MASTER!$A$8:$N$762,6,0)</f>
        <v>PRO</v>
      </c>
      <c r="G315" s="73" t="str">
        <f>+VLOOKUP($O315,MASTER!$A$8:$N$762,7,0)</f>
        <v>Chile</v>
      </c>
      <c r="H315" s="73" t="str">
        <f>+VLOOKUP($O315,MASTER!$A$8:$N$762,9,0)</f>
        <v>SI</v>
      </c>
      <c r="I315" s="73" t="str">
        <f>+VLOOKUP($O315,MASTER!$A$8:$N$762,10,0)</f>
        <v>NO</v>
      </c>
      <c r="J315" s="73" t="str">
        <f>+VLOOKUP($O315,MASTER!$A$8:$N$762,11,0)</f>
        <v>SI</v>
      </c>
      <c r="K315" s="72">
        <f>+VLOOKUP($O315,MASTER!$A$8:$N$762,12,0)</f>
        <v>3</v>
      </c>
      <c r="L315" s="73" t="str">
        <f>+VLOOKUP($O315,MASTER!$A$8:$N$762,13,0)</f>
        <v>SI</v>
      </c>
      <c r="M315" s="73" t="str">
        <f>+VLOOKUP($O315,MASTER!$A$8:$N$762,14,0)</f>
        <v>Comuna</v>
      </c>
      <c r="N315" s="72">
        <f t="shared" si="23"/>
        <v>346</v>
      </c>
      <c r="O315" s="67">
        <f t="shared" si="24"/>
        <v>4</v>
      </c>
      <c r="P315" s="82">
        <v>11102</v>
      </c>
      <c r="Q315" s="3" t="s">
        <v>897</v>
      </c>
      <c r="R315" s="3" t="str">
        <f t="shared" si="21"/>
        <v>https://dashboardfiltrado.azurewebsites.net/AutoDash/Index/4/11102</v>
      </c>
      <c r="S315" s="58" t="str">
        <f>+""""&amp;IFERROR(VLOOKUP($O315,MASTER!$A$8:$Z$762,20,0),"")&amp;""""</f>
        <v>"No Aplica"</v>
      </c>
      <c r="T315" s="73" t="str">
        <f>+IFERROR(VLOOKUP($O315,MASTER!$A$8:$Z$762,21,0),"")</f>
        <v>No Aplica</v>
      </c>
      <c r="U315" s="67">
        <f>+BD_Links[[#This Row],[id2]]</f>
        <v>11102</v>
      </c>
      <c r="V315" s="58" t="str">
        <f>+""""&amp;IFERROR(VLOOKUP($O315,MASTER!$A$8:$Z$762,22,0),"")&amp;""""</f>
        <v>"No Aplica"</v>
      </c>
      <c r="W315" s="3"/>
      <c r="X315" s="3" t="str">
        <f>+IFERROR(VLOOKUP(BD_Links[[#This Row],[id GEE]],Portadas10[],2,0),"")</f>
        <v/>
      </c>
      <c r="Y3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6" spans="2:26" ht="30.6" x14ac:dyDescent="0.3">
      <c r="B316" s="74">
        <f t="shared" si="22"/>
        <v>288</v>
      </c>
      <c r="C316" s="58" t="str">
        <f>+VLOOKUP($O316,MASTER!$A$8:$N$762,2,0)</f>
        <v>DATAEDUCACIÓN</v>
      </c>
      <c r="D316" s="73" t="str">
        <f>+VLOOKUP($O316,MASTER!$A$8:$N$762,3,0)</f>
        <v>0010-01-00014</v>
      </c>
      <c r="E316" s="52" t="str">
        <f>+VLOOKUP($O316,MASTER!$A$8:$N$762,5,0)</f>
        <v>Ranking Comunal de Establecimientos Educacionales - Chile</v>
      </c>
      <c r="F316" s="73" t="str">
        <f>+VLOOKUP($O316,MASTER!$A$8:$N$762,6,0)</f>
        <v>PRO</v>
      </c>
      <c r="G316" s="73" t="str">
        <f>+VLOOKUP($O316,MASTER!$A$8:$N$762,7,0)</f>
        <v>Chile</v>
      </c>
      <c r="H316" s="73" t="str">
        <f>+VLOOKUP($O316,MASTER!$A$8:$N$762,9,0)</f>
        <v>SI</v>
      </c>
      <c r="I316" s="73" t="str">
        <f>+VLOOKUP($O316,MASTER!$A$8:$N$762,10,0)</f>
        <v>NO</v>
      </c>
      <c r="J316" s="73" t="str">
        <f>+VLOOKUP($O316,MASTER!$A$8:$N$762,11,0)</f>
        <v>SI</v>
      </c>
      <c r="K316" s="72">
        <f>+VLOOKUP($O316,MASTER!$A$8:$N$762,12,0)</f>
        <v>3</v>
      </c>
      <c r="L316" s="73" t="str">
        <f>+VLOOKUP($O316,MASTER!$A$8:$N$762,13,0)</f>
        <v>SI</v>
      </c>
      <c r="M316" s="73" t="str">
        <f>+VLOOKUP($O316,MASTER!$A$8:$N$762,14,0)</f>
        <v>Comuna</v>
      </c>
      <c r="N316" s="72">
        <f t="shared" si="23"/>
        <v>346</v>
      </c>
      <c r="O316" s="67">
        <f t="shared" si="24"/>
        <v>4</v>
      </c>
      <c r="P316" s="82">
        <v>12102</v>
      </c>
      <c r="Q316" s="3" t="s">
        <v>907</v>
      </c>
      <c r="R316" s="3" t="str">
        <f t="shared" si="21"/>
        <v>https://dashboardfiltrado.azurewebsites.net/AutoDash/Index/4/12102</v>
      </c>
      <c r="S316" s="58" t="str">
        <f>+""""&amp;IFERROR(VLOOKUP($O316,MASTER!$A$8:$Z$762,20,0),"")&amp;""""</f>
        <v>"No Aplica"</v>
      </c>
      <c r="T316" s="73" t="str">
        <f>+IFERROR(VLOOKUP($O316,MASTER!$A$8:$Z$762,21,0),"")</f>
        <v>No Aplica</v>
      </c>
      <c r="U316" s="67">
        <f>+BD_Links[[#This Row],[id2]]</f>
        <v>12102</v>
      </c>
      <c r="V316" s="58" t="str">
        <f>+""""&amp;IFERROR(VLOOKUP($O316,MASTER!$A$8:$Z$762,22,0),"")&amp;""""</f>
        <v>"No Aplica"</v>
      </c>
      <c r="W316" s="3"/>
      <c r="X316" s="3" t="str">
        <f>+IFERROR(VLOOKUP(BD_Links[[#This Row],[id GEE]],Portadas10[],2,0),"")</f>
        <v/>
      </c>
      <c r="Y3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7" spans="2:26" ht="30.6" x14ac:dyDescent="0.3">
      <c r="B317" s="74">
        <f t="shared" si="22"/>
        <v>289</v>
      </c>
      <c r="C317" s="58" t="str">
        <f>+VLOOKUP($O317,MASTER!$A$8:$N$762,2,0)</f>
        <v>DATAEDUCACIÓN</v>
      </c>
      <c r="D317" s="73" t="str">
        <f>+VLOOKUP($O317,MASTER!$A$8:$N$762,3,0)</f>
        <v>0010-01-00014</v>
      </c>
      <c r="E317" s="52" t="str">
        <f>+VLOOKUP($O317,MASTER!$A$8:$N$762,5,0)</f>
        <v>Ranking Comunal de Establecimientos Educacionales - Chile</v>
      </c>
      <c r="F317" s="73" t="str">
        <f>+VLOOKUP($O317,MASTER!$A$8:$N$762,6,0)</f>
        <v>PRO</v>
      </c>
      <c r="G317" s="73" t="str">
        <f>+VLOOKUP($O317,MASTER!$A$8:$N$762,7,0)</f>
        <v>Chile</v>
      </c>
      <c r="H317" s="73" t="str">
        <f>+VLOOKUP($O317,MASTER!$A$8:$N$762,9,0)</f>
        <v>SI</v>
      </c>
      <c r="I317" s="73" t="str">
        <f>+VLOOKUP($O317,MASTER!$A$8:$N$762,10,0)</f>
        <v>NO</v>
      </c>
      <c r="J317" s="73" t="str">
        <f>+VLOOKUP($O317,MASTER!$A$8:$N$762,11,0)</f>
        <v>SI</v>
      </c>
      <c r="K317" s="72">
        <f>+VLOOKUP($O317,MASTER!$A$8:$N$762,12,0)</f>
        <v>3</v>
      </c>
      <c r="L317" s="73" t="str">
        <f>+VLOOKUP($O317,MASTER!$A$8:$N$762,13,0)</f>
        <v>SI</v>
      </c>
      <c r="M317" s="73" t="str">
        <f>+VLOOKUP($O317,MASTER!$A$8:$N$762,14,0)</f>
        <v>Comuna</v>
      </c>
      <c r="N317" s="72">
        <f t="shared" si="23"/>
        <v>346</v>
      </c>
      <c r="O317" s="67">
        <f t="shared" si="24"/>
        <v>4</v>
      </c>
      <c r="P317" s="82">
        <v>14103</v>
      </c>
      <c r="Q317" s="3" t="s">
        <v>971</v>
      </c>
      <c r="R317" s="3" t="str">
        <f t="shared" si="21"/>
        <v>https://dashboardfiltrado.azurewebsites.net/AutoDash/Index/4/14103</v>
      </c>
      <c r="S317" s="58" t="str">
        <f>+""""&amp;IFERROR(VLOOKUP($O317,MASTER!$A$8:$Z$762,20,0),"")&amp;""""</f>
        <v>"No Aplica"</v>
      </c>
      <c r="T317" s="73" t="str">
        <f>+IFERROR(VLOOKUP($O317,MASTER!$A$8:$Z$762,21,0),"")</f>
        <v>No Aplica</v>
      </c>
      <c r="U317" s="67">
        <f>+BD_Links[[#This Row],[id2]]</f>
        <v>14103</v>
      </c>
      <c r="V317" s="58" t="str">
        <f>+""""&amp;IFERROR(VLOOKUP($O317,MASTER!$A$8:$Z$762,22,0),"")&amp;""""</f>
        <v>"No Aplica"</v>
      </c>
      <c r="W317" s="3"/>
      <c r="X317" s="3" t="str">
        <f>+IFERROR(VLOOKUP(BD_Links[[#This Row],[id GEE]],Portadas10[],2,0),"")</f>
        <v/>
      </c>
      <c r="Y3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8" spans="2:26" ht="30.6" x14ac:dyDescent="0.3">
      <c r="B318" s="74">
        <f t="shared" si="22"/>
        <v>290</v>
      </c>
      <c r="C318" s="58" t="str">
        <f>+VLOOKUP($O318,MASTER!$A$8:$N$762,2,0)</f>
        <v>DATAEDUCACIÓN</v>
      </c>
      <c r="D318" s="73" t="str">
        <f>+VLOOKUP($O318,MASTER!$A$8:$N$762,3,0)</f>
        <v>0010-01-00014</v>
      </c>
      <c r="E318" s="52" t="str">
        <f>+VLOOKUP($O318,MASTER!$A$8:$N$762,5,0)</f>
        <v>Ranking Comunal de Establecimientos Educacionales - Chile</v>
      </c>
      <c r="F318" s="73" t="str">
        <f>+VLOOKUP($O318,MASTER!$A$8:$N$762,6,0)</f>
        <v>PRO</v>
      </c>
      <c r="G318" s="73" t="str">
        <f>+VLOOKUP($O318,MASTER!$A$8:$N$762,7,0)</f>
        <v>Chile</v>
      </c>
      <c r="H318" s="73" t="str">
        <f>+VLOOKUP($O318,MASTER!$A$8:$N$762,9,0)</f>
        <v>SI</v>
      </c>
      <c r="I318" s="73" t="str">
        <f>+VLOOKUP($O318,MASTER!$A$8:$N$762,10,0)</f>
        <v>NO</v>
      </c>
      <c r="J318" s="73" t="str">
        <f>+VLOOKUP($O318,MASTER!$A$8:$N$762,11,0)</f>
        <v>SI</v>
      </c>
      <c r="K318" s="72">
        <f>+VLOOKUP($O318,MASTER!$A$8:$N$762,12,0)</f>
        <v>3</v>
      </c>
      <c r="L318" s="73" t="str">
        <f>+VLOOKUP($O318,MASTER!$A$8:$N$762,13,0)</f>
        <v>SI</v>
      </c>
      <c r="M318" s="73" t="str">
        <f>+VLOOKUP($O318,MASTER!$A$8:$N$762,14,0)</f>
        <v>Comuna</v>
      </c>
      <c r="N318" s="72">
        <f t="shared" si="23"/>
        <v>346</v>
      </c>
      <c r="O318" s="67">
        <f t="shared" si="24"/>
        <v>4</v>
      </c>
      <c r="P318" s="82">
        <v>9108</v>
      </c>
      <c r="Q318" s="3" t="s">
        <v>841</v>
      </c>
      <c r="R318" s="3" t="str">
        <f t="shared" si="21"/>
        <v>https://dashboardfiltrado.azurewebsites.net/AutoDash/Index/4/9108</v>
      </c>
      <c r="S318" s="58" t="str">
        <f>+""""&amp;IFERROR(VLOOKUP($O318,MASTER!$A$8:$Z$762,20,0),"")&amp;""""</f>
        <v>"No Aplica"</v>
      </c>
      <c r="T318" s="73" t="str">
        <f>+IFERROR(VLOOKUP($O318,MASTER!$A$8:$Z$762,21,0),"")</f>
        <v>No Aplica</v>
      </c>
      <c r="U318" s="67">
        <f>+BD_Links[[#This Row],[id2]]</f>
        <v>9108</v>
      </c>
      <c r="V318" s="58" t="str">
        <f>+""""&amp;IFERROR(VLOOKUP($O318,MASTER!$A$8:$Z$762,22,0),"")&amp;""""</f>
        <v>"No Aplica"</v>
      </c>
      <c r="W318" s="3"/>
      <c r="X318" s="3" t="str">
        <f>+IFERROR(VLOOKUP(BD_Links[[#This Row],[id GEE]],Portadas10[],2,0),"")</f>
        <v/>
      </c>
      <c r="Y3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9" spans="2:26" ht="30.6" x14ac:dyDescent="0.3">
      <c r="B319" s="74">
        <f t="shared" si="22"/>
        <v>291</v>
      </c>
      <c r="C319" s="58" t="str">
        <f>+VLOOKUP($O319,MASTER!$A$8:$N$762,2,0)</f>
        <v>DATAEDUCACIÓN</v>
      </c>
      <c r="D319" s="73" t="str">
        <f>+VLOOKUP($O319,MASTER!$A$8:$N$762,3,0)</f>
        <v>0010-01-00014</v>
      </c>
      <c r="E319" s="52" t="str">
        <f>+VLOOKUP($O319,MASTER!$A$8:$N$762,5,0)</f>
        <v>Ranking Comunal de Establecimientos Educacionales - Chile</v>
      </c>
      <c r="F319" s="73" t="str">
        <f>+VLOOKUP($O319,MASTER!$A$8:$N$762,6,0)</f>
        <v>PRO</v>
      </c>
      <c r="G319" s="73" t="str">
        <f>+VLOOKUP($O319,MASTER!$A$8:$N$762,7,0)</f>
        <v>Chile</v>
      </c>
      <c r="H319" s="73" t="str">
        <f>+VLOOKUP($O319,MASTER!$A$8:$N$762,9,0)</f>
        <v>SI</v>
      </c>
      <c r="I319" s="73" t="str">
        <f>+VLOOKUP($O319,MASTER!$A$8:$N$762,10,0)</f>
        <v>NO</v>
      </c>
      <c r="J319" s="73" t="str">
        <f>+VLOOKUP($O319,MASTER!$A$8:$N$762,11,0)</f>
        <v>SI</v>
      </c>
      <c r="K319" s="72">
        <f>+VLOOKUP($O319,MASTER!$A$8:$N$762,12,0)</f>
        <v>3</v>
      </c>
      <c r="L319" s="73" t="str">
        <f>+VLOOKUP($O319,MASTER!$A$8:$N$762,13,0)</f>
        <v>SI</v>
      </c>
      <c r="M319" s="73" t="str">
        <f>+VLOOKUP($O319,MASTER!$A$8:$N$762,14,0)</f>
        <v>Comuna</v>
      </c>
      <c r="N319" s="72">
        <f t="shared" si="23"/>
        <v>346</v>
      </c>
      <c r="O319" s="67">
        <f t="shared" si="24"/>
        <v>4</v>
      </c>
      <c r="P319" s="82">
        <v>10107</v>
      </c>
      <c r="Q319" s="3" t="s">
        <v>872</v>
      </c>
      <c r="R319" s="3" t="str">
        <f t="shared" si="21"/>
        <v>https://dashboardfiltrado.azurewebsites.net/AutoDash/Index/4/10107</v>
      </c>
      <c r="S319" s="58" t="str">
        <f>+""""&amp;IFERROR(VLOOKUP($O319,MASTER!$A$8:$Z$762,20,0),"")&amp;""""</f>
        <v>"No Aplica"</v>
      </c>
      <c r="T319" s="73" t="str">
        <f>+IFERROR(VLOOKUP($O319,MASTER!$A$8:$Z$762,21,0),"")</f>
        <v>No Aplica</v>
      </c>
      <c r="U319" s="67">
        <f>+BD_Links[[#This Row],[id2]]</f>
        <v>10107</v>
      </c>
      <c r="V319" s="58" t="str">
        <f>+""""&amp;IFERROR(VLOOKUP($O319,MASTER!$A$8:$Z$762,22,0),"")&amp;""""</f>
        <v>"No Aplica"</v>
      </c>
      <c r="W319" s="3"/>
      <c r="X319" s="3" t="str">
        <f>+IFERROR(VLOOKUP(BD_Links[[#This Row],[id GEE]],Portadas10[],2,0),"")</f>
        <v/>
      </c>
      <c r="Y3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0" spans="2:26" ht="30.6" x14ac:dyDescent="0.3">
      <c r="B320" s="74">
        <f t="shared" si="22"/>
        <v>292</v>
      </c>
      <c r="C320" s="58" t="str">
        <f>+VLOOKUP($O320,MASTER!$A$8:$N$762,2,0)</f>
        <v>DATAEDUCACIÓN</v>
      </c>
      <c r="D320" s="73" t="str">
        <f>+VLOOKUP($O320,MASTER!$A$8:$N$762,3,0)</f>
        <v>0010-01-00014</v>
      </c>
      <c r="E320" s="52" t="str">
        <f>+VLOOKUP($O320,MASTER!$A$8:$N$762,5,0)</f>
        <v>Ranking Comunal de Establecimientos Educacionales - Chile</v>
      </c>
      <c r="F320" s="73" t="str">
        <f>+VLOOKUP($O320,MASTER!$A$8:$N$762,6,0)</f>
        <v>PRO</v>
      </c>
      <c r="G320" s="73" t="str">
        <f>+VLOOKUP($O320,MASTER!$A$8:$N$762,7,0)</f>
        <v>Chile</v>
      </c>
      <c r="H320" s="73" t="str">
        <f>+VLOOKUP($O320,MASTER!$A$8:$N$762,9,0)</f>
        <v>SI</v>
      </c>
      <c r="I320" s="73" t="str">
        <f>+VLOOKUP($O320,MASTER!$A$8:$N$762,10,0)</f>
        <v>NO</v>
      </c>
      <c r="J320" s="73" t="str">
        <f>+VLOOKUP($O320,MASTER!$A$8:$N$762,11,0)</f>
        <v>SI</v>
      </c>
      <c r="K320" s="72">
        <f>+VLOOKUP($O320,MASTER!$A$8:$N$762,12,0)</f>
        <v>3</v>
      </c>
      <c r="L320" s="73" t="str">
        <f>+VLOOKUP($O320,MASTER!$A$8:$N$762,13,0)</f>
        <v>SI</v>
      </c>
      <c r="M320" s="73" t="str">
        <f>+VLOOKUP($O320,MASTER!$A$8:$N$762,14,0)</f>
        <v>Comuna</v>
      </c>
      <c r="N320" s="72">
        <f t="shared" si="23"/>
        <v>346</v>
      </c>
      <c r="O320" s="67">
        <f t="shared" si="24"/>
        <v>4</v>
      </c>
      <c r="P320" s="82">
        <v>9109</v>
      </c>
      <c r="Q320" s="3" t="s">
        <v>842</v>
      </c>
      <c r="R320" s="3" t="str">
        <f t="shared" si="21"/>
        <v>https://dashboardfiltrado.azurewebsites.net/AutoDash/Index/4/9109</v>
      </c>
      <c r="S320" s="58" t="str">
        <f>+""""&amp;IFERROR(VLOOKUP($O320,MASTER!$A$8:$Z$762,20,0),"")&amp;""""</f>
        <v>"No Aplica"</v>
      </c>
      <c r="T320" s="73" t="str">
        <f>+IFERROR(VLOOKUP($O320,MASTER!$A$8:$Z$762,21,0),"")</f>
        <v>No Aplica</v>
      </c>
      <c r="U320" s="67">
        <f>+BD_Links[[#This Row],[id2]]</f>
        <v>9109</v>
      </c>
      <c r="V320" s="58" t="str">
        <f>+""""&amp;IFERROR(VLOOKUP($O320,MASTER!$A$8:$Z$762,22,0),"")&amp;""""</f>
        <v>"No Aplica"</v>
      </c>
      <c r="W320" s="3"/>
      <c r="X320" s="3" t="str">
        <f>+IFERROR(VLOOKUP(BD_Links[[#This Row],[id GEE]],Portadas10[],2,0),"")</f>
        <v/>
      </c>
      <c r="Y3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1" spans="2:26" ht="30.6" x14ac:dyDescent="0.3">
      <c r="B321" s="74">
        <f t="shared" si="22"/>
        <v>293</v>
      </c>
      <c r="C321" s="58" t="str">
        <f>+VLOOKUP($O321,MASTER!$A$8:$N$762,2,0)</f>
        <v>DATAEDUCACIÓN</v>
      </c>
      <c r="D321" s="73" t="str">
        <f>+VLOOKUP($O321,MASTER!$A$8:$N$762,3,0)</f>
        <v>0010-01-00014</v>
      </c>
      <c r="E321" s="52" t="str">
        <f>+VLOOKUP($O321,MASTER!$A$8:$N$762,5,0)</f>
        <v>Ranking Comunal de Establecimientos Educacionales - Chile</v>
      </c>
      <c r="F321" s="73" t="str">
        <f>+VLOOKUP($O321,MASTER!$A$8:$N$762,6,0)</f>
        <v>PRO</v>
      </c>
      <c r="G321" s="73" t="str">
        <f>+VLOOKUP($O321,MASTER!$A$8:$N$762,7,0)</f>
        <v>Chile</v>
      </c>
      <c r="H321" s="73" t="str">
        <f>+VLOOKUP($O321,MASTER!$A$8:$N$762,9,0)</f>
        <v>SI</v>
      </c>
      <c r="I321" s="73" t="str">
        <f>+VLOOKUP($O321,MASTER!$A$8:$N$762,10,0)</f>
        <v>NO</v>
      </c>
      <c r="J321" s="73" t="str">
        <f>+VLOOKUP($O321,MASTER!$A$8:$N$762,11,0)</f>
        <v>SI</v>
      </c>
      <c r="K321" s="72">
        <f>+VLOOKUP($O321,MASTER!$A$8:$N$762,12,0)</f>
        <v>3</v>
      </c>
      <c r="L321" s="73" t="str">
        <f>+VLOOKUP($O321,MASTER!$A$8:$N$762,13,0)</f>
        <v>SI</v>
      </c>
      <c r="M321" s="73" t="str">
        <f>+VLOOKUP($O321,MASTER!$A$8:$N$762,14,0)</f>
        <v>Comuna</v>
      </c>
      <c r="N321" s="72">
        <f t="shared" si="23"/>
        <v>346</v>
      </c>
      <c r="O321" s="67">
        <f t="shared" si="24"/>
        <v>4</v>
      </c>
      <c r="P321" s="82">
        <v>9205</v>
      </c>
      <c r="Q321" s="3" t="s">
        <v>859</v>
      </c>
      <c r="R321" s="3" t="str">
        <f t="shared" si="21"/>
        <v>https://dashboardfiltrado.azurewebsites.net/AutoDash/Index/4/9205</v>
      </c>
      <c r="S321" s="58" t="str">
        <f>+""""&amp;IFERROR(VLOOKUP($O321,MASTER!$A$8:$Z$762,20,0),"")&amp;""""</f>
        <v>"No Aplica"</v>
      </c>
      <c r="T321" s="73" t="str">
        <f>+IFERROR(VLOOKUP($O321,MASTER!$A$8:$Z$762,21,0),"")</f>
        <v>No Aplica</v>
      </c>
      <c r="U321" s="67">
        <f>+BD_Links[[#This Row],[id2]]</f>
        <v>9205</v>
      </c>
      <c r="V321" s="58" t="str">
        <f>+""""&amp;IFERROR(VLOOKUP($O321,MASTER!$A$8:$Z$762,22,0),"")&amp;""""</f>
        <v>"No Aplica"</v>
      </c>
      <c r="W321" s="3"/>
      <c r="X321" s="3" t="str">
        <f>+IFERROR(VLOOKUP(BD_Links[[#This Row],[id GEE]],Portadas10[],2,0),"")</f>
        <v/>
      </c>
      <c r="Y3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2" spans="2:26" ht="30.6" x14ac:dyDescent="0.3">
      <c r="B322" s="74">
        <f t="shared" si="22"/>
        <v>294</v>
      </c>
      <c r="C322" s="58" t="str">
        <f>+VLOOKUP($O322,MASTER!$A$8:$N$762,2,0)</f>
        <v>DATAEDUCACIÓN</v>
      </c>
      <c r="D322" s="73" t="str">
        <f>+VLOOKUP($O322,MASTER!$A$8:$N$762,3,0)</f>
        <v>0010-01-00014</v>
      </c>
      <c r="E322" s="52" t="str">
        <f>+VLOOKUP($O322,MASTER!$A$8:$N$762,5,0)</f>
        <v>Ranking Comunal de Establecimientos Educacionales - Chile</v>
      </c>
      <c r="F322" s="73" t="str">
        <f>+VLOOKUP($O322,MASTER!$A$8:$N$762,6,0)</f>
        <v>PRO</v>
      </c>
      <c r="G322" s="73" t="str">
        <f>+VLOOKUP($O322,MASTER!$A$8:$N$762,7,0)</f>
        <v>Chile</v>
      </c>
      <c r="H322" s="73" t="str">
        <f>+VLOOKUP($O322,MASTER!$A$8:$N$762,9,0)</f>
        <v>SI</v>
      </c>
      <c r="I322" s="73" t="str">
        <f>+VLOOKUP($O322,MASTER!$A$8:$N$762,10,0)</f>
        <v>NO</v>
      </c>
      <c r="J322" s="73" t="str">
        <f>+VLOOKUP($O322,MASTER!$A$8:$N$762,11,0)</f>
        <v>SI</v>
      </c>
      <c r="K322" s="72">
        <f>+VLOOKUP($O322,MASTER!$A$8:$N$762,12,0)</f>
        <v>3</v>
      </c>
      <c r="L322" s="73" t="str">
        <f>+VLOOKUP($O322,MASTER!$A$8:$N$762,13,0)</f>
        <v>SI</v>
      </c>
      <c r="M322" s="73" t="str">
        <f>+VLOOKUP($O322,MASTER!$A$8:$N$762,14,0)</f>
        <v>Comuna</v>
      </c>
      <c r="N322" s="72">
        <f t="shared" si="23"/>
        <v>346</v>
      </c>
      <c r="O322" s="67">
        <f t="shared" si="24"/>
        <v>4</v>
      </c>
      <c r="P322" s="82">
        <v>14104</v>
      </c>
      <c r="Q322" s="3" t="s">
        <v>972</v>
      </c>
      <c r="R322" s="3" t="str">
        <f t="shared" si="21"/>
        <v>https://dashboardfiltrado.azurewebsites.net/AutoDash/Index/4/14104</v>
      </c>
      <c r="S322" s="58" t="str">
        <f>+""""&amp;IFERROR(VLOOKUP($O322,MASTER!$A$8:$Z$762,20,0),"")&amp;""""</f>
        <v>"No Aplica"</v>
      </c>
      <c r="T322" s="73" t="str">
        <f>+IFERROR(VLOOKUP($O322,MASTER!$A$8:$Z$762,21,0),"")</f>
        <v>No Aplica</v>
      </c>
      <c r="U322" s="67">
        <f>+BD_Links[[#This Row],[id2]]</f>
        <v>14104</v>
      </c>
      <c r="V322" s="58" t="str">
        <f>+""""&amp;IFERROR(VLOOKUP($O322,MASTER!$A$8:$Z$762,22,0),"")&amp;""""</f>
        <v>"No Aplica"</v>
      </c>
      <c r="W322" s="3"/>
      <c r="X322" s="3" t="str">
        <f>+IFERROR(VLOOKUP(BD_Links[[#This Row],[id GEE]],Portadas10[],2,0),"")</f>
        <v/>
      </c>
      <c r="Y3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3" spans="2:26" ht="30.6" x14ac:dyDescent="0.3">
      <c r="B323" s="74">
        <f t="shared" si="22"/>
        <v>295</v>
      </c>
      <c r="C323" s="58" t="str">
        <f>+VLOOKUP($O323,MASTER!$A$8:$N$762,2,0)</f>
        <v>DATAEDUCACIÓN</v>
      </c>
      <c r="D323" s="73" t="str">
        <f>+VLOOKUP($O323,MASTER!$A$8:$N$762,3,0)</f>
        <v>0010-01-00014</v>
      </c>
      <c r="E323" s="52" t="str">
        <f>+VLOOKUP($O323,MASTER!$A$8:$N$762,5,0)</f>
        <v>Ranking Comunal de Establecimientos Educacionales - Chile</v>
      </c>
      <c r="F323" s="73" t="str">
        <f>+VLOOKUP($O323,MASTER!$A$8:$N$762,6,0)</f>
        <v>PRO</v>
      </c>
      <c r="G323" s="73" t="str">
        <f>+VLOOKUP($O323,MASTER!$A$8:$N$762,7,0)</f>
        <v>Chile</v>
      </c>
      <c r="H323" s="73" t="str">
        <f>+VLOOKUP($O323,MASTER!$A$8:$N$762,9,0)</f>
        <v>SI</v>
      </c>
      <c r="I323" s="73" t="str">
        <f>+VLOOKUP($O323,MASTER!$A$8:$N$762,10,0)</f>
        <v>NO</v>
      </c>
      <c r="J323" s="73" t="str">
        <f>+VLOOKUP($O323,MASTER!$A$8:$N$762,11,0)</f>
        <v>SI</v>
      </c>
      <c r="K323" s="72">
        <f>+VLOOKUP($O323,MASTER!$A$8:$N$762,12,0)</f>
        <v>3</v>
      </c>
      <c r="L323" s="73" t="str">
        <f>+VLOOKUP($O323,MASTER!$A$8:$N$762,13,0)</f>
        <v>SI</v>
      </c>
      <c r="M323" s="73" t="str">
        <f>+VLOOKUP($O323,MASTER!$A$8:$N$762,14,0)</f>
        <v>Comuna</v>
      </c>
      <c r="N323" s="72">
        <f t="shared" si="23"/>
        <v>346</v>
      </c>
      <c r="O323" s="67">
        <f t="shared" si="24"/>
        <v>4</v>
      </c>
      <c r="P323" s="82">
        <v>10106</v>
      </c>
      <c r="Q323" s="3" t="s">
        <v>871</v>
      </c>
      <c r="R323" s="3" t="str">
        <f t="shared" si="21"/>
        <v>https://dashboardfiltrado.azurewebsites.net/AutoDash/Index/4/10106</v>
      </c>
      <c r="S323" s="58" t="str">
        <f>+""""&amp;IFERROR(VLOOKUP($O323,MASTER!$A$8:$Z$762,20,0),"")&amp;""""</f>
        <v>"No Aplica"</v>
      </c>
      <c r="T323" s="73" t="str">
        <f>+IFERROR(VLOOKUP($O323,MASTER!$A$8:$Z$762,21,0),"")</f>
        <v>No Aplica</v>
      </c>
      <c r="U323" s="67">
        <f>+BD_Links[[#This Row],[id2]]</f>
        <v>10106</v>
      </c>
      <c r="V323" s="58" t="str">
        <f>+""""&amp;IFERROR(VLOOKUP($O323,MASTER!$A$8:$Z$762,22,0),"")&amp;""""</f>
        <v>"No Aplica"</v>
      </c>
      <c r="W323" s="3"/>
      <c r="X323" s="3" t="str">
        <f>+IFERROR(VLOOKUP(BD_Links[[#This Row],[id GEE]],Portadas10[],2,0),"")</f>
        <v/>
      </c>
      <c r="Y3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4" spans="2:26" ht="30.6" x14ac:dyDescent="0.3">
      <c r="B324" s="74">
        <f t="shared" si="22"/>
        <v>296</v>
      </c>
      <c r="C324" s="58" t="str">
        <f>+VLOOKUP($O324,MASTER!$A$8:$N$762,2,0)</f>
        <v>DATAEDUCACIÓN</v>
      </c>
      <c r="D324" s="73" t="str">
        <f>+VLOOKUP($O324,MASTER!$A$8:$N$762,3,0)</f>
        <v>0010-01-00014</v>
      </c>
      <c r="E324" s="52" t="str">
        <f>+VLOOKUP($O324,MASTER!$A$8:$N$762,5,0)</f>
        <v>Ranking Comunal de Establecimientos Educacionales - Chile</v>
      </c>
      <c r="F324" s="73" t="str">
        <f>+VLOOKUP($O324,MASTER!$A$8:$N$762,6,0)</f>
        <v>PRO</v>
      </c>
      <c r="G324" s="73" t="str">
        <f>+VLOOKUP($O324,MASTER!$A$8:$N$762,7,0)</f>
        <v>Chile</v>
      </c>
      <c r="H324" s="73" t="str">
        <f>+VLOOKUP($O324,MASTER!$A$8:$N$762,9,0)</f>
        <v>SI</v>
      </c>
      <c r="I324" s="73" t="str">
        <f>+VLOOKUP($O324,MASTER!$A$8:$N$762,10,0)</f>
        <v>NO</v>
      </c>
      <c r="J324" s="73" t="str">
        <f>+VLOOKUP($O324,MASTER!$A$8:$N$762,11,0)</f>
        <v>SI</v>
      </c>
      <c r="K324" s="72">
        <f>+VLOOKUP($O324,MASTER!$A$8:$N$762,12,0)</f>
        <v>3</v>
      </c>
      <c r="L324" s="73" t="str">
        <f>+VLOOKUP($O324,MASTER!$A$8:$N$762,13,0)</f>
        <v>SI</v>
      </c>
      <c r="M324" s="73" t="str">
        <f>+VLOOKUP($O324,MASTER!$A$8:$N$762,14,0)</f>
        <v>Comuna</v>
      </c>
      <c r="N324" s="72">
        <f t="shared" si="23"/>
        <v>346</v>
      </c>
      <c r="O324" s="67">
        <f t="shared" si="24"/>
        <v>4</v>
      </c>
      <c r="P324" s="82">
        <v>9206</v>
      </c>
      <c r="Q324" s="3" t="s">
        <v>860</v>
      </c>
      <c r="R324" s="3" t="str">
        <f t="shared" si="21"/>
        <v>https://dashboardfiltrado.azurewebsites.net/AutoDash/Index/4/9206</v>
      </c>
      <c r="S324" s="58" t="str">
        <f>+""""&amp;IFERROR(VLOOKUP($O324,MASTER!$A$8:$Z$762,20,0),"")&amp;""""</f>
        <v>"No Aplica"</v>
      </c>
      <c r="T324" s="73" t="str">
        <f>+IFERROR(VLOOKUP($O324,MASTER!$A$8:$Z$762,21,0),"")</f>
        <v>No Aplica</v>
      </c>
      <c r="U324" s="67">
        <f>+BD_Links[[#This Row],[id2]]</f>
        <v>9206</v>
      </c>
      <c r="V324" s="58" t="str">
        <f>+""""&amp;IFERROR(VLOOKUP($O324,MASTER!$A$8:$Z$762,22,0),"")&amp;""""</f>
        <v>"No Aplica"</v>
      </c>
      <c r="W324" s="3"/>
      <c r="X324" s="3" t="str">
        <f>+IFERROR(VLOOKUP(BD_Links[[#This Row],[id GEE]],Portadas10[],2,0),"")</f>
        <v/>
      </c>
      <c r="Y3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5" spans="2:26" ht="30.6" x14ac:dyDescent="0.3">
      <c r="B325" s="74">
        <f t="shared" si="22"/>
        <v>297</v>
      </c>
      <c r="C325" s="58" t="str">
        <f>+VLOOKUP($O325,MASTER!$A$8:$N$762,2,0)</f>
        <v>DATAEDUCACIÓN</v>
      </c>
      <c r="D325" s="73" t="str">
        <f>+VLOOKUP($O325,MASTER!$A$8:$N$762,3,0)</f>
        <v>0010-01-00014</v>
      </c>
      <c r="E325" s="52" t="str">
        <f>+VLOOKUP($O325,MASTER!$A$8:$N$762,5,0)</f>
        <v>Ranking Comunal de Establecimientos Educacionales - Chile</v>
      </c>
      <c r="F325" s="73" t="str">
        <f>+VLOOKUP($O325,MASTER!$A$8:$N$762,6,0)</f>
        <v>PRO</v>
      </c>
      <c r="G325" s="73" t="str">
        <f>+VLOOKUP($O325,MASTER!$A$8:$N$762,7,0)</f>
        <v>Chile</v>
      </c>
      <c r="H325" s="73" t="str">
        <f>+VLOOKUP($O325,MASTER!$A$8:$N$762,9,0)</f>
        <v>SI</v>
      </c>
      <c r="I325" s="73" t="str">
        <f>+VLOOKUP($O325,MASTER!$A$8:$N$762,10,0)</f>
        <v>NO</v>
      </c>
      <c r="J325" s="73" t="str">
        <f>+VLOOKUP($O325,MASTER!$A$8:$N$762,11,0)</f>
        <v>SI</v>
      </c>
      <c r="K325" s="72">
        <f>+VLOOKUP($O325,MASTER!$A$8:$N$762,12,0)</f>
        <v>3</v>
      </c>
      <c r="L325" s="73" t="str">
        <f>+VLOOKUP($O325,MASTER!$A$8:$N$762,13,0)</f>
        <v>SI</v>
      </c>
      <c r="M325" s="73" t="str">
        <f>+VLOOKUP($O325,MASTER!$A$8:$N$762,14,0)</f>
        <v>Comuna</v>
      </c>
      <c r="N325" s="72">
        <f t="shared" si="23"/>
        <v>346</v>
      </c>
      <c r="O325" s="67">
        <f t="shared" si="24"/>
        <v>4</v>
      </c>
      <c r="P325" s="82">
        <v>9207</v>
      </c>
      <c r="Q325" s="3" t="s">
        <v>861</v>
      </c>
      <c r="R325" s="3" t="str">
        <f t="shared" si="21"/>
        <v>https://dashboardfiltrado.azurewebsites.net/AutoDash/Index/4/9207</v>
      </c>
      <c r="S325" s="58" t="str">
        <f>+""""&amp;IFERROR(VLOOKUP($O325,MASTER!$A$8:$Z$762,20,0),"")&amp;""""</f>
        <v>"No Aplica"</v>
      </c>
      <c r="T325" s="73" t="str">
        <f>+IFERROR(VLOOKUP($O325,MASTER!$A$8:$Z$762,21,0),"")</f>
        <v>No Aplica</v>
      </c>
      <c r="U325" s="67">
        <f>+BD_Links[[#This Row],[id2]]</f>
        <v>9207</v>
      </c>
      <c r="V325" s="58" t="str">
        <f>+""""&amp;IFERROR(VLOOKUP($O325,MASTER!$A$8:$Z$762,22,0),"")&amp;""""</f>
        <v>"No Aplica"</v>
      </c>
      <c r="W325" s="3"/>
      <c r="X325" s="3" t="str">
        <f>+IFERROR(VLOOKUP(BD_Links[[#This Row],[id GEE]],Portadas10[],2,0),"")</f>
        <v/>
      </c>
      <c r="Y3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6" spans="2:26" ht="30.6" x14ac:dyDescent="0.3">
      <c r="B326" s="74">
        <f t="shared" si="22"/>
        <v>298</v>
      </c>
      <c r="C326" s="58" t="str">
        <f>+VLOOKUP($O326,MASTER!$A$8:$N$762,2,0)</f>
        <v>DATAEDUCACIÓN</v>
      </c>
      <c r="D326" s="73" t="str">
        <f>+VLOOKUP($O326,MASTER!$A$8:$N$762,3,0)</f>
        <v>0010-01-00014</v>
      </c>
      <c r="E326" s="52" t="str">
        <f>+VLOOKUP($O326,MASTER!$A$8:$N$762,5,0)</f>
        <v>Ranking Comunal de Establecimientos Educacionales - Chile</v>
      </c>
      <c r="F326" s="73" t="str">
        <f>+VLOOKUP($O326,MASTER!$A$8:$N$762,6,0)</f>
        <v>PRO</v>
      </c>
      <c r="G326" s="73" t="str">
        <f>+VLOOKUP($O326,MASTER!$A$8:$N$762,7,0)</f>
        <v>Chile</v>
      </c>
      <c r="H326" s="73" t="str">
        <f>+VLOOKUP($O326,MASTER!$A$8:$N$762,9,0)</f>
        <v>SI</v>
      </c>
      <c r="I326" s="73" t="str">
        <f>+VLOOKUP($O326,MASTER!$A$8:$N$762,10,0)</f>
        <v>NO</v>
      </c>
      <c r="J326" s="73" t="str">
        <f>+VLOOKUP($O326,MASTER!$A$8:$N$762,11,0)</f>
        <v>SI</v>
      </c>
      <c r="K326" s="72">
        <f>+VLOOKUP($O326,MASTER!$A$8:$N$762,12,0)</f>
        <v>3</v>
      </c>
      <c r="L326" s="73" t="str">
        <f>+VLOOKUP($O326,MASTER!$A$8:$N$762,13,0)</f>
        <v>SI</v>
      </c>
      <c r="M326" s="73" t="str">
        <f>+VLOOKUP($O326,MASTER!$A$8:$N$762,14,0)</f>
        <v>Comuna</v>
      </c>
      <c r="N326" s="72">
        <f t="shared" si="23"/>
        <v>346</v>
      </c>
      <c r="O326" s="67">
        <f t="shared" si="24"/>
        <v>4</v>
      </c>
      <c r="P326" s="82">
        <v>14105</v>
      </c>
      <c r="Q326" s="3" t="s">
        <v>973</v>
      </c>
      <c r="R326" s="3" t="str">
        <f t="shared" si="21"/>
        <v>https://dashboardfiltrado.azurewebsites.net/AutoDash/Index/4/14105</v>
      </c>
      <c r="S326" s="58" t="str">
        <f>+""""&amp;IFERROR(VLOOKUP($O326,MASTER!$A$8:$Z$762,20,0),"")&amp;""""</f>
        <v>"No Aplica"</v>
      </c>
      <c r="T326" s="73" t="str">
        <f>+IFERROR(VLOOKUP($O326,MASTER!$A$8:$Z$762,21,0),"")</f>
        <v>No Aplica</v>
      </c>
      <c r="U326" s="67">
        <f>+BD_Links[[#This Row],[id2]]</f>
        <v>14105</v>
      </c>
      <c r="V326" s="58" t="str">
        <f>+""""&amp;IFERROR(VLOOKUP($O326,MASTER!$A$8:$Z$762,22,0),"")&amp;""""</f>
        <v>"No Aplica"</v>
      </c>
      <c r="W326" s="3"/>
      <c r="X326" s="3" t="str">
        <f>+IFERROR(VLOOKUP(BD_Links[[#This Row],[id GEE]],Portadas10[],2,0),"")</f>
        <v/>
      </c>
      <c r="Y3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7" spans="2:26" ht="30.6" x14ac:dyDescent="0.3">
      <c r="B327" s="74">
        <f t="shared" si="22"/>
        <v>299</v>
      </c>
      <c r="C327" s="58" t="str">
        <f>+VLOOKUP($O327,MASTER!$A$8:$N$762,2,0)</f>
        <v>DATAEDUCACIÓN</v>
      </c>
      <c r="D327" s="73" t="str">
        <f>+VLOOKUP($O327,MASTER!$A$8:$N$762,3,0)</f>
        <v>0010-01-00014</v>
      </c>
      <c r="E327" s="52" t="str">
        <f>+VLOOKUP($O327,MASTER!$A$8:$N$762,5,0)</f>
        <v>Ranking Comunal de Establecimientos Educacionales - Chile</v>
      </c>
      <c r="F327" s="73" t="str">
        <f>+VLOOKUP($O327,MASTER!$A$8:$N$762,6,0)</f>
        <v>PRO</v>
      </c>
      <c r="G327" s="73" t="str">
        <f>+VLOOKUP($O327,MASTER!$A$8:$N$762,7,0)</f>
        <v>Chile</v>
      </c>
      <c r="H327" s="73" t="str">
        <f>+VLOOKUP($O327,MASTER!$A$8:$N$762,9,0)</f>
        <v>SI</v>
      </c>
      <c r="I327" s="73" t="str">
        <f>+VLOOKUP($O327,MASTER!$A$8:$N$762,10,0)</f>
        <v>NO</v>
      </c>
      <c r="J327" s="73" t="str">
        <f>+VLOOKUP($O327,MASTER!$A$8:$N$762,11,0)</f>
        <v>SI</v>
      </c>
      <c r="K327" s="72">
        <f>+VLOOKUP($O327,MASTER!$A$8:$N$762,12,0)</f>
        <v>3</v>
      </c>
      <c r="L327" s="73" t="str">
        <f>+VLOOKUP($O327,MASTER!$A$8:$N$762,13,0)</f>
        <v>SI</v>
      </c>
      <c r="M327" s="73" t="str">
        <f>+VLOOKUP($O327,MASTER!$A$8:$N$762,14,0)</f>
        <v>Comuna</v>
      </c>
      <c r="N327" s="72">
        <f t="shared" si="23"/>
        <v>346</v>
      </c>
      <c r="O327" s="67">
        <f t="shared" si="24"/>
        <v>4</v>
      </c>
      <c r="P327" s="82">
        <v>14106</v>
      </c>
      <c r="Q327" s="3" t="s">
        <v>974</v>
      </c>
      <c r="R327" s="3" t="str">
        <f t="shared" si="21"/>
        <v>https://dashboardfiltrado.azurewebsites.net/AutoDash/Index/4/14106</v>
      </c>
      <c r="S327" s="58" t="str">
        <f>+""""&amp;IFERROR(VLOOKUP($O327,MASTER!$A$8:$Z$762,20,0),"")&amp;""""</f>
        <v>"No Aplica"</v>
      </c>
      <c r="T327" s="73" t="str">
        <f>+IFERROR(VLOOKUP($O327,MASTER!$A$8:$Z$762,21,0),"")</f>
        <v>No Aplica</v>
      </c>
      <c r="U327" s="67">
        <f>+BD_Links[[#This Row],[id2]]</f>
        <v>14106</v>
      </c>
      <c r="V327" s="58" t="str">
        <f>+""""&amp;IFERROR(VLOOKUP($O327,MASTER!$A$8:$Z$762,22,0),"")&amp;""""</f>
        <v>"No Aplica"</v>
      </c>
      <c r="W327" s="3"/>
      <c r="X327" s="3" t="str">
        <f>+IFERROR(VLOOKUP(BD_Links[[#This Row],[id GEE]],Portadas10[],2,0),"")</f>
        <v/>
      </c>
      <c r="Y3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8" spans="2:26" ht="30.6" x14ac:dyDescent="0.3">
      <c r="B328" s="74">
        <f t="shared" si="22"/>
        <v>300</v>
      </c>
      <c r="C328" s="58" t="str">
        <f>+VLOOKUP($O328,MASTER!$A$8:$N$762,2,0)</f>
        <v>DATAEDUCACIÓN</v>
      </c>
      <c r="D328" s="73" t="str">
        <f>+VLOOKUP($O328,MASTER!$A$8:$N$762,3,0)</f>
        <v>0010-01-00014</v>
      </c>
      <c r="E328" s="52" t="str">
        <f>+VLOOKUP($O328,MASTER!$A$8:$N$762,5,0)</f>
        <v>Ranking Comunal de Establecimientos Educacionales - Chile</v>
      </c>
      <c r="F328" s="73" t="str">
        <f>+VLOOKUP($O328,MASTER!$A$8:$N$762,6,0)</f>
        <v>PRO</v>
      </c>
      <c r="G328" s="73" t="str">
        <f>+VLOOKUP($O328,MASTER!$A$8:$N$762,7,0)</f>
        <v>Chile</v>
      </c>
      <c r="H328" s="73" t="str">
        <f>+VLOOKUP($O328,MASTER!$A$8:$N$762,9,0)</f>
        <v>SI</v>
      </c>
      <c r="I328" s="73" t="str">
        <f>+VLOOKUP($O328,MASTER!$A$8:$N$762,10,0)</f>
        <v>NO</v>
      </c>
      <c r="J328" s="73" t="str">
        <f>+VLOOKUP($O328,MASTER!$A$8:$N$762,11,0)</f>
        <v>SI</v>
      </c>
      <c r="K328" s="72">
        <f>+VLOOKUP($O328,MASTER!$A$8:$N$762,12,0)</f>
        <v>3</v>
      </c>
      <c r="L328" s="73" t="str">
        <f>+VLOOKUP($O328,MASTER!$A$8:$N$762,13,0)</f>
        <v>SI</v>
      </c>
      <c r="M328" s="73" t="str">
        <f>+VLOOKUP($O328,MASTER!$A$8:$N$762,14,0)</f>
        <v>Comuna</v>
      </c>
      <c r="N328" s="72">
        <f t="shared" si="23"/>
        <v>346</v>
      </c>
      <c r="O328" s="67">
        <f t="shared" si="24"/>
        <v>4</v>
      </c>
      <c r="P328" s="82">
        <v>10108</v>
      </c>
      <c r="Q328" s="3" t="s">
        <v>873</v>
      </c>
      <c r="R328" s="3" t="str">
        <f t="shared" si="21"/>
        <v>https://dashboardfiltrado.azurewebsites.net/AutoDash/Index/4/10108</v>
      </c>
      <c r="S328" s="58" t="str">
        <f>+""""&amp;IFERROR(VLOOKUP($O328,MASTER!$A$8:$Z$762,20,0),"")&amp;""""</f>
        <v>"No Aplica"</v>
      </c>
      <c r="T328" s="73" t="str">
        <f>+IFERROR(VLOOKUP($O328,MASTER!$A$8:$Z$762,21,0),"")</f>
        <v>No Aplica</v>
      </c>
      <c r="U328" s="67">
        <f>+BD_Links[[#This Row],[id2]]</f>
        <v>10108</v>
      </c>
      <c r="V328" s="58" t="str">
        <f>+""""&amp;IFERROR(VLOOKUP($O328,MASTER!$A$8:$Z$762,22,0),"")&amp;""""</f>
        <v>"No Aplica"</v>
      </c>
      <c r="W328" s="3"/>
      <c r="X328" s="3" t="str">
        <f>+IFERROR(VLOOKUP(BD_Links[[#This Row],[id GEE]],Portadas10[],2,0),"")</f>
        <v/>
      </c>
      <c r="Y3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9" spans="2:26" ht="30.6" x14ac:dyDescent="0.3">
      <c r="B329" s="74">
        <f t="shared" si="22"/>
        <v>301</v>
      </c>
      <c r="C329" s="58" t="str">
        <f>+VLOOKUP($O329,MASTER!$A$8:$N$762,2,0)</f>
        <v>DATAEDUCACIÓN</v>
      </c>
      <c r="D329" s="73" t="str">
        <f>+VLOOKUP($O329,MASTER!$A$8:$N$762,3,0)</f>
        <v>0010-01-00014</v>
      </c>
      <c r="E329" s="52" t="str">
        <f>+VLOOKUP($O329,MASTER!$A$8:$N$762,5,0)</f>
        <v>Ranking Comunal de Establecimientos Educacionales - Chile</v>
      </c>
      <c r="F329" s="73" t="str">
        <f>+VLOOKUP($O329,MASTER!$A$8:$N$762,6,0)</f>
        <v>PRO</v>
      </c>
      <c r="G329" s="73" t="str">
        <f>+VLOOKUP($O329,MASTER!$A$8:$N$762,7,0)</f>
        <v>Chile</v>
      </c>
      <c r="H329" s="73" t="str">
        <f>+VLOOKUP($O329,MASTER!$A$8:$N$762,9,0)</f>
        <v>SI</v>
      </c>
      <c r="I329" s="73" t="str">
        <f>+VLOOKUP($O329,MASTER!$A$8:$N$762,10,0)</f>
        <v>NO</v>
      </c>
      <c r="J329" s="73" t="str">
        <f>+VLOOKUP($O329,MASTER!$A$8:$N$762,11,0)</f>
        <v>SI</v>
      </c>
      <c r="K329" s="72">
        <f>+VLOOKUP($O329,MASTER!$A$8:$N$762,12,0)</f>
        <v>3</v>
      </c>
      <c r="L329" s="73" t="str">
        <f>+VLOOKUP($O329,MASTER!$A$8:$N$762,13,0)</f>
        <v>SI</v>
      </c>
      <c r="M329" s="73" t="str">
        <f>+VLOOKUP($O329,MASTER!$A$8:$N$762,14,0)</f>
        <v>Comuna</v>
      </c>
      <c r="N329" s="72">
        <f t="shared" si="23"/>
        <v>346</v>
      </c>
      <c r="O329" s="67">
        <f t="shared" si="24"/>
        <v>4</v>
      </c>
      <c r="P329" s="82">
        <v>9110</v>
      </c>
      <c r="Q329" s="3" t="s">
        <v>843</v>
      </c>
      <c r="R329" s="3" t="str">
        <f t="shared" si="21"/>
        <v>https://dashboardfiltrado.azurewebsites.net/AutoDash/Index/4/9110</v>
      </c>
      <c r="S329" s="58" t="str">
        <f>+""""&amp;IFERROR(VLOOKUP($O329,MASTER!$A$8:$Z$762,20,0),"")&amp;""""</f>
        <v>"No Aplica"</v>
      </c>
      <c r="T329" s="73" t="str">
        <f>+IFERROR(VLOOKUP($O329,MASTER!$A$8:$Z$762,21,0),"")</f>
        <v>No Aplica</v>
      </c>
      <c r="U329" s="67">
        <f>+BD_Links[[#This Row],[id2]]</f>
        <v>9110</v>
      </c>
      <c r="V329" s="58" t="str">
        <f>+""""&amp;IFERROR(VLOOKUP($O329,MASTER!$A$8:$Z$762,22,0),"")&amp;""""</f>
        <v>"No Aplica"</v>
      </c>
      <c r="W329" s="3"/>
      <c r="X329" s="3" t="str">
        <f>+IFERROR(VLOOKUP(BD_Links[[#This Row],[id GEE]],Portadas10[],2,0),"")</f>
        <v/>
      </c>
      <c r="Y3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0" spans="2:26" ht="30.6" x14ac:dyDescent="0.3">
      <c r="B330" s="74">
        <f t="shared" si="22"/>
        <v>302</v>
      </c>
      <c r="C330" s="58" t="str">
        <f>+VLOOKUP($O330,MASTER!$A$8:$N$762,2,0)</f>
        <v>DATAEDUCACIÓN</v>
      </c>
      <c r="D330" s="73" t="str">
        <f>+VLOOKUP($O330,MASTER!$A$8:$N$762,3,0)</f>
        <v>0010-01-00014</v>
      </c>
      <c r="E330" s="52" t="str">
        <f>+VLOOKUP($O330,MASTER!$A$8:$N$762,5,0)</f>
        <v>Ranking Comunal de Establecimientos Educacionales - Chile</v>
      </c>
      <c r="F330" s="73" t="str">
        <f>+VLOOKUP($O330,MASTER!$A$8:$N$762,6,0)</f>
        <v>PRO</v>
      </c>
      <c r="G330" s="73" t="str">
        <f>+VLOOKUP($O330,MASTER!$A$8:$N$762,7,0)</f>
        <v>Chile</v>
      </c>
      <c r="H330" s="73" t="str">
        <f>+VLOOKUP($O330,MASTER!$A$8:$N$762,9,0)</f>
        <v>SI</v>
      </c>
      <c r="I330" s="73" t="str">
        <f>+VLOOKUP($O330,MASTER!$A$8:$N$762,10,0)</f>
        <v>NO</v>
      </c>
      <c r="J330" s="73" t="str">
        <f>+VLOOKUP($O330,MASTER!$A$8:$N$762,11,0)</f>
        <v>SI</v>
      </c>
      <c r="K330" s="72">
        <f>+VLOOKUP($O330,MASTER!$A$8:$N$762,12,0)</f>
        <v>3</v>
      </c>
      <c r="L330" s="73" t="str">
        <f>+VLOOKUP($O330,MASTER!$A$8:$N$762,13,0)</f>
        <v>SI</v>
      </c>
      <c r="M330" s="73" t="str">
        <f>+VLOOKUP($O330,MASTER!$A$8:$N$762,14,0)</f>
        <v>Comuna</v>
      </c>
      <c r="N330" s="72">
        <f t="shared" si="23"/>
        <v>346</v>
      </c>
      <c r="O330" s="67">
        <f t="shared" si="24"/>
        <v>4</v>
      </c>
      <c r="P330" s="82">
        <v>12401</v>
      </c>
      <c r="Q330" s="3" t="s">
        <v>915</v>
      </c>
      <c r="R330" s="3" t="str">
        <f t="shared" si="21"/>
        <v>https://dashboardfiltrado.azurewebsites.net/AutoDash/Index/4/12401</v>
      </c>
      <c r="S330" s="58" t="str">
        <f>+""""&amp;IFERROR(VLOOKUP($O330,MASTER!$A$8:$Z$762,20,0),"")&amp;""""</f>
        <v>"No Aplica"</v>
      </c>
      <c r="T330" s="73" t="str">
        <f>+IFERROR(VLOOKUP($O330,MASTER!$A$8:$Z$762,21,0),"")</f>
        <v>No Aplica</v>
      </c>
      <c r="U330" s="67">
        <f>+BD_Links[[#This Row],[id2]]</f>
        <v>12401</v>
      </c>
      <c r="V330" s="58" t="str">
        <f>+""""&amp;IFERROR(VLOOKUP($O330,MASTER!$A$8:$Z$762,22,0),"")&amp;""""</f>
        <v>"No Aplica"</v>
      </c>
      <c r="W330" s="3"/>
      <c r="X330" s="3" t="str">
        <f>+IFERROR(VLOOKUP(BD_Links[[#This Row],[id GEE]],Portadas10[],2,0),"")</f>
        <v/>
      </c>
      <c r="Y3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1" spans="2:26" ht="30.6" x14ac:dyDescent="0.3">
      <c r="B331" s="74">
        <f t="shared" si="22"/>
        <v>303</v>
      </c>
      <c r="C331" s="58" t="str">
        <f>+VLOOKUP($O331,MASTER!$A$8:$N$762,2,0)</f>
        <v>DATAEDUCACIÓN</v>
      </c>
      <c r="D331" s="73" t="str">
        <f>+VLOOKUP($O331,MASTER!$A$8:$N$762,3,0)</f>
        <v>0010-01-00014</v>
      </c>
      <c r="E331" s="52" t="str">
        <f>+VLOOKUP($O331,MASTER!$A$8:$N$762,5,0)</f>
        <v>Ranking Comunal de Establecimientos Educacionales - Chile</v>
      </c>
      <c r="F331" s="73" t="str">
        <f>+VLOOKUP($O331,MASTER!$A$8:$N$762,6,0)</f>
        <v>PRO</v>
      </c>
      <c r="G331" s="73" t="str">
        <f>+VLOOKUP($O331,MASTER!$A$8:$N$762,7,0)</f>
        <v>Chile</v>
      </c>
      <c r="H331" s="73" t="str">
        <f>+VLOOKUP($O331,MASTER!$A$8:$N$762,9,0)</f>
        <v>SI</v>
      </c>
      <c r="I331" s="73" t="str">
        <f>+VLOOKUP($O331,MASTER!$A$8:$N$762,10,0)</f>
        <v>NO</v>
      </c>
      <c r="J331" s="73" t="str">
        <f>+VLOOKUP($O331,MASTER!$A$8:$N$762,11,0)</f>
        <v>SI</v>
      </c>
      <c r="K331" s="72">
        <f>+VLOOKUP($O331,MASTER!$A$8:$N$762,12,0)</f>
        <v>3</v>
      </c>
      <c r="L331" s="73" t="str">
        <f>+VLOOKUP($O331,MASTER!$A$8:$N$762,13,0)</f>
        <v>SI</v>
      </c>
      <c r="M331" s="73" t="str">
        <f>+VLOOKUP($O331,MASTER!$A$8:$N$762,14,0)</f>
        <v>Comuna</v>
      </c>
      <c r="N331" s="72">
        <f t="shared" si="23"/>
        <v>346</v>
      </c>
      <c r="O331" s="67">
        <f t="shared" si="24"/>
        <v>4</v>
      </c>
      <c r="P331" s="82">
        <v>9111</v>
      </c>
      <c r="Q331" s="3" t="s">
        <v>844</v>
      </c>
      <c r="R331" s="3" t="str">
        <f t="shared" si="21"/>
        <v>https://dashboardfiltrado.azurewebsites.net/AutoDash/Index/4/9111</v>
      </c>
      <c r="S331" s="58" t="str">
        <f>+""""&amp;IFERROR(VLOOKUP($O331,MASTER!$A$8:$Z$762,20,0),"")&amp;""""</f>
        <v>"No Aplica"</v>
      </c>
      <c r="T331" s="73" t="str">
        <f>+IFERROR(VLOOKUP($O331,MASTER!$A$8:$Z$762,21,0),"")</f>
        <v>No Aplica</v>
      </c>
      <c r="U331" s="67">
        <f>+BD_Links[[#This Row],[id2]]</f>
        <v>9111</v>
      </c>
      <c r="V331" s="58" t="str">
        <f>+""""&amp;IFERROR(VLOOKUP($O331,MASTER!$A$8:$Z$762,22,0),"")&amp;""""</f>
        <v>"No Aplica"</v>
      </c>
      <c r="W331" s="3"/>
      <c r="X331" s="3" t="str">
        <f>+IFERROR(VLOOKUP(BD_Links[[#This Row],[id GEE]],Portadas10[],2,0),"")</f>
        <v/>
      </c>
      <c r="Y3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2" spans="2:26" ht="30.6" x14ac:dyDescent="0.3">
      <c r="B332" s="74">
        <f t="shared" si="22"/>
        <v>304</v>
      </c>
      <c r="C332" s="58" t="str">
        <f>+VLOOKUP($O332,MASTER!$A$8:$N$762,2,0)</f>
        <v>DATAEDUCACIÓN</v>
      </c>
      <c r="D332" s="73" t="str">
        <f>+VLOOKUP($O332,MASTER!$A$8:$N$762,3,0)</f>
        <v>0010-01-00014</v>
      </c>
      <c r="E332" s="52" t="str">
        <f>+VLOOKUP($O332,MASTER!$A$8:$N$762,5,0)</f>
        <v>Ranking Comunal de Establecimientos Educacionales - Chile</v>
      </c>
      <c r="F332" s="73" t="str">
        <f>+VLOOKUP($O332,MASTER!$A$8:$N$762,6,0)</f>
        <v>PRO</v>
      </c>
      <c r="G332" s="73" t="str">
        <f>+VLOOKUP($O332,MASTER!$A$8:$N$762,7,0)</f>
        <v>Chile</v>
      </c>
      <c r="H332" s="73" t="str">
        <f>+VLOOKUP($O332,MASTER!$A$8:$N$762,9,0)</f>
        <v>SI</v>
      </c>
      <c r="I332" s="73" t="str">
        <f>+VLOOKUP($O332,MASTER!$A$8:$N$762,10,0)</f>
        <v>NO</v>
      </c>
      <c r="J332" s="73" t="str">
        <f>+VLOOKUP($O332,MASTER!$A$8:$N$762,11,0)</f>
        <v>SI</v>
      </c>
      <c r="K332" s="72">
        <f>+VLOOKUP($O332,MASTER!$A$8:$N$762,12,0)</f>
        <v>3</v>
      </c>
      <c r="L332" s="73" t="str">
        <f>+VLOOKUP($O332,MASTER!$A$8:$N$762,13,0)</f>
        <v>SI</v>
      </c>
      <c r="M332" s="73" t="str">
        <f>+VLOOKUP($O332,MASTER!$A$8:$N$762,14,0)</f>
        <v>Comuna</v>
      </c>
      <c r="N332" s="72">
        <f t="shared" si="23"/>
        <v>346</v>
      </c>
      <c r="O332" s="67">
        <f t="shared" si="24"/>
        <v>4</v>
      </c>
      <c r="P332" s="82">
        <v>11302</v>
      </c>
      <c r="Q332" s="3" t="s">
        <v>902</v>
      </c>
      <c r="R332" s="3" t="str">
        <f t="shared" si="21"/>
        <v>https://dashboardfiltrado.azurewebsites.net/AutoDash/Index/4/11302</v>
      </c>
      <c r="S332" s="58" t="str">
        <f>+""""&amp;IFERROR(VLOOKUP($O332,MASTER!$A$8:$Z$762,20,0),"")&amp;""""</f>
        <v>"No Aplica"</v>
      </c>
      <c r="T332" s="73" t="str">
        <f>+IFERROR(VLOOKUP($O332,MASTER!$A$8:$Z$762,21,0),"")</f>
        <v>No Aplica</v>
      </c>
      <c r="U332" s="67">
        <f>+BD_Links[[#This Row],[id2]]</f>
        <v>11302</v>
      </c>
      <c r="V332" s="58" t="str">
        <f>+""""&amp;IFERROR(VLOOKUP($O332,MASTER!$A$8:$Z$762,22,0),"")&amp;""""</f>
        <v>"No Aplica"</v>
      </c>
      <c r="W332" s="3"/>
      <c r="X332" s="3" t="str">
        <f>+IFERROR(VLOOKUP(BD_Links[[#This Row],[id GEE]],Portadas10[],2,0),"")</f>
        <v/>
      </c>
      <c r="Y3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3" spans="2:26" ht="30.6" x14ac:dyDescent="0.3">
      <c r="B333" s="74">
        <f t="shared" si="22"/>
        <v>305</v>
      </c>
      <c r="C333" s="58" t="str">
        <f>+VLOOKUP($O333,MASTER!$A$8:$N$762,2,0)</f>
        <v>DATAEDUCACIÓN</v>
      </c>
      <c r="D333" s="73" t="str">
        <f>+VLOOKUP($O333,MASTER!$A$8:$N$762,3,0)</f>
        <v>0010-01-00014</v>
      </c>
      <c r="E333" s="52" t="str">
        <f>+VLOOKUP($O333,MASTER!$A$8:$N$762,5,0)</f>
        <v>Ranking Comunal de Establecimientos Educacionales - Chile</v>
      </c>
      <c r="F333" s="73" t="str">
        <f>+VLOOKUP($O333,MASTER!$A$8:$N$762,6,0)</f>
        <v>PRO</v>
      </c>
      <c r="G333" s="73" t="str">
        <f>+VLOOKUP($O333,MASTER!$A$8:$N$762,7,0)</f>
        <v>Chile</v>
      </c>
      <c r="H333" s="73" t="str">
        <f>+VLOOKUP($O333,MASTER!$A$8:$N$762,9,0)</f>
        <v>SI</v>
      </c>
      <c r="I333" s="73" t="str">
        <f>+VLOOKUP($O333,MASTER!$A$8:$N$762,10,0)</f>
        <v>NO</v>
      </c>
      <c r="J333" s="73" t="str">
        <f>+VLOOKUP($O333,MASTER!$A$8:$N$762,11,0)</f>
        <v>SI</v>
      </c>
      <c r="K333" s="72">
        <f>+VLOOKUP($O333,MASTER!$A$8:$N$762,12,0)</f>
        <v>3</v>
      </c>
      <c r="L333" s="73" t="str">
        <f>+VLOOKUP($O333,MASTER!$A$8:$N$762,13,0)</f>
        <v>SI</v>
      </c>
      <c r="M333" s="73" t="str">
        <f>+VLOOKUP($O333,MASTER!$A$8:$N$762,14,0)</f>
        <v>Comuna</v>
      </c>
      <c r="N333" s="72">
        <f t="shared" si="23"/>
        <v>346</v>
      </c>
      <c r="O333" s="67">
        <f t="shared" si="24"/>
        <v>4</v>
      </c>
      <c r="P333" s="82">
        <v>10301</v>
      </c>
      <c r="Q333" s="3" t="s">
        <v>885</v>
      </c>
      <c r="R333" s="3" t="str">
        <f t="shared" si="21"/>
        <v>https://dashboardfiltrado.azurewebsites.net/AutoDash/Index/4/10301</v>
      </c>
      <c r="S333" s="58" t="str">
        <f>+""""&amp;IFERROR(VLOOKUP($O333,MASTER!$A$8:$Z$762,20,0),"")&amp;""""</f>
        <v>"No Aplica"</v>
      </c>
      <c r="T333" s="73" t="str">
        <f>+IFERROR(VLOOKUP($O333,MASTER!$A$8:$Z$762,21,0),"")</f>
        <v>No Aplica</v>
      </c>
      <c r="U333" s="67">
        <f>+BD_Links[[#This Row],[id2]]</f>
        <v>10301</v>
      </c>
      <c r="V333" s="58" t="str">
        <f>+""""&amp;IFERROR(VLOOKUP($O333,MASTER!$A$8:$Z$762,22,0),"")&amp;""""</f>
        <v>"No Aplica"</v>
      </c>
      <c r="W333" s="3"/>
      <c r="X333" s="3" t="str">
        <f>+IFERROR(VLOOKUP(BD_Links[[#This Row],[id GEE]],Portadas10[],2,0),"")</f>
        <v/>
      </c>
      <c r="Y3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4" spans="2:26" ht="30.6" x14ac:dyDescent="0.3">
      <c r="B334" s="74">
        <f t="shared" si="22"/>
        <v>306</v>
      </c>
      <c r="C334" s="58" t="str">
        <f>+VLOOKUP($O334,MASTER!$A$8:$N$762,2,0)</f>
        <v>DATAEDUCACIÓN</v>
      </c>
      <c r="D334" s="73" t="str">
        <f>+VLOOKUP($O334,MASTER!$A$8:$N$762,3,0)</f>
        <v>0010-01-00014</v>
      </c>
      <c r="E334" s="52" t="str">
        <f>+VLOOKUP($O334,MASTER!$A$8:$N$762,5,0)</f>
        <v>Ranking Comunal de Establecimientos Educacionales - Chile</v>
      </c>
      <c r="F334" s="73" t="str">
        <f>+VLOOKUP($O334,MASTER!$A$8:$N$762,6,0)</f>
        <v>PRO</v>
      </c>
      <c r="G334" s="73" t="str">
        <f>+VLOOKUP($O334,MASTER!$A$8:$N$762,7,0)</f>
        <v>Chile</v>
      </c>
      <c r="H334" s="73" t="str">
        <f>+VLOOKUP($O334,MASTER!$A$8:$N$762,9,0)</f>
        <v>SI</v>
      </c>
      <c r="I334" s="73" t="str">
        <f>+VLOOKUP($O334,MASTER!$A$8:$N$762,10,0)</f>
        <v>NO</v>
      </c>
      <c r="J334" s="73" t="str">
        <f>+VLOOKUP($O334,MASTER!$A$8:$N$762,11,0)</f>
        <v>SI</v>
      </c>
      <c r="K334" s="72">
        <f>+VLOOKUP($O334,MASTER!$A$8:$N$762,12,0)</f>
        <v>3</v>
      </c>
      <c r="L334" s="73" t="str">
        <f>+VLOOKUP($O334,MASTER!$A$8:$N$762,13,0)</f>
        <v>SI</v>
      </c>
      <c r="M334" s="73" t="str">
        <f>+VLOOKUP($O334,MASTER!$A$8:$N$762,14,0)</f>
        <v>Comuna</v>
      </c>
      <c r="N334" s="72">
        <f t="shared" si="23"/>
        <v>346</v>
      </c>
      <c r="O334" s="67">
        <f t="shared" si="24"/>
        <v>4</v>
      </c>
      <c r="P334" s="82">
        <v>9112</v>
      </c>
      <c r="Q334" s="3" t="s">
        <v>845</v>
      </c>
      <c r="R334" s="3" t="str">
        <f t="shared" ref="R334:R374" si="25">+"https://dashboardfiltrado.azurewebsites.net/AutoDash/Index/"&amp;O334&amp;"/"&amp;P334</f>
        <v>https://dashboardfiltrado.azurewebsites.net/AutoDash/Index/4/9112</v>
      </c>
      <c r="S334" s="58" t="str">
        <f>+""""&amp;IFERROR(VLOOKUP($O334,MASTER!$A$8:$Z$762,20,0),"")&amp;""""</f>
        <v>"No Aplica"</v>
      </c>
      <c r="T334" s="73" t="str">
        <f>+IFERROR(VLOOKUP($O334,MASTER!$A$8:$Z$762,21,0),"")</f>
        <v>No Aplica</v>
      </c>
      <c r="U334" s="67">
        <f>+BD_Links[[#This Row],[id2]]</f>
        <v>9112</v>
      </c>
      <c r="V334" s="58" t="str">
        <f>+""""&amp;IFERROR(VLOOKUP($O334,MASTER!$A$8:$Z$762,22,0),"")&amp;""""</f>
        <v>"No Aplica"</v>
      </c>
      <c r="W334" s="3"/>
      <c r="X334" s="3" t="str">
        <f>+IFERROR(VLOOKUP(BD_Links[[#This Row],[id GEE]],Portadas10[],2,0),"")</f>
        <v/>
      </c>
      <c r="Y3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5" spans="2:26" ht="30.6" x14ac:dyDescent="0.3">
      <c r="B335" s="74">
        <f t="shared" si="22"/>
        <v>307</v>
      </c>
      <c r="C335" s="58" t="str">
        <f>+VLOOKUP($O335,MASTER!$A$8:$N$762,2,0)</f>
        <v>DATAEDUCACIÓN</v>
      </c>
      <c r="D335" s="73" t="str">
        <f>+VLOOKUP($O335,MASTER!$A$8:$N$762,3,0)</f>
        <v>0010-01-00014</v>
      </c>
      <c r="E335" s="52" t="str">
        <f>+VLOOKUP($O335,MASTER!$A$8:$N$762,5,0)</f>
        <v>Ranking Comunal de Establecimientos Educacionales - Chile</v>
      </c>
      <c r="F335" s="73" t="str">
        <f>+VLOOKUP($O335,MASTER!$A$8:$N$762,6,0)</f>
        <v>PRO</v>
      </c>
      <c r="G335" s="73" t="str">
        <f>+VLOOKUP($O335,MASTER!$A$8:$N$762,7,0)</f>
        <v>Chile</v>
      </c>
      <c r="H335" s="73" t="str">
        <f>+VLOOKUP($O335,MASTER!$A$8:$N$762,9,0)</f>
        <v>SI</v>
      </c>
      <c r="I335" s="73" t="str">
        <f>+VLOOKUP($O335,MASTER!$A$8:$N$762,10,0)</f>
        <v>NO</v>
      </c>
      <c r="J335" s="73" t="str">
        <f>+VLOOKUP($O335,MASTER!$A$8:$N$762,11,0)</f>
        <v>SI</v>
      </c>
      <c r="K335" s="72">
        <f>+VLOOKUP($O335,MASTER!$A$8:$N$762,12,0)</f>
        <v>3</v>
      </c>
      <c r="L335" s="73" t="str">
        <f>+VLOOKUP($O335,MASTER!$A$8:$N$762,13,0)</f>
        <v>SI</v>
      </c>
      <c r="M335" s="73" t="str">
        <f>+VLOOKUP($O335,MASTER!$A$8:$N$762,14,0)</f>
        <v>Comuna</v>
      </c>
      <c r="N335" s="72">
        <f t="shared" si="23"/>
        <v>346</v>
      </c>
      <c r="O335" s="67">
        <f t="shared" si="24"/>
        <v>4</v>
      </c>
      <c r="P335" s="82">
        <v>14107</v>
      </c>
      <c r="Q335" s="3" t="s">
        <v>975</v>
      </c>
      <c r="R335" s="3" t="str">
        <f t="shared" si="25"/>
        <v>https://dashboardfiltrado.azurewebsites.net/AutoDash/Index/4/14107</v>
      </c>
      <c r="S335" s="58" t="str">
        <f>+""""&amp;IFERROR(VLOOKUP($O335,MASTER!$A$8:$Z$762,20,0),"")&amp;""""</f>
        <v>"No Aplica"</v>
      </c>
      <c r="T335" s="73" t="str">
        <f>+IFERROR(VLOOKUP($O335,MASTER!$A$8:$Z$762,21,0),"")</f>
        <v>No Aplica</v>
      </c>
      <c r="U335" s="67">
        <f>+BD_Links[[#This Row],[id2]]</f>
        <v>14107</v>
      </c>
      <c r="V335" s="58" t="str">
        <f>+""""&amp;IFERROR(VLOOKUP($O335,MASTER!$A$8:$Z$762,22,0),"")&amp;""""</f>
        <v>"No Aplica"</v>
      </c>
      <c r="W335" s="3"/>
      <c r="X335" s="3" t="str">
        <f>+IFERROR(VLOOKUP(BD_Links[[#This Row],[id GEE]],Portadas10[],2,0),"")</f>
        <v/>
      </c>
      <c r="Y3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6" spans="2:26" ht="30.6" x14ac:dyDescent="0.3">
      <c r="B336" s="74">
        <f t="shared" si="22"/>
        <v>308</v>
      </c>
      <c r="C336" s="58" t="str">
        <f>+VLOOKUP($O336,MASTER!$A$8:$N$762,2,0)</f>
        <v>DATAEDUCACIÓN</v>
      </c>
      <c r="D336" s="73" t="str">
        <f>+VLOOKUP($O336,MASTER!$A$8:$N$762,3,0)</f>
        <v>0010-01-00014</v>
      </c>
      <c r="E336" s="52" t="str">
        <f>+VLOOKUP($O336,MASTER!$A$8:$N$762,5,0)</f>
        <v>Ranking Comunal de Establecimientos Educacionales - Chile</v>
      </c>
      <c r="F336" s="73" t="str">
        <f>+VLOOKUP($O336,MASTER!$A$8:$N$762,6,0)</f>
        <v>PRO</v>
      </c>
      <c r="G336" s="73" t="str">
        <f>+VLOOKUP($O336,MASTER!$A$8:$N$762,7,0)</f>
        <v>Chile</v>
      </c>
      <c r="H336" s="73" t="str">
        <f>+VLOOKUP($O336,MASTER!$A$8:$N$762,9,0)</f>
        <v>SI</v>
      </c>
      <c r="I336" s="73" t="str">
        <f>+VLOOKUP($O336,MASTER!$A$8:$N$762,10,0)</f>
        <v>NO</v>
      </c>
      <c r="J336" s="73" t="str">
        <f>+VLOOKUP($O336,MASTER!$A$8:$N$762,11,0)</f>
        <v>SI</v>
      </c>
      <c r="K336" s="72">
        <f>+VLOOKUP($O336,MASTER!$A$8:$N$762,12,0)</f>
        <v>3</v>
      </c>
      <c r="L336" s="73" t="str">
        <f>+VLOOKUP($O336,MASTER!$A$8:$N$762,13,0)</f>
        <v>SI</v>
      </c>
      <c r="M336" s="73" t="str">
        <f>+VLOOKUP($O336,MASTER!$A$8:$N$762,14,0)</f>
        <v>Comuna</v>
      </c>
      <c r="N336" s="72">
        <f t="shared" si="23"/>
        <v>346</v>
      </c>
      <c r="O336" s="67">
        <f t="shared" si="24"/>
        <v>4</v>
      </c>
      <c r="P336" s="82">
        <v>10404</v>
      </c>
      <c r="Q336" s="3" t="s">
        <v>895</v>
      </c>
      <c r="R336" s="3" t="str">
        <f t="shared" si="25"/>
        <v>https://dashboardfiltrado.azurewebsites.net/AutoDash/Index/4/10404</v>
      </c>
      <c r="S336" s="58" t="str">
        <f>+""""&amp;IFERROR(VLOOKUP($O336,MASTER!$A$8:$Z$762,20,0),"")&amp;""""</f>
        <v>"No Aplica"</v>
      </c>
      <c r="T336" s="73" t="str">
        <f>+IFERROR(VLOOKUP($O336,MASTER!$A$8:$Z$762,21,0),"")</f>
        <v>No Aplica</v>
      </c>
      <c r="U336" s="67">
        <f>+BD_Links[[#This Row],[id2]]</f>
        <v>10404</v>
      </c>
      <c r="V336" s="58" t="str">
        <f>+""""&amp;IFERROR(VLOOKUP($O336,MASTER!$A$8:$Z$762,22,0),"")&amp;""""</f>
        <v>"No Aplica"</v>
      </c>
      <c r="W336" s="3"/>
      <c r="X336" s="3" t="str">
        <f>+IFERROR(VLOOKUP(BD_Links[[#This Row],[id GEE]],Portadas10[],2,0),"")</f>
        <v/>
      </c>
      <c r="Y3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7" spans="2:26" ht="30.6" x14ac:dyDescent="0.3">
      <c r="B337" s="74">
        <f t="shared" si="22"/>
        <v>309</v>
      </c>
      <c r="C337" s="58" t="str">
        <f>+VLOOKUP($O337,MASTER!$A$8:$N$762,2,0)</f>
        <v>DATAEDUCACIÓN</v>
      </c>
      <c r="D337" s="73" t="str">
        <f>+VLOOKUP($O337,MASTER!$A$8:$N$762,3,0)</f>
        <v>0010-01-00014</v>
      </c>
      <c r="E337" s="52" t="str">
        <f>+VLOOKUP($O337,MASTER!$A$8:$N$762,5,0)</f>
        <v>Ranking Comunal de Establecimientos Educacionales - Chile</v>
      </c>
      <c r="F337" s="73" t="str">
        <f>+VLOOKUP($O337,MASTER!$A$8:$N$762,6,0)</f>
        <v>PRO</v>
      </c>
      <c r="G337" s="73" t="str">
        <f>+VLOOKUP($O337,MASTER!$A$8:$N$762,7,0)</f>
        <v>Chile</v>
      </c>
      <c r="H337" s="73" t="str">
        <f>+VLOOKUP($O337,MASTER!$A$8:$N$762,9,0)</f>
        <v>SI</v>
      </c>
      <c r="I337" s="73" t="str">
        <f>+VLOOKUP($O337,MASTER!$A$8:$N$762,10,0)</f>
        <v>NO</v>
      </c>
      <c r="J337" s="73" t="str">
        <f>+VLOOKUP($O337,MASTER!$A$8:$N$762,11,0)</f>
        <v>SI</v>
      </c>
      <c r="K337" s="72">
        <f>+VLOOKUP($O337,MASTER!$A$8:$N$762,12,0)</f>
        <v>3</v>
      </c>
      <c r="L337" s="73" t="str">
        <f>+VLOOKUP($O337,MASTER!$A$8:$N$762,13,0)</f>
        <v>SI</v>
      </c>
      <c r="M337" s="73" t="str">
        <f>+VLOOKUP($O337,MASTER!$A$8:$N$762,14,0)</f>
        <v>Comuna</v>
      </c>
      <c r="N337" s="72">
        <f t="shared" si="23"/>
        <v>346</v>
      </c>
      <c r="O337" s="67">
        <f t="shared" si="24"/>
        <v>4</v>
      </c>
      <c r="P337" s="82">
        <v>14108</v>
      </c>
      <c r="Q337" s="3" t="s">
        <v>976</v>
      </c>
      <c r="R337" s="3" t="str">
        <f t="shared" si="25"/>
        <v>https://dashboardfiltrado.azurewebsites.net/AutoDash/Index/4/14108</v>
      </c>
      <c r="S337" s="58" t="str">
        <f>+""""&amp;IFERROR(VLOOKUP($O337,MASTER!$A$8:$Z$762,20,0),"")&amp;""""</f>
        <v>"No Aplica"</v>
      </c>
      <c r="T337" s="73" t="str">
        <f>+IFERROR(VLOOKUP($O337,MASTER!$A$8:$Z$762,21,0),"")</f>
        <v>No Aplica</v>
      </c>
      <c r="U337" s="67">
        <f>+BD_Links[[#This Row],[id2]]</f>
        <v>14108</v>
      </c>
      <c r="V337" s="58" t="str">
        <f>+""""&amp;IFERROR(VLOOKUP($O337,MASTER!$A$8:$Z$762,22,0),"")&amp;""""</f>
        <v>"No Aplica"</v>
      </c>
      <c r="W337" s="3"/>
      <c r="X337" s="3" t="str">
        <f>+IFERROR(VLOOKUP(BD_Links[[#This Row],[id GEE]],Portadas10[],2,0),"")</f>
        <v/>
      </c>
      <c r="Y3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8" spans="2:26" ht="30.6" x14ac:dyDescent="0.3">
      <c r="B338" s="74">
        <f t="shared" si="22"/>
        <v>310</v>
      </c>
      <c r="C338" s="58" t="str">
        <f>+VLOOKUP($O338,MASTER!$A$8:$N$762,2,0)</f>
        <v>DATAEDUCACIÓN</v>
      </c>
      <c r="D338" s="73" t="str">
        <f>+VLOOKUP($O338,MASTER!$A$8:$N$762,3,0)</f>
        <v>0010-01-00014</v>
      </c>
      <c r="E338" s="52" t="str">
        <f>+VLOOKUP($O338,MASTER!$A$8:$N$762,5,0)</f>
        <v>Ranking Comunal de Establecimientos Educacionales - Chile</v>
      </c>
      <c r="F338" s="73" t="str">
        <f>+VLOOKUP($O338,MASTER!$A$8:$N$762,6,0)</f>
        <v>PRO</v>
      </c>
      <c r="G338" s="73" t="str">
        <f>+VLOOKUP($O338,MASTER!$A$8:$N$762,7,0)</f>
        <v>Chile</v>
      </c>
      <c r="H338" s="73" t="str">
        <f>+VLOOKUP($O338,MASTER!$A$8:$N$762,9,0)</f>
        <v>SI</v>
      </c>
      <c r="I338" s="73" t="str">
        <f>+VLOOKUP($O338,MASTER!$A$8:$N$762,10,0)</f>
        <v>NO</v>
      </c>
      <c r="J338" s="73" t="str">
        <f>+VLOOKUP($O338,MASTER!$A$8:$N$762,11,0)</f>
        <v>SI</v>
      </c>
      <c r="K338" s="72">
        <f>+VLOOKUP($O338,MASTER!$A$8:$N$762,12,0)</f>
        <v>3</v>
      </c>
      <c r="L338" s="73" t="str">
        <f>+VLOOKUP($O338,MASTER!$A$8:$N$762,13,0)</f>
        <v>SI</v>
      </c>
      <c r="M338" s="73" t="str">
        <f>+VLOOKUP($O338,MASTER!$A$8:$N$762,14,0)</f>
        <v>Comuna</v>
      </c>
      <c r="N338" s="72">
        <f t="shared" si="23"/>
        <v>346</v>
      </c>
      <c r="O338" s="67">
        <f t="shared" si="24"/>
        <v>4</v>
      </c>
      <c r="P338" s="82">
        <v>9113</v>
      </c>
      <c r="Q338" s="3" t="s">
        <v>846</v>
      </c>
      <c r="R338" s="3" t="str">
        <f t="shared" si="25"/>
        <v>https://dashboardfiltrado.azurewebsites.net/AutoDash/Index/4/9113</v>
      </c>
      <c r="S338" s="58" t="str">
        <f>+""""&amp;IFERROR(VLOOKUP($O338,MASTER!$A$8:$Z$762,20,0),"")&amp;""""</f>
        <v>"No Aplica"</v>
      </c>
      <c r="T338" s="73" t="str">
        <f>+IFERROR(VLOOKUP($O338,MASTER!$A$8:$Z$762,21,0),"")</f>
        <v>No Aplica</v>
      </c>
      <c r="U338" s="67">
        <f>+BD_Links[[#This Row],[id2]]</f>
        <v>9113</v>
      </c>
      <c r="V338" s="58" t="str">
        <f>+""""&amp;IFERROR(VLOOKUP($O338,MASTER!$A$8:$Z$762,22,0),"")&amp;""""</f>
        <v>"No Aplica"</v>
      </c>
      <c r="W338" s="3"/>
      <c r="X338" s="3" t="str">
        <f>+IFERROR(VLOOKUP(BD_Links[[#This Row],[id GEE]],Portadas10[],2,0),"")</f>
        <v/>
      </c>
      <c r="Y3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9" spans="2:26" ht="30.6" x14ac:dyDescent="0.3">
      <c r="B339" s="74">
        <f t="shared" si="22"/>
        <v>311</v>
      </c>
      <c r="C339" s="58" t="str">
        <f>+VLOOKUP($O339,MASTER!$A$8:$N$762,2,0)</f>
        <v>DATAEDUCACIÓN</v>
      </c>
      <c r="D339" s="73" t="str">
        <f>+VLOOKUP($O339,MASTER!$A$8:$N$762,3,0)</f>
        <v>0010-01-00014</v>
      </c>
      <c r="E339" s="52" t="str">
        <f>+VLOOKUP($O339,MASTER!$A$8:$N$762,5,0)</f>
        <v>Ranking Comunal de Establecimientos Educacionales - Chile</v>
      </c>
      <c r="F339" s="73" t="str">
        <f>+VLOOKUP($O339,MASTER!$A$8:$N$762,6,0)</f>
        <v>PRO</v>
      </c>
      <c r="G339" s="73" t="str">
        <f>+VLOOKUP($O339,MASTER!$A$8:$N$762,7,0)</f>
        <v>Chile</v>
      </c>
      <c r="H339" s="73" t="str">
        <f>+VLOOKUP($O339,MASTER!$A$8:$N$762,9,0)</f>
        <v>SI</v>
      </c>
      <c r="I339" s="73" t="str">
        <f>+VLOOKUP($O339,MASTER!$A$8:$N$762,10,0)</f>
        <v>NO</v>
      </c>
      <c r="J339" s="73" t="str">
        <f>+VLOOKUP($O339,MASTER!$A$8:$N$762,11,0)</f>
        <v>SI</v>
      </c>
      <c r="K339" s="72">
        <f>+VLOOKUP($O339,MASTER!$A$8:$N$762,12,0)</f>
        <v>3</v>
      </c>
      <c r="L339" s="73" t="str">
        <f>+VLOOKUP($O339,MASTER!$A$8:$N$762,13,0)</f>
        <v>SI</v>
      </c>
      <c r="M339" s="73" t="str">
        <f>+VLOOKUP($O339,MASTER!$A$8:$N$762,14,0)</f>
        <v>Comuna</v>
      </c>
      <c r="N339" s="72">
        <f t="shared" si="23"/>
        <v>346</v>
      </c>
      <c r="O339" s="67">
        <f t="shared" si="24"/>
        <v>4</v>
      </c>
      <c r="P339" s="82">
        <v>9114</v>
      </c>
      <c r="Q339" s="3" t="s">
        <v>847</v>
      </c>
      <c r="R339" s="3" t="str">
        <f t="shared" si="25"/>
        <v>https://dashboardfiltrado.azurewebsites.net/AutoDash/Index/4/9114</v>
      </c>
      <c r="S339" s="58" t="str">
        <f>+""""&amp;IFERROR(VLOOKUP($O339,MASTER!$A$8:$Z$762,20,0),"")&amp;""""</f>
        <v>"No Aplica"</v>
      </c>
      <c r="T339" s="73" t="str">
        <f>+IFERROR(VLOOKUP($O339,MASTER!$A$8:$Z$762,21,0),"")</f>
        <v>No Aplica</v>
      </c>
      <c r="U339" s="67">
        <f>+BD_Links[[#This Row],[id2]]</f>
        <v>9114</v>
      </c>
      <c r="V339" s="58" t="str">
        <f>+""""&amp;IFERROR(VLOOKUP($O339,MASTER!$A$8:$Z$762,22,0),"")&amp;""""</f>
        <v>"No Aplica"</v>
      </c>
      <c r="W339" s="3"/>
      <c r="X339" s="3" t="str">
        <f>+IFERROR(VLOOKUP(BD_Links[[#This Row],[id GEE]],Portadas10[],2,0),"")</f>
        <v/>
      </c>
      <c r="Y3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0" spans="2:26" ht="30.6" x14ac:dyDescent="0.3">
      <c r="B340" s="74">
        <f t="shared" si="22"/>
        <v>312</v>
      </c>
      <c r="C340" s="58" t="str">
        <f>+VLOOKUP($O340,MASTER!$A$8:$N$762,2,0)</f>
        <v>DATAEDUCACIÓN</v>
      </c>
      <c r="D340" s="73" t="str">
        <f>+VLOOKUP($O340,MASTER!$A$8:$N$762,3,0)</f>
        <v>0010-01-00014</v>
      </c>
      <c r="E340" s="52" t="str">
        <f>+VLOOKUP($O340,MASTER!$A$8:$N$762,5,0)</f>
        <v>Ranking Comunal de Establecimientos Educacionales - Chile</v>
      </c>
      <c r="F340" s="73" t="str">
        <f>+VLOOKUP($O340,MASTER!$A$8:$N$762,6,0)</f>
        <v>PRO</v>
      </c>
      <c r="G340" s="73" t="str">
        <f>+VLOOKUP($O340,MASTER!$A$8:$N$762,7,0)</f>
        <v>Chile</v>
      </c>
      <c r="H340" s="73" t="str">
        <f>+VLOOKUP($O340,MASTER!$A$8:$N$762,9,0)</f>
        <v>SI</v>
      </c>
      <c r="I340" s="73" t="str">
        <f>+VLOOKUP($O340,MASTER!$A$8:$N$762,10,0)</f>
        <v>NO</v>
      </c>
      <c r="J340" s="73" t="str">
        <f>+VLOOKUP($O340,MASTER!$A$8:$N$762,11,0)</f>
        <v>SI</v>
      </c>
      <c r="K340" s="72">
        <f>+VLOOKUP($O340,MASTER!$A$8:$N$762,12,0)</f>
        <v>3</v>
      </c>
      <c r="L340" s="73" t="str">
        <f>+VLOOKUP($O340,MASTER!$A$8:$N$762,13,0)</f>
        <v>SI</v>
      </c>
      <c r="M340" s="73" t="str">
        <f>+VLOOKUP($O340,MASTER!$A$8:$N$762,14,0)</f>
        <v>Comuna</v>
      </c>
      <c r="N340" s="72">
        <f t="shared" si="23"/>
        <v>346</v>
      </c>
      <c r="O340" s="67">
        <f t="shared" si="24"/>
        <v>4</v>
      </c>
      <c r="P340" s="82">
        <v>12301</v>
      </c>
      <c r="Q340" s="3" t="s">
        <v>912</v>
      </c>
      <c r="R340" s="3" t="str">
        <f t="shared" si="25"/>
        <v>https://dashboardfiltrado.azurewebsites.net/AutoDash/Index/4/12301</v>
      </c>
      <c r="S340" s="58" t="str">
        <f>+""""&amp;IFERROR(VLOOKUP($O340,MASTER!$A$8:$Z$762,20,0),"")&amp;""""</f>
        <v>"No Aplica"</v>
      </c>
      <c r="T340" s="73" t="str">
        <f>+IFERROR(VLOOKUP($O340,MASTER!$A$8:$Z$762,21,0),"")</f>
        <v>No Aplica</v>
      </c>
      <c r="U340" s="67">
        <f>+BD_Links[[#This Row],[id2]]</f>
        <v>12301</v>
      </c>
      <c r="V340" s="58" t="str">
        <f>+""""&amp;IFERROR(VLOOKUP($O340,MASTER!$A$8:$Z$762,22,0),"")&amp;""""</f>
        <v>"No Aplica"</v>
      </c>
      <c r="W340" s="3"/>
      <c r="X340" s="3" t="str">
        <f>+IFERROR(VLOOKUP(BD_Links[[#This Row],[id GEE]],Portadas10[],2,0),"")</f>
        <v/>
      </c>
      <c r="Y3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1" spans="2:26" ht="30.6" x14ac:dyDescent="0.3">
      <c r="B341" s="74">
        <f t="shared" si="22"/>
        <v>313</v>
      </c>
      <c r="C341" s="58" t="str">
        <f>+VLOOKUP($O341,MASTER!$A$8:$N$762,2,0)</f>
        <v>DATAEDUCACIÓN</v>
      </c>
      <c r="D341" s="73" t="str">
        <f>+VLOOKUP($O341,MASTER!$A$8:$N$762,3,0)</f>
        <v>0010-01-00014</v>
      </c>
      <c r="E341" s="52" t="str">
        <f>+VLOOKUP($O341,MASTER!$A$8:$N$762,5,0)</f>
        <v>Ranking Comunal de Establecimientos Educacionales - Chile</v>
      </c>
      <c r="F341" s="73" t="str">
        <f>+VLOOKUP($O341,MASTER!$A$8:$N$762,6,0)</f>
        <v>PRO</v>
      </c>
      <c r="G341" s="73" t="str">
        <f>+VLOOKUP($O341,MASTER!$A$8:$N$762,7,0)</f>
        <v>Chile</v>
      </c>
      <c r="H341" s="73" t="str">
        <f>+VLOOKUP($O341,MASTER!$A$8:$N$762,9,0)</f>
        <v>SI</v>
      </c>
      <c r="I341" s="73" t="str">
        <f>+VLOOKUP($O341,MASTER!$A$8:$N$762,10,0)</f>
        <v>NO</v>
      </c>
      <c r="J341" s="73" t="str">
        <f>+VLOOKUP($O341,MASTER!$A$8:$N$762,11,0)</f>
        <v>SI</v>
      </c>
      <c r="K341" s="72">
        <f>+VLOOKUP($O341,MASTER!$A$8:$N$762,12,0)</f>
        <v>3</v>
      </c>
      <c r="L341" s="73" t="str">
        <f>+VLOOKUP($O341,MASTER!$A$8:$N$762,13,0)</f>
        <v>SI</v>
      </c>
      <c r="M341" s="73" t="str">
        <f>+VLOOKUP($O341,MASTER!$A$8:$N$762,14,0)</f>
        <v>Comuna</v>
      </c>
      <c r="N341" s="72">
        <f t="shared" si="23"/>
        <v>346</v>
      </c>
      <c r="O341" s="67">
        <f t="shared" si="24"/>
        <v>4</v>
      </c>
      <c r="P341" s="82">
        <v>12302</v>
      </c>
      <c r="Q341" s="3" t="s">
        <v>913</v>
      </c>
      <c r="R341" s="3" t="str">
        <f t="shared" si="25"/>
        <v>https://dashboardfiltrado.azurewebsites.net/AutoDash/Index/4/12302</v>
      </c>
      <c r="S341" s="58" t="str">
        <f>+""""&amp;IFERROR(VLOOKUP($O341,MASTER!$A$8:$Z$762,20,0),"")&amp;""""</f>
        <v>"No Aplica"</v>
      </c>
      <c r="T341" s="73" t="str">
        <f>+IFERROR(VLOOKUP($O341,MASTER!$A$8:$Z$762,21,0),"")</f>
        <v>No Aplica</v>
      </c>
      <c r="U341" s="67">
        <f>+BD_Links[[#This Row],[id2]]</f>
        <v>12302</v>
      </c>
      <c r="V341" s="58" t="str">
        <f>+""""&amp;IFERROR(VLOOKUP($O341,MASTER!$A$8:$Z$762,22,0),"")&amp;""""</f>
        <v>"No Aplica"</v>
      </c>
      <c r="W341" s="3"/>
      <c r="X341" s="3" t="str">
        <f>+IFERROR(VLOOKUP(BD_Links[[#This Row],[id GEE]],Portadas10[],2,0),"")</f>
        <v/>
      </c>
      <c r="Y3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2" spans="2:26" ht="30.6" x14ac:dyDescent="0.3">
      <c r="B342" s="74">
        <f t="shared" si="22"/>
        <v>314</v>
      </c>
      <c r="C342" s="58" t="str">
        <f>+VLOOKUP($O342,MASTER!$A$8:$N$762,2,0)</f>
        <v>DATAEDUCACIÓN</v>
      </c>
      <c r="D342" s="73" t="str">
        <f>+VLOOKUP($O342,MASTER!$A$8:$N$762,3,0)</f>
        <v>0010-01-00014</v>
      </c>
      <c r="E342" s="52" t="str">
        <f>+VLOOKUP($O342,MASTER!$A$8:$N$762,5,0)</f>
        <v>Ranking Comunal de Establecimientos Educacionales - Chile</v>
      </c>
      <c r="F342" s="73" t="str">
        <f>+VLOOKUP($O342,MASTER!$A$8:$N$762,6,0)</f>
        <v>PRO</v>
      </c>
      <c r="G342" s="73" t="str">
        <f>+VLOOKUP($O342,MASTER!$A$8:$N$762,7,0)</f>
        <v>Chile</v>
      </c>
      <c r="H342" s="73" t="str">
        <f>+VLOOKUP($O342,MASTER!$A$8:$N$762,9,0)</f>
        <v>SI</v>
      </c>
      <c r="I342" s="73" t="str">
        <f>+VLOOKUP($O342,MASTER!$A$8:$N$762,10,0)</f>
        <v>NO</v>
      </c>
      <c r="J342" s="73" t="str">
        <f>+VLOOKUP($O342,MASTER!$A$8:$N$762,11,0)</f>
        <v>SI</v>
      </c>
      <c r="K342" s="72">
        <f>+VLOOKUP($O342,MASTER!$A$8:$N$762,12,0)</f>
        <v>3</v>
      </c>
      <c r="L342" s="73" t="str">
        <f>+VLOOKUP($O342,MASTER!$A$8:$N$762,13,0)</f>
        <v>SI</v>
      </c>
      <c r="M342" s="73" t="str">
        <f>+VLOOKUP($O342,MASTER!$A$8:$N$762,14,0)</f>
        <v>Comuna</v>
      </c>
      <c r="N342" s="72">
        <f t="shared" si="23"/>
        <v>346</v>
      </c>
      <c r="O342" s="67">
        <f t="shared" si="24"/>
        <v>4</v>
      </c>
      <c r="P342" s="82">
        <v>9115</v>
      </c>
      <c r="Q342" s="3" t="s">
        <v>848</v>
      </c>
      <c r="R342" s="3" t="str">
        <f t="shared" si="25"/>
        <v>https://dashboardfiltrado.azurewebsites.net/AutoDash/Index/4/9115</v>
      </c>
      <c r="S342" s="58" t="str">
        <f>+""""&amp;IFERROR(VLOOKUP($O342,MASTER!$A$8:$Z$762,20,0),"")&amp;""""</f>
        <v>"No Aplica"</v>
      </c>
      <c r="T342" s="73" t="str">
        <f>+IFERROR(VLOOKUP($O342,MASTER!$A$8:$Z$762,21,0),"")</f>
        <v>No Aplica</v>
      </c>
      <c r="U342" s="67">
        <f>+BD_Links[[#This Row],[id2]]</f>
        <v>9115</v>
      </c>
      <c r="V342" s="58" t="str">
        <f>+""""&amp;IFERROR(VLOOKUP($O342,MASTER!$A$8:$Z$762,22,0),"")&amp;""""</f>
        <v>"No Aplica"</v>
      </c>
      <c r="W342" s="3"/>
      <c r="X342" s="3" t="str">
        <f>+IFERROR(VLOOKUP(BD_Links[[#This Row],[id GEE]],Portadas10[],2,0),"")</f>
        <v/>
      </c>
      <c r="Y3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3" spans="2:26" ht="30.6" x14ac:dyDescent="0.3">
      <c r="B343" s="74">
        <f t="shared" si="22"/>
        <v>315</v>
      </c>
      <c r="C343" s="58" t="str">
        <f>+VLOOKUP($O343,MASTER!$A$8:$N$762,2,0)</f>
        <v>DATAEDUCACIÓN</v>
      </c>
      <c r="D343" s="73" t="str">
        <f>+VLOOKUP($O343,MASTER!$A$8:$N$762,3,0)</f>
        <v>0010-01-00014</v>
      </c>
      <c r="E343" s="52" t="str">
        <f>+VLOOKUP($O343,MASTER!$A$8:$N$762,5,0)</f>
        <v>Ranking Comunal de Establecimientos Educacionales - Chile</v>
      </c>
      <c r="F343" s="73" t="str">
        <f>+VLOOKUP($O343,MASTER!$A$8:$N$762,6,0)</f>
        <v>PRO</v>
      </c>
      <c r="G343" s="73" t="str">
        <f>+VLOOKUP($O343,MASTER!$A$8:$N$762,7,0)</f>
        <v>Chile</v>
      </c>
      <c r="H343" s="73" t="str">
        <f>+VLOOKUP($O343,MASTER!$A$8:$N$762,9,0)</f>
        <v>SI</v>
      </c>
      <c r="I343" s="73" t="str">
        <f>+VLOOKUP($O343,MASTER!$A$8:$N$762,10,0)</f>
        <v>NO</v>
      </c>
      <c r="J343" s="73" t="str">
        <f>+VLOOKUP($O343,MASTER!$A$8:$N$762,11,0)</f>
        <v>SI</v>
      </c>
      <c r="K343" s="72">
        <f>+VLOOKUP($O343,MASTER!$A$8:$N$762,12,0)</f>
        <v>3</v>
      </c>
      <c r="L343" s="73" t="str">
        <f>+VLOOKUP($O343,MASTER!$A$8:$N$762,13,0)</f>
        <v>SI</v>
      </c>
      <c r="M343" s="73" t="str">
        <f>+VLOOKUP($O343,MASTER!$A$8:$N$762,14,0)</f>
        <v>Comuna</v>
      </c>
      <c r="N343" s="72">
        <f t="shared" si="23"/>
        <v>346</v>
      </c>
      <c r="O343" s="67">
        <f t="shared" si="24"/>
        <v>4</v>
      </c>
      <c r="P343" s="82">
        <v>10101</v>
      </c>
      <c r="Q343" s="3" t="s">
        <v>866</v>
      </c>
      <c r="R343" s="3" t="str">
        <f t="shared" si="25"/>
        <v>https://dashboardfiltrado.azurewebsites.net/AutoDash/Index/4/10101</v>
      </c>
      <c r="S343" s="58" t="str">
        <f>+""""&amp;IFERROR(VLOOKUP($O343,MASTER!$A$8:$Z$762,20,0),"")&amp;""""</f>
        <v>"No Aplica"</v>
      </c>
      <c r="T343" s="73" t="str">
        <f>+IFERROR(VLOOKUP($O343,MASTER!$A$8:$Z$762,21,0),"")</f>
        <v>No Aplica</v>
      </c>
      <c r="U343" s="67">
        <f>+BD_Links[[#This Row],[id2]]</f>
        <v>10101</v>
      </c>
      <c r="V343" s="58" t="str">
        <f>+""""&amp;IFERROR(VLOOKUP($O343,MASTER!$A$8:$Z$762,22,0),"")&amp;""""</f>
        <v>"No Aplica"</v>
      </c>
      <c r="W343" s="3"/>
      <c r="X343" s="3" t="str">
        <f>+IFERROR(VLOOKUP(BD_Links[[#This Row],[id GEE]],Portadas10[],2,0),"")</f>
        <v/>
      </c>
      <c r="Y3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4" spans="2:26" ht="30.6" x14ac:dyDescent="0.3">
      <c r="B344" s="74">
        <f t="shared" si="22"/>
        <v>316</v>
      </c>
      <c r="C344" s="58" t="str">
        <f>+VLOOKUP($O344,MASTER!$A$8:$N$762,2,0)</f>
        <v>DATAEDUCACIÓN</v>
      </c>
      <c r="D344" s="73" t="str">
        <f>+VLOOKUP($O344,MASTER!$A$8:$N$762,3,0)</f>
        <v>0010-01-00014</v>
      </c>
      <c r="E344" s="52" t="str">
        <f>+VLOOKUP($O344,MASTER!$A$8:$N$762,5,0)</f>
        <v>Ranking Comunal de Establecimientos Educacionales - Chile</v>
      </c>
      <c r="F344" s="73" t="str">
        <f>+VLOOKUP($O344,MASTER!$A$8:$N$762,6,0)</f>
        <v>PRO</v>
      </c>
      <c r="G344" s="73" t="str">
        <f>+VLOOKUP($O344,MASTER!$A$8:$N$762,7,0)</f>
        <v>Chile</v>
      </c>
      <c r="H344" s="73" t="str">
        <f>+VLOOKUP($O344,MASTER!$A$8:$N$762,9,0)</f>
        <v>SI</v>
      </c>
      <c r="I344" s="73" t="str">
        <f>+VLOOKUP($O344,MASTER!$A$8:$N$762,10,0)</f>
        <v>NO</v>
      </c>
      <c r="J344" s="73" t="str">
        <f>+VLOOKUP($O344,MASTER!$A$8:$N$762,11,0)</f>
        <v>SI</v>
      </c>
      <c r="K344" s="72">
        <f>+VLOOKUP($O344,MASTER!$A$8:$N$762,12,0)</f>
        <v>3</v>
      </c>
      <c r="L344" s="73" t="str">
        <f>+VLOOKUP($O344,MASTER!$A$8:$N$762,13,0)</f>
        <v>SI</v>
      </c>
      <c r="M344" s="73" t="str">
        <f>+VLOOKUP($O344,MASTER!$A$8:$N$762,14,0)</f>
        <v>Comuna</v>
      </c>
      <c r="N344" s="72">
        <f t="shared" si="23"/>
        <v>346</v>
      </c>
      <c r="O344" s="67">
        <f t="shared" si="24"/>
        <v>4</v>
      </c>
      <c r="P344" s="82">
        <v>10302</v>
      </c>
      <c r="Q344" s="3" t="s">
        <v>886</v>
      </c>
      <c r="R344" s="3" t="str">
        <f t="shared" si="25"/>
        <v>https://dashboardfiltrado.azurewebsites.net/AutoDash/Index/4/10302</v>
      </c>
      <c r="S344" s="58" t="str">
        <f>+""""&amp;IFERROR(VLOOKUP($O344,MASTER!$A$8:$Z$762,20,0),"")&amp;""""</f>
        <v>"No Aplica"</v>
      </c>
      <c r="T344" s="73" t="str">
        <f>+IFERROR(VLOOKUP($O344,MASTER!$A$8:$Z$762,21,0),"")</f>
        <v>No Aplica</v>
      </c>
      <c r="U344" s="67">
        <f>+BD_Links[[#This Row],[id2]]</f>
        <v>10302</v>
      </c>
      <c r="V344" s="58" t="str">
        <f>+""""&amp;IFERROR(VLOOKUP($O344,MASTER!$A$8:$Z$762,22,0),"")&amp;""""</f>
        <v>"No Aplica"</v>
      </c>
      <c r="W344" s="3"/>
      <c r="X344" s="3" t="str">
        <f>+IFERROR(VLOOKUP(BD_Links[[#This Row],[id GEE]],Portadas10[],2,0),"")</f>
        <v/>
      </c>
      <c r="Y3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5" spans="2:26" ht="30.6" x14ac:dyDescent="0.3">
      <c r="B345" s="74">
        <f t="shared" si="22"/>
        <v>317</v>
      </c>
      <c r="C345" s="58" t="str">
        <f>+VLOOKUP($O345,MASTER!$A$8:$N$762,2,0)</f>
        <v>DATAEDUCACIÓN</v>
      </c>
      <c r="D345" s="73" t="str">
        <f>+VLOOKUP($O345,MASTER!$A$8:$N$762,3,0)</f>
        <v>0010-01-00014</v>
      </c>
      <c r="E345" s="52" t="str">
        <f>+VLOOKUP($O345,MASTER!$A$8:$N$762,5,0)</f>
        <v>Ranking Comunal de Establecimientos Educacionales - Chile</v>
      </c>
      <c r="F345" s="73" t="str">
        <f>+VLOOKUP($O345,MASTER!$A$8:$N$762,6,0)</f>
        <v>PRO</v>
      </c>
      <c r="G345" s="73" t="str">
        <f>+VLOOKUP($O345,MASTER!$A$8:$N$762,7,0)</f>
        <v>Chile</v>
      </c>
      <c r="H345" s="73" t="str">
        <f>+VLOOKUP($O345,MASTER!$A$8:$N$762,9,0)</f>
        <v>SI</v>
      </c>
      <c r="I345" s="73" t="str">
        <f>+VLOOKUP($O345,MASTER!$A$8:$N$762,10,0)</f>
        <v>NO</v>
      </c>
      <c r="J345" s="73" t="str">
        <f>+VLOOKUP($O345,MASTER!$A$8:$N$762,11,0)</f>
        <v>SI</v>
      </c>
      <c r="K345" s="72">
        <f>+VLOOKUP($O345,MASTER!$A$8:$N$762,12,0)</f>
        <v>3</v>
      </c>
      <c r="L345" s="73" t="str">
        <f>+VLOOKUP($O345,MASTER!$A$8:$N$762,13,0)</f>
        <v>SI</v>
      </c>
      <c r="M345" s="73" t="str">
        <f>+VLOOKUP($O345,MASTER!$A$8:$N$762,14,0)</f>
        <v>Comuna</v>
      </c>
      <c r="N345" s="72">
        <f t="shared" si="23"/>
        <v>346</v>
      </c>
      <c r="O345" s="67">
        <f t="shared" si="24"/>
        <v>4</v>
      </c>
      <c r="P345" s="82">
        <v>10109</v>
      </c>
      <c r="Q345" s="3" t="s">
        <v>874</v>
      </c>
      <c r="R345" s="3" t="str">
        <f t="shared" si="25"/>
        <v>https://dashboardfiltrado.azurewebsites.net/AutoDash/Index/4/10109</v>
      </c>
      <c r="S345" s="58" t="str">
        <f>+""""&amp;IFERROR(VLOOKUP($O345,MASTER!$A$8:$Z$762,20,0),"")&amp;""""</f>
        <v>"No Aplica"</v>
      </c>
      <c r="T345" s="73" t="str">
        <f>+IFERROR(VLOOKUP($O345,MASTER!$A$8:$Z$762,21,0),"")</f>
        <v>No Aplica</v>
      </c>
      <c r="U345" s="67">
        <f>+BD_Links[[#This Row],[id2]]</f>
        <v>10109</v>
      </c>
      <c r="V345" s="58" t="str">
        <f>+""""&amp;IFERROR(VLOOKUP($O345,MASTER!$A$8:$Z$762,22,0),"")&amp;""""</f>
        <v>"No Aplica"</v>
      </c>
      <c r="W345" s="3"/>
      <c r="X345" s="3" t="str">
        <f>+IFERROR(VLOOKUP(BD_Links[[#This Row],[id GEE]],Portadas10[],2,0),"")</f>
        <v/>
      </c>
      <c r="Y3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6" spans="2:26" ht="30.6" x14ac:dyDescent="0.3">
      <c r="B346" s="74">
        <f t="shared" si="22"/>
        <v>318</v>
      </c>
      <c r="C346" s="58" t="str">
        <f>+VLOOKUP($O346,MASTER!$A$8:$N$762,2,0)</f>
        <v>DATAEDUCACIÓN</v>
      </c>
      <c r="D346" s="73" t="str">
        <f>+VLOOKUP($O346,MASTER!$A$8:$N$762,3,0)</f>
        <v>0010-01-00014</v>
      </c>
      <c r="E346" s="52" t="str">
        <f>+VLOOKUP($O346,MASTER!$A$8:$N$762,5,0)</f>
        <v>Ranking Comunal de Establecimientos Educacionales - Chile</v>
      </c>
      <c r="F346" s="73" t="str">
        <f>+VLOOKUP($O346,MASTER!$A$8:$N$762,6,0)</f>
        <v>PRO</v>
      </c>
      <c r="G346" s="73" t="str">
        <f>+VLOOKUP($O346,MASTER!$A$8:$N$762,7,0)</f>
        <v>Chile</v>
      </c>
      <c r="H346" s="73" t="str">
        <f>+VLOOKUP($O346,MASTER!$A$8:$N$762,9,0)</f>
        <v>SI</v>
      </c>
      <c r="I346" s="73" t="str">
        <f>+VLOOKUP($O346,MASTER!$A$8:$N$762,10,0)</f>
        <v>NO</v>
      </c>
      <c r="J346" s="73" t="str">
        <f>+VLOOKUP($O346,MASTER!$A$8:$N$762,11,0)</f>
        <v>SI</v>
      </c>
      <c r="K346" s="72">
        <f>+VLOOKUP($O346,MASTER!$A$8:$N$762,12,0)</f>
        <v>3</v>
      </c>
      <c r="L346" s="73" t="str">
        <f>+VLOOKUP($O346,MASTER!$A$8:$N$762,13,0)</f>
        <v>SI</v>
      </c>
      <c r="M346" s="73" t="str">
        <f>+VLOOKUP($O346,MASTER!$A$8:$N$762,14,0)</f>
        <v>Comuna</v>
      </c>
      <c r="N346" s="72">
        <f t="shared" si="23"/>
        <v>346</v>
      </c>
      <c r="O346" s="67">
        <f t="shared" si="24"/>
        <v>4</v>
      </c>
      <c r="P346" s="82">
        <v>12101</v>
      </c>
      <c r="Q346" s="3" t="s">
        <v>906</v>
      </c>
      <c r="R346" s="3" t="str">
        <f t="shared" si="25"/>
        <v>https://dashboardfiltrado.azurewebsites.net/AutoDash/Index/4/12101</v>
      </c>
      <c r="S346" s="58" t="str">
        <f>+""""&amp;IFERROR(VLOOKUP($O346,MASTER!$A$8:$Z$762,20,0),"")&amp;""""</f>
        <v>"No Aplica"</v>
      </c>
      <c r="T346" s="73" t="str">
        <f>+IFERROR(VLOOKUP($O346,MASTER!$A$8:$Z$762,21,0),"")</f>
        <v>No Aplica</v>
      </c>
      <c r="U346" s="67">
        <f>+BD_Links[[#This Row],[id2]]</f>
        <v>12101</v>
      </c>
      <c r="V346" s="58" t="str">
        <f>+""""&amp;IFERROR(VLOOKUP($O346,MASTER!$A$8:$Z$762,22,0),"")&amp;""""</f>
        <v>"No Aplica"</v>
      </c>
      <c r="W346" s="3"/>
      <c r="X346" s="3" t="str">
        <f>+IFERROR(VLOOKUP(BD_Links[[#This Row],[id GEE]],Portadas10[],2,0),"")</f>
        <v/>
      </c>
      <c r="Y3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7" spans="2:26" ht="30.6" x14ac:dyDescent="0.3">
      <c r="B347" s="74">
        <f t="shared" si="22"/>
        <v>319</v>
      </c>
      <c r="C347" s="58" t="str">
        <f>+VLOOKUP($O347,MASTER!$A$8:$N$762,2,0)</f>
        <v>DATAEDUCACIÓN</v>
      </c>
      <c r="D347" s="73" t="str">
        <f>+VLOOKUP($O347,MASTER!$A$8:$N$762,3,0)</f>
        <v>0010-01-00014</v>
      </c>
      <c r="E347" s="52" t="str">
        <f>+VLOOKUP($O347,MASTER!$A$8:$N$762,5,0)</f>
        <v>Ranking Comunal de Establecimientos Educacionales - Chile</v>
      </c>
      <c r="F347" s="73" t="str">
        <f>+VLOOKUP($O347,MASTER!$A$8:$N$762,6,0)</f>
        <v>PRO</v>
      </c>
      <c r="G347" s="73" t="str">
        <f>+VLOOKUP($O347,MASTER!$A$8:$N$762,7,0)</f>
        <v>Chile</v>
      </c>
      <c r="H347" s="73" t="str">
        <f>+VLOOKUP($O347,MASTER!$A$8:$N$762,9,0)</f>
        <v>SI</v>
      </c>
      <c r="I347" s="73" t="str">
        <f>+VLOOKUP($O347,MASTER!$A$8:$N$762,10,0)</f>
        <v>NO</v>
      </c>
      <c r="J347" s="73" t="str">
        <f>+VLOOKUP($O347,MASTER!$A$8:$N$762,11,0)</f>
        <v>SI</v>
      </c>
      <c r="K347" s="72">
        <f>+VLOOKUP($O347,MASTER!$A$8:$N$762,12,0)</f>
        <v>3</v>
      </c>
      <c r="L347" s="73" t="str">
        <f>+VLOOKUP($O347,MASTER!$A$8:$N$762,13,0)</f>
        <v>SI</v>
      </c>
      <c r="M347" s="73" t="str">
        <f>+VLOOKUP($O347,MASTER!$A$8:$N$762,14,0)</f>
        <v>Comuna</v>
      </c>
      <c r="N347" s="72">
        <f t="shared" si="23"/>
        <v>346</v>
      </c>
      <c r="O347" s="67">
        <f t="shared" si="24"/>
        <v>4</v>
      </c>
      <c r="P347" s="82">
        <v>10206</v>
      </c>
      <c r="Q347" s="3" t="s">
        <v>880</v>
      </c>
      <c r="R347" s="3" t="str">
        <f t="shared" si="25"/>
        <v>https://dashboardfiltrado.azurewebsites.net/AutoDash/Index/4/10206</v>
      </c>
      <c r="S347" s="58" t="str">
        <f>+""""&amp;IFERROR(VLOOKUP($O347,MASTER!$A$8:$Z$762,20,0),"")&amp;""""</f>
        <v>"No Aplica"</v>
      </c>
      <c r="T347" s="73" t="str">
        <f>+IFERROR(VLOOKUP($O347,MASTER!$A$8:$Z$762,21,0),"")</f>
        <v>No Aplica</v>
      </c>
      <c r="U347" s="67">
        <f>+BD_Links[[#This Row],[id2]]</f>
        <v>10206</v>
      </c>
      <c r="V347" s="58" t="str">
        <f>+""""&amp;IFERROR(VLOOKUP($O347,MASTER!$A$8:$Z$762,22,0),"")&amp;""""</f>
        <v>"No Aplica"</v>
      </c>
      <c r="W347" s="3"/>
      <c r="X347" s="3" t="str">
        <f>+IFERROR(VLOOKUP(BD_Links[[#This Row],[id GEE]],Portadas10[],2,0),"")</f>
        <v/>
      </c>
      <c r="Y3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8" spans="2:26" ht="30.6" x14ac:dyDescent="0.3">
      <c r="B348" s="74">
        <f t="shared" si="22"/>
        <v>320</v>
      </c>
      <c r="C348" s="58" t="str">
        <f>+VLOOKUP($O348,MASTER!$A$8:$N$762,2,0)</f>
        <v>DATAEDUCACIÓN</v>
      </c>
      <c r="D348" s="73" t="str">
        <f>+VLOOKUP($O348,MASTER!$A$8:$N$762,3,0)</f>
        <v>0010-01-00014</v>
      </c>
      <c r="E348" s="52" t="str">
        <f>+VLOOKUP($O348,MASTER!$A$8:$N$762,5,0)</f>
        <v>Ranking Comunal de Establecimientos Educacionales - Chile</v>
      </c>
      <c r="F348" s="73" t="str">
        <f>+VLOOKUP($O348,MASTER!$A$8:$N$762,6,0)</f>
        <v>PRO</v>
      </c>
      <c r="G348" s="73" t="str">
        <f>+VLOOKUP($O348,MASTER!$A$8:$N$762,7,0)</f>
        <v>Chile</v>
      </c>
      <c r="H348" s="73" t="str">
        <f>+VLOOKUP($O348,MASTER!$A$8:$N$762,9,0)</f>
        <v>SI</v>
      </c>
      <c r="I348" s="73" t="str">
        <f>+VLOOKUP($O348,MASTER!$A$8:$N$762,10,0)</f>
        <v>NO</v>
      </c>
      <c r="J348" s="73" t="str">
        <f>+VLOOKUP($O348,MASTER!$A$8:$N$762,11,0)</f>
        <v>SI</v>
      </c>
      <c r="K348" s="72">
        <f>+VLOOKUP($O348,MASTER!$A$8:$N$762,12,0)</f>
        <v>3</v>
      </c>
      <c r="L348" s="73" t="str">
        <f>+VLOOKUP($O348,MASTER!$A$8:$N$762,13,0)</f>
        <v>SI</v>
      </c>
      <c r="M348" s="73" t="str">
        <f>+VLOOKUP($O348,MASTER!$A$8:$N$762,14,0)</f>
        <v>Comuna</v>
      </c>
      <c r="N348" s="72">
        <f t="shared" si="23"/>
        <v>346</v>
      </c>
      <c r="O348" s="67">
        <f t="shared" si="24"/>
        <v>4</v>
      </c>
      <c r="P348" s="82">
        <v>9208</v>
      </c>
      <c r="Q348" s="3" t="s">
        <v>862</v>
      </c>
      <c r="R348" s="3" t="str">
        <f t="shared" si="25"/>
        <v>https://dashboardfiltrado.azurewebsites.net/AutoDash/Index/4/9208</v>
      </c>
      <c r="S348" s="58" t="str">
        <f>+""""&amp;IFERROR(VLOOKUP($O348,MASTER!$A$8:$Z$762,20,0),"")&amp;""""</f>
        <v>"No Aplica"</v>
      </c>
      <c r="T348" s="73" t="str">
        <f>+IFERROR(VLOOKUP($O348,MASTER!$A$8:$Z$762,21,0),"")</f>
        <v>No Aplica</v>
      </c>
      <c r="U348" s="67">
        <f>+BD_Links[[#This Row],[id2]]</f>
        <v>9208</v>
      </c>
      <c r="V348" s="58" t="str">
        <f>+""""&amp;IFERROR(VLOOKUP($O348,MASTER!$A$8:$Z$762,22,0),"")&amp;""""</f>
        <v>"No Aplica"</v>
      </c>
      <c r="W348" s="3"/>
      <c r="X348" s="3" t="str">
        <f>+IFERROR(VLOOKUP(BD_Links[[#This Row],[id GEE]],Portadas10[],2,0),"")</f>
        <v/>
      </c>
      <c r="Y3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9" spans="2:26" ht="30.6" x14ac:dyDescent="0.3">
      <c r="B349" s="74">
        <f t="shared" si="22"/>
        <v>321</v>
      </c>
      <c r="C349" s="58" t="str">
        <f>+VLOOKUP($O349,MASTER!$A$8:$N$762,2,0)</f>
        <v>DATAEDUCACIÓN</v>
      </c>
      <c r="D349" s="73" t="str">
        <f>+VLOOKUP($O349,MASTER!$A$8:$N$762,3,0)</f>
        <v>0010-01-00014</v>
      </c>
      <c r="E349" s="52" t="str">
        <f>+VLOOKUP($O349,MASTER!$A$8:$N$762,5,0)</f>
        <v>Ranking Comunal de Establecimientos Educacionales - Chile</v>
      </c>
      <c r="F349" s="73" t="str">
        <f>+VLOOKUP($O349,MASTER!$A$8:$N$762,6,0)</f>
        <v>PRO</v>
      </c>
      <c r="G349" s="73" t="str">
        <f>+VLOOKUP($O349,MASTER!$A$8:$N$762,7,0)</f>
        <v>Chile</v>
      </c>
      <c r="H349" s="73" t="str">
        <f>+VLOOKUP($O349,MASTER!$A$8:$N$762,9,0)</f>
        <v>SI</v>
      </c>
      <c r="I349" s="73" t="str">
        <f>+VLOOKUP($O349,MASTER!$A$8:$N$762,10,0)</f>
        <v>NO</v>
      </c>
      <c r="J349" s="73" t="str">
        <f>+VLOOKUP($O349,MASTER!$A$8:$N$762,11,0)</f>
        <v>SI</v>
      </c>
      <c r="K349" s="72">
        <f>+VLOOKUP($O349,MASTER!$A$8:$N$762,12,0)</f>
        <v>3</v>
      </c>
      <c r="L349" s="73" t="str">
        <f>+VLOOKUP($O349,MASTER!$A$8:$N$762,13,0)</f>
        <v>SI</v>
      </c>
      <c r="M349" s="73" t="str">
        <f>+VLOOKUP($O349,MASTER!$A$8:$N$762,14,0)</f>
        <v>Comuna</v>
      </c>
      <c r="N349" s="72">
        <f t="shared" si="23"/>
        <v>346</v>
      </c>
      <c r="O349" s="67">
        <f t="shared" si="24"/>
        <v>4</v>
      </c>
      <c r="P349" s="82">
        <v>10303</v>
      </c>
      <c r="Q349" s="3" t="s">
        <v>887</v>
      </c>
      <c r="R349" s="3" t="str">
        <f t="shared" si="25"/>
        <v>https://dashboardfiltrado.azurewebsites.net/AutoDash/Index/4/10303</v>
      </c>
      <c r="S349" s="58" t="str">
        <f>+""""&amp;IFERROR(VLOOKUP($O349,MASTER!$A$8:$Z$762,20,0),"")&amp;""""</f>
        <v>"No Aplica"</v>
      </c>
      <c r="T349" s="73" t="str">
        <f>+IFERROR(VLOOKUP($O349,MASTER!$A$8:$Z$762,21,0),"")</f>
        <v>No Aplica</v>
      </c>
      <c r="U349" s="67">
        <f>+BD_Links[[#This Row],[id2]]</f>
        <v>10303</v>
      </c>
      <c r="V349" s="58" t="str">
        <f>+""""&amp;IFERROR(VLOOKUP($O349,MASTER!$A$8:$Z$762,22,0),"")&amp;""""</f>
        <v>"No Aplica"</v>
      </c>
      <c r="W349" s="3"/>
      <c r="X349" s="3" t="str">
        <f>+IFERROR(VLOOKUP(BD_Links[[#This Row],[id GEE]],Portadas10[],2,0),"")</f>
        <v/>
      </c>
      <c r="Y3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0" spans="2:26" ht="30.6" x14ac:dyDescent="0.3">
      <c r="B350" s="74">
        <f t="shared" si="22"/>
        <v>322</v>
      </c>
      <c r="C350" s="58" t="str">
        <f>+VLOOKUP($O350,MASTER!$A$8:$N$762,2,0)</f>
        <v>DATAEDUCACIÓN</v>
      </c>
      <c r="D350" s="73" t="str">
        <f>+VLOOKUP($O350,MASTER!$A$8:$N$762,3,0)</f>
        <v>0010-01-00014</v>
      </c>
      <c r="E350" s="52" t="str">
        <f>+VLOOKUP($O350,MASTER!$A$8:$N$762,5,0)</f>
        <v>Ranking Comunal de Establecimientos Educacionales - Chile</v>
      </c>
      <c r="F350" s="73" t="str">
        <f>+VLOOKUP($O350,MASTER!$A$8:$N$762,6,0)</f>
        <v>PRO</v>
      </c>
      <c r="G350" s="73" t="str">
        <f>+VLOOKUP($O350,MASTER!$A$8:$N$762,7,0)</f>
        <v>Chile</v>
      </c>
      <c r="H350" s="73" t="str">
        <f>+VLOOKUP($O350,MASTER!$A$8:$N$762,9,0)</f>
        <v>SI</v>
      </c>
      <c r="I350" s="73" t="str">
        <f>+VLOOKUP($O350,MASTER!$A$8:$N$762,10,0)</f>
        <v>NO</v>
      </c>
      <c r="J350" s="73" t="str">
        <f>+VLOOKUP($O350,MASTER!$A$8:$N$762,11,0)</f>
        <v>SI</v>
      </c>
      <c r="K350" s="72">
        <f>+VLOOKUP($O350,MASTER!$A$8:$N$762,12,0)</f>
        <v>3</v>
      </c>
      <c r="L350" s="73" t="str">
        <f>+VLOOKUP($O350,MASTER!$A$8:$N$762,13,0)</f>
        <v>SI</v>
      </c>
      <c r="M350" s="73" t="str">
        <f>+VLOOKUP($O350,MASTER!$A$8:$N$762,14,0)</f>
        <v>Comuna</v>
      </c>
      <c r="N350" s="72">
        <f t="shared" si="23"/>
        <v>346</v>
      </c>
      <c r="O350" s="67">
        <f t="shared" si="24"/>
        <v>4</v>
      </c>
      <c r="P350" s="82">
        <v>10304</v>
      </c>
      <c r="Q350" s="3" t="s">
        <v>888</v>
      </c>
      <c r="R350" s="3" t="str">
        <f t="shared" si="25"/>
        <v>https://dashboardfiltrado.azurewebsites.net/AutoDash/Index/4/10304</v>
      </c>
      <c r="S350" s="58" t="str">
        <f>+""""&amp;IFERROR(VLOOKUP($O350,MASTER!$A$8:$Z$762,20,0),"")&amp;""""</f>
        <v>"No Aplica"</v>
      </c>
      <c r="T350" s="73" t="str">
        <f>+IFERROR(VLOOKUP($O350,MASTER!$A$8:$Z$762,21,0),"")</f>
        <v>No Aplica</v>
      </c>
      <c r="U350" s="67">
        <f>+BD_Links[[#This Row],[id2]]</f>
        <v>10304</v>
      </c>
      <c r="V350" s="58" t="str">
        <f>+""""&amp;IFERROR(VLOOKUP($O350,MASTER!$A$8:$Z$762,22,0),"")&amp;""""</f>
        <v>"No Aplica"</v>
      </c>
      <c r="W350" s="3"/>
      <c r="X350" s="3" t="str">
        <f>+IFERROR(VLOOKUP(BD_Links[[#This Row],[id GEE]],Portadas10[],2,0),"")</f>
        <v/>
      </c>
      <c r="Y3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1" spans="2:26" ht="30.6" x14ac:dyDescent="0.3">
      <c r="B351" s="74">
        <f t="shared" si="22"/>
        <v>323</v>
      </c>
      <c r="C351" s="58" t="str">
        <f>+VLOOKUP($O351,MASTER!$A$8:$N$762,2,0)</f>
        <v>DATAEDUCACIÓN</v>
      </c>
      <c r="D351" s="73" t="str">
        <f>+VLOOKUP($O351,MASTER!$A$8:$N$762,3,0)</f>
        <v>0010-01-00014</v>
      </c>
      <c r="E351" s="52" t="str">
        <f>+VLOOKUP($O351,MASTER!$A$8:$N$762,5,0)</f>
        <v>Ranking Comunal de Establecimientos Educacionales - Chile</v>
      </c>
      <c r="F351" s="73" t="str">
        <f>+VLOOKUP($O351,MASTER!$A$8:$N$762,6,0)</f>
        <v>PRO</v>
      </c>
      <c r="G351" s="73" t="str">
        <f>+VLOOKUP($O351,MASTER!$A$8:$N$762,7,0)</f>
        <v>Chile</v>
      </c>
      <c r="H351" s="73" t="str">
        <f>+VLOOKUP($O351,MASTER!$A$8:$N$762,9,0)</f>
        <v>SI</v>
      </c>
      <c r="I351" s="73" t="str">
        <f>+VLOOKUP($O351,MASTER!$A$8:$N$762,10,0)</f>
        <v>NO</v>
      </c>
      <c r="J351" s="73" t="str">
        <f>+VLOOKUP($O351,MASTER!$A$8:$N$762,11,0)</f>
        <v>SI</v>
      </c>
      <c r="K351" s="72">
        <f>+VLOOKUP($O351,MASTER!$A$8:$N$762,12,0)</f>
        <v>3</v>
      </c>
      <c r="L351" s="73" t="str">
        <f>+VLOOKUP($O351,MASTER!$A$8:$N$762,13,0)</f>
        <v>SI</v>
      </c>
      <c r="M351" s="73" t="str">
        <f>+VLOOKUP($O351,MASTER!$A$8:$N$762,14,0)</f>
        <v>Comuna</v>
      </c>
      <c r="N351" s="72">
        <f t="shared" si="23"/>
        <v>346</v>
      </c>
      <c r="O351" s="67">
        <f t="shared" si="24"/>
        <v>4</v>
      </c>
      <c r="P351" s="82">
        <v>10207</v>
      </c>
      <c r="Q351" s="3" t="s">
        <v>881</v>
      </c>
      <c r="R351" s="3" t="str">
        <f t="shared" si="25"/>
        <v>https://dashboardfiltrado.azurewebsites.net/AutoDash/Index/4/10207</v>
      </c>
      <c r="S351" s="58" t="str">
        <f>+""""&amp;IFERROR(VLOOKUP($O351,MASTER!$A$8:$Z$762,20,0),"")&amp;""""</f>
        <v>"No Aplica"</v>
      </c>
      <c r="T351" s="73" t="str">
        <f>+IFERROR(VLOOKUP($O351,MASTER!$A$8:$Z$762,21,0),"")</f>
        <v>No Aplica</v>
      </c>
      <c r="U351" s="67">
        <f>+BD_Links[[#This Row],[id2]]</f>
        <v>10207</v>
      </c>
      <c r="V351" s="58" t="str">
        <f>+""""&amp;IFERROR(VLOOKUP($O351,MASTER!$A$8:$Z$762,22,0),"")&amp;""""</f>
        <v>"No Aplica"</v>
      </c>
      <c r="W351" s="3"/>
      <c r="X351" s="3" t="str">
        <f>+IFERROR(VLOOKUP(BD_Links[[#This Row],[id GEE]],Portadas10[],2,0),"")</f>
        <v/>
      </c>
      <c r="Y3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2" spans="2:26" ht="30.6" x14ac:dyDescent="0.3">
      <c r="B352" s="74">
        <f t="shared" si="22"/>
        <v>324</v>
      </c>
      <c r="C352" s="58" t="str">
        <f>+VLOOKUP($O352,MASTER!$A$8:$N$762,2,0)</f>
        <v>DATAEDUCACIÓN</v>
      </c>
      <c r="D352" s="73" t="str">
        <f>+VLOOKUP($O352,MASTER!$A$8:$N$762,3,0)</f>
        <v>0010-01-00014</v>
      </c>
      <c r="E352" s="52" t="str">
        <f>+VLOOKUP($O352,MASTER!$A$8:$N$762,5,0)</f>
        <v>Ranking Comunal de Establecimientos Educacionales - Chile</v>
      </c>
      <c r="F352" s="73" t="str">
        <f>+VLOOKUP($O352,MASTER!$A$8:$N$762,6,0)</f>
        <v>PRO</v>
      </c>
      <c r="G352" s="73" t="str">
        <f>+VLOOKUP($O352,MASTER!$A$8:$N$762,7,0)</f>
        <v>Chile</v>
      </c>
      <c r="H352" s="73" t="str">
        <f>+VLOOKUP($O352,MASTER!$A$8:$N$762,9,0)</f>
        <v>SI</v>
      </c>
      <c r="I352" s="73" t="str">
        <f>+VLOOKUP($O352,MASTER!$A$8:$N$762,10,0)</f>
        <v>NO</v>
      </c>
      <c r="J352" s="73" t="str">
        <f>+VLOOKUP($O352,MASTER!$A$8:$N$762,11,0)</f>
        <v>SI</v>
      </c>
      <c r="K352" s="72">
        <f>+VLOOKUP($O352,MASTER!$A$8:$N$762,12,0)</f>
        <v>3</v>
      </c>
      <c r="L352" s="73" t="str">
        <f>+VLOOKUP($O352,MASTER!$A$8:$N$762,13,0)</f>
        <v>SI</v>
      </c>
      <c r="M352" s="73" t="str">
        <f>+VLOOKUP($O352,MASTER!$A$8:$N$762,14,0)</f>
        <v>Comuna</v>
      </c>
      <c r="N352" s="72">
        <f t="shared" si="23"/>
        <v>346</v>
      </c>
      <c r="O352" s="67">
        <f t="shared" si="24"/>
        <v>4</v>
      </c>
      <c r="P352" s="82">
        <v>10208</v>
      </c>
      <c r="Q352" s="3" t="s">
        <v>882</v>
      </c>
      <c r="R352" s="3" t="str">
        <f t="shared" si="25"/>
        <v>https://dashboardfiltrado.azurewebsites.net/AutoDash/Index/4/10208</v>
      </c>
      <c r="S352" s="58" t="str">
        <f>+""""&amp;IFERROR(VLOOKUP($O352,MASTER!$A$8:$Z$762,20,0),"")&amp;""""</f>
        <v>"No Aplica"</v>
      </c>
      <c r="T352" s="73" t="str">
        <f>+IFERROR(VLOOKUP($O352,MASTER!$A$8:$Z$762,21,0),"")</f>
        <v>No Aplica</v>
      </c>
      <c r="U352" s="67">
        <f>+BD_Links[[#This Row],[id2]]</f>
        <v>10208</v>
      </c>
      <c r="V352" s="58" t="str">
        <f>+""""&amp;IFERROR(VLOOKUP($O352,MASTER!$A$8:$Z$762,22,0),"")&amp;""""</f>
        <v>"No Aplica"</v>
      </c>
      <c r="W352" s="3"/>
      <c r="X352" s="3" t="str">
        <f>+IFERROR(VLOOKUP(BD_Links[[#This Row],[id GEE]],Portadas10[],2,0),"")</f>
        <v/>
      </c>
      <c r="Y3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3" spans="2:26" ht="30.6" x14ac:dyDescent="0.3">
      <c r="B353" s="74">
        <f t="shared" si="22"/>
        <v>325</v>
      </c>
      <c r="C353" s="58" t="str">
        <f>+VLOOKUP($O353,MASTER!$A$8:$N$762,2,0)</f>
        <v>DATAEDUCACIÓN</v>
      </c>
      <c r="D353" s="73" t="str">
        <f>+VLOOKUP($O353,MASTER!$A$8:$N$762,3,0)</f>
        <v>0010-01-00014</v>
      </c>
      <c r="E353" s="52" t="str">
        <f>+VLOOKUP($O353,MASTER!$A$8:$N$762,5,0)</f>
        <v>Ranking Comunal de Establecimientos Educacionales - Chile</v>
      </c>
      <c r="F353" s="73" t="str">
        <f>+VLOOKUP($O353,MASTER!$A$8:$N$762,6,0)</f>
        <v>PRO</v>
      </c>
      <c r="G353" s="73" t="str">
        <f>+VLOOKUP($O353,MASTER!$A$8:$N$762,7,0)</f>
        <v>Chile</v>
      </c>
      <c r="H353" s="73" t="str">
        <f>+VLOOKUP($O353,MASTER!$A$8:$N$762,9,0)</f>
        <v>SI</v>
      </c>
      <c r="I353" s="73" t="str">
        <f>+VLOOKUP($O353,MASTER!$A$8:$N$762,10,0)</f>
        <v>NO</v>
      </c>
      <c r="J353" s="73" t="str">
        <f>+VLOOKUP($O353,MASTER!$A$8:$N$762,11,0)</f>
        <v>SI</v>
      </c>
      <c r="K353" s="72">
        <f>+VLOOKUP($O353,MASTER!$A$8:$N$762,12,0)</f>
        <v>3</v>
      </c>
      <c r="L353" s="73" t="str">
        <f>+VLOOKUP($O353,MASTER!$A$8:$N$762,13,0)</f>
        <v>SI</v>
      </c>
      <c r="M353" s="73" t="str">
        <f>+VLOOKUP($O353,MASTER!$A$8:$N$762,14,0)</f>
        <v>Comuna</v>
      </c>
      <c r="N353" s="72">
        <f t="shared" si="23"/>
        <v>346</v>
      </c>
      <c r="O353" s="67">
        <f t="shared" si="24"/>
        <v>4</v>
      </c>
      <c r="P353" s="82">
        <v>10209</v>
      </c>
      <c r="Q353" s="3" t="s">
        <v>883</v>
      </c>
      <c r="R353" s="3" t="str">
        <f t="shared" si="25"/>
        <v>https://dashboardfiltrado.azurewebsites.net/AutoDash/Index/4/10209</v>
      </c>
      <c r="S353" s="58" t="str">
        <f>+""""&amp;IFERROR(VLOOKUP($O353,MASTER!$A$8:$Z$762,20,0),"")&amp;""""</f>
        <v>"No Aplica"</v>
      </c>
      <c r="T353" s="73" t="str">
        <f>+IFERROR(VLOOKUP($O353,MASTER!$A$8:$Z$762,21,0),"")</f>
        <v>No Aplica</v>
      </c>
      <c r="U353" s="67">
        <f>+BD_Links[[#This Row],[id2]]</f>
        <v>10209</v>
      </c>
      <c r="V353" s="58" t="str">
        <f>+""""&amp;IFERROR(VLOOKUP($O353,MASTER!$A$8:$Z$762,22,0),"")&amp;""""</f>
        <v>"No Aplica"</v>
      </c>
      <c r="W353" s="3"/>
      <c r="X353" s="3" t="str">
        <f>+IFERROR(VLOOKUP(BD_Links[[#This Row],[id GEE]],Portadas10[],2,0),"")</f>
        <v/>
      </c>
      <c r="Y3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4" spans="2:26" ht="30.6" x14ac:dyDescent="0.3">
      <c r="B354" s="74">
        <f t="shared" si="22"/>
        <v>326</v>
      </c>
      <c r="C354" s="58" t="str">
        <f>+VLOOKUP($O354,MASTER!$A$8:$N$762,2,0)</f>
        <v>DATAEDUCACIÓN</v>
      </c>
      <c r="D354" s="73" t="str">
        <f>+VLOOKUP($O354,MASTER!$A$8:$N$762,3,0)</f>
        <v>0010-01-00014</v>
      </c>
      <c r="E354" s="52" t="str">
        <f>+VLOOKUP($O354,MASTER!$A$8:$N$762,5,0)</f>
        <v>Ranking Comunal de Establecimientos Educacionales - Chile</v>
      </c>
      <c r="F354" s="73" t="str">
        <f>+VLOOKUP($O354,MASTER!$A$8:$N$762,6,0)</f>
        <v>PRO</v>
      </c>
      <c r="G354" s="73" t="str">
        <f>+VLOOKUP($O354,MASTER!$A$8:$N$762,7,0)</f>
        <v>Chile</v>
      </c>
      <c r="H354" s="73" t="str">
        <f>+VLOOKUP($O354,MASTER!$A$8:$N$762,9,0)</f>
        <v>SI</v>
      </c>
      <c r="I354" s="73" t="str">
        <f>+VLOOKUP($O354,MASTER!$A$8:$N$762,10,0)</f>
        <v>NO</v>
      </c>
      <c r="J354" s="73" t="str">
        <f>+VLOOKUP($O354,MASTER!$A$8:$N$762,11,0)</f>
        <v>SI</v>
      </c>
      <c r="K354" s="72">
        <f>+VLOOKUP($O354,MASTER!$A$8:$N$762,12,0)</f>
        <v>3</v>
      </c>
      <c r="L354" s="73" t="str">
        <f>+VLOOKUP($O354,MASTER!$A$8:$N$762,13,0)</f>
        <v>SI</v>
      </c>
      <c r="M354" s="73" t="str">
        <f>+VLOOKUP($O354,MASTER!$A$8:$N$762,14,0)</f>
        <v>Comuna</v>
      </c>
      <c r="N354" s="72">
        <f t="shared" si="23"/>
        <v>346</v>
      </c>
      <c r="O354" s="67">
        <f t="shared" si="24"/>
        <v>4</v>
      </c>
      <c r="P354" s="82">
        <v>10210</v>
      </c>
      <c r="Q354" s="3" t="s">
        <v>884</v>
      </c>
      <c r="R354" s="3" t="str">
        <f t="shared" si="25"/>
        <v>https://dashboardfiltrado.azurewebsites.net/AutoDash/Index/4/10210</v>
      </c>
      <c r="S354" s="58" t="str">
        <f>+""""&amp;IFERROR(VLOOKUP($O354,MASTER!$A$8:$Z$762,20,0),"")&amp;""""</f>
        <v>"No Aplica"</v>
      </c>
      <c r="T354" s="73" t="str">
        <f>+IFERROR(VLOOKUP($O354,MASTER!$A$8:$Z$762,21,0),"")</f>
        <v>No Aplica</v>
      </c>
      <c r="U354" s="67">
        <f>+BD_Links[[#This Row],[id2]]</f>
        <v>10210</v>
      </c>
      <c r="V354" s="58" t="str">
        <f>+""""&amp;IFERROR(VLOOKUP($O354,MASTER!$A$8:$Z$762,22,0),"")&amp;""""</f>
        <v>"No Aplica"</v>
      </c>
      <c r="W354" s="3"/>
      <c r="X354" s="3" t="str">
        <f>+IFERROR(VLOOKUP(BD_Links[[#This Row],[id GEE]],Portadas10[],2,0),"")</f>
        <v/>
      </c>
      <c r="Y3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5" spans="2:26" ht="30.6" x14ac:dyDescent="0.3">
      <c r="B355" s="74">
        <f t="shared" si="22"/>
        <v>327</v>
      </c>
      <c r="C355" s="58" t="str">
        <f>+VLOOKUP($O355,MASTER!$A$8:$N$762,2,0)</f>
        <v>DATAEDUCACIÓN</v>
      </c>
      <c r="D355" s="73" t="str">
        <f>+VLOOKUP($O355,MASTER!$A$8:$N$762,3,0)</f>
        <v>0010-01-00014</v>
      </c>
      <c r="E355" s="52" t="str">
        <f>+VLOOKUP($O355,MASTER!$A$8:$N$762,5,0)</f>
        <v>Ranking Comunal de Establecimientos Educacionales - Chile</v>
      </c>
      <c r="F355" s="73" t="str">
        <f>+VLOOKUP($O355,MASTER!$A$8:$N$762,6,0)</f>
        <v>PRO</v>
      </c>
      <c r="G355" s="73" t="str">
        <f>+VLOOKUP($O355,MASTER!$A$8:$N$762,7,0)</f>
        <v>Chile</v>
      </c>
      <c r="H355" s="73" t="str">
        <f>+VLOOKUP($O355,MASTER!$A$8:$N$762,9,0)</f>
        <v>SI</v>
      </c>
      <c r="I355" s="73" t="str">
        <f>+VLOOKUP($O355,MASTER!$A$8:$N$762,10,0)</f>
        <v>NO</v>
      </c>
      <c r="J355" s="73" t="str">
        <f>+VLOOKUP($O355,MASTER!$A$8:$N$762,11,0)</f>
        <v>SI</v>
      </c>
      <c r="K355" s="72">
        <f>+VLOOKUP($O355,MASTER!$A$8:$N$762,12,0)</f>
        <v>3</v>
      </c>
      <c r="L355" s="73" t="str">
        <f>+VLOOKUP($O355,MASTER!$A$8:$N$762,13,0)</f>
        <v>SI</v>
      </c>
      <c r="M355" s="73" t="str">
        <f>+VLOOKUP($O355,MASTER!$A$8:$N$762,14,0)</f>
        <v>Comuna</v>
      </c>
      <c r="N355" s="72">
        <f t="shared" si="23"/>
        <v>346</v>
      </c>
      <c r="O355" s="67">
        <f t="shared" si="24"/>
        <v>4</v>
      </c>
      <c r="P355" s="82">
        <v>9209</v>
      </c>
      <c r="Q355" s="3" t="s">
        <v>863</v>
      </c>
      <c r="R355" s="3" t="str">
        <f t="shared" si="25"/>
        <v>https://dashboardfiltrado.azurewebsites.net/AutoDash/Index/4/9209</v>
      </c>
      <c r="S355" s="58" t="str">
        <f>+""""&amp;IFERROR(VLOOKUP($O355,MASTER!$A$8:$Z$762,20,0),"")&amp;""""</f>
        <v>"No Aplica"</v>
      </c>
      <c r="T355" s="73" t="str">
        <f>+IFERROR(VLOOKUP($O355,MASTER!$A$8:$Z$762,21,0),"")</f>
        <v>No Aplica</v>
      </c>
      <c r="U355" s="67">
        <f>+BD_Links[[#This Row],[id2]]</f>
        <v>9209</v>
      </c>
      <c r="V355" s="58" t="str">
        <f>+""""&amp;IFERROR(VLOOKUP($O355,MASTER!$A$8:$Z$762,22,0),"")&amp;""""</f>
        <v>"No Aplica"</v>
      </c>
      <c r="W355" s="3"/>
      <c r="X355" s="3" t="str">
        <f>+IFERROR(VLOOKUP(BD_Links[[#This Row],[id GEE]],Portadas10[],2,0),"")</f>
        <v/>
      </c>
      <c r="Y3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6" spans="2:26" ht="30.6" x14ac:dyDescent="0.3">
      <c r="B356" s="74">
        <f t="shared" si="22"/>
        <v>328</v>
      </c>
      <c r="C356" s="58" t="str">
        <f>+VLOOKUP($O356,MASTER!$A$8:$N$762,2,0)</f>
        <v>DATAEDUCACIÓN</v>
      </c>
      <c r="D356" s="73" t="str">
        <f>+VLOOKUP($O356,MASTER!$A$8:$N$762,3,0)</f>
        <v>0010-01-00014</v>
      </c>
      <c r="E356" s="52" t="str">
        <f>+VLOOKUP($O356,MASTER!$A$8:$N$762,5,0)</f>
        <v>Ranking Comunal de Establecimientos Educacionales - Chile</v>
      </c>
      <c r="F356" s="73" t="str">
        <f>+VLOOKUP($O356,MASTER!$A$8:$N$762,6,0)</f>
        <v>PRO</v>
      </c>
      <c r="G356" s="73" t="str">
        <f>+VLOOKUP($O356,MASTER!$A$8:$N$762,7,0)</f>
        <v>Chile</v>
      </c>
      <c r="H356" s="73" t="str">
        <f>+VLOOKUP($O356,MASTER!$A$8:$N$762,9,0)</f>
        <v>SI</v>
      </c>
      <c r="I356" s="73" t="str">
        <f>+VLOOKUP($O356,MASTER!$A$8:$N$762,10,0)</f>
        <v>NO</v>
      </c>
      <c r="J356" s="73" t="str">
        <f>+VLOOKUP($O356,MASTER!$A$8:$N$762,11,0)</f>
        <v>SI</v>
      </c>
      <c r="K356" s="72">
        <f>+VLOOKUP($O356,MASTER!$A$8:$N$762,12,0)</f>
        <v>3</v>
      </c>
      <c r="L356" s="73" t="str">
        <f>+VLOOKUP($O356,MASTER!$A$8:$N$762,13,0)</f>
        <v>SI</v>
      </c>
      <c r="M356" s="73" t="str">
        <f>+VLOOKUP($O356,MASTER!$A$8:$N$762,14,0)</f>
        <v>Comuna</v>
      </c>
      <c r="N356" s="72">
        <f t="shared" si="23"/>
        <v>346</v>
      </c>
      <c r="O356" s="67">
        <f t="shared" si="24"/>
        <v>4</v>
      </c>
      <c r="P356" s="82">
        <v>14204</v>
      </c>
      <c r="Q356" s="3" t="s">
        <v>980</v>
      </c>
      <c r="R356" s="3" t="str">
        <f t="shared" si="25"/>
        <v>https://dashboardfiltrado.azurewebsites.net/AutoDash/Index/4/14204</v>
      </c>
      <c r="S356" s="58" t="str">
        <f>+""""&amp;IFERROR(VLOOKUP($O356,MASTER!$A$8:$Z$762,20,0),"")&amp;""""</f>
        <v>"No Aplica"</v>
      </c>
      <c r="T356" s="73" t="str">
        <f>+IFERROR(VLOOKUP($O356,MASTER!$A$8:$Z$762,21,0),"")</f>
        <v>No Aplica</v>
      </c>
      <c r="U356" s="67">
        <f>+BD_Links[[#This Row],[id2]]</f>
        <v>14204</v>
      </c>
      <c r="V356" s="58" t="str">
        <f>+""""&amp;IFERROR(VLOOKUP($O356,MASTER!$A$8:$Z$762,22,0),"")&amp;""""</f>
        <v>"No Aplica"</v>
      </c>
      <c r="W356" s="3"/>
      <c r="X356" s="3" t="str">
        <f>+IFERROR(VLOOKUP(BD_Links[[#This Row],[id GEE]],Portadas10[],2,0),"")</f>
        <v/>
      </c>
      <c r="Y3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7" spans="2:26" ht="30.6" x14ac:dyDescent="0.3">
      <c r="B357" s="74">
        <f t="shared" si="22"/>
        <v>329</v>
      </c>
      <c r="C357" s="58" t="str">
        <f>+VLOOKUP($O357,MASTER!$A$8:$N$762,2,0)</f>
        <v>DATAEDUCACIÓN</v>
      </c>
      <c r="D357" s="73" t="str">
        <f>+VLOOKUP($O357,MASTER!$A$8:$N$762,3,0)</f>
        <v>0010-01-00014</v>
      </c>
      <c r="E357" s="52" t="str">
        <f>+VLOOKUP($O357,MASTER!$A$8:$N$762,5,0)</f>
        <v>Ranking Comunal de Establecimientos Educacionales - Chile</v>
      </c>
      <c r="F357" s="73" t="str">
        <f>+VLOOKUP($O357,MASTER!$A$8:$N$762,6,0)</f>
        <v>PRO</v>
      </c>
      <c r="G357" s="73" t="str">
        <f>+VLOOKUP($O357,MASTER!$A$8:$N$762,7,0)</f>
        <v>Chile</v>
      </c>
      <c r="H357" s="73" t="str">
        <f>+VLOOKUP($O357,MASTER!$A$8:$N$762,9,0)</f>
        <v>SI</v>
      </c>
      <c r="I357" s="73" t="str">
        <f>+VLOOKUP($O357,MASTER!$A$8:$N$762,10,0)</f>
        <v>NO</v>
      </c>
      <c r="J357" s="73" t="str">
        <f>+VLOOKUP($O357,MASTER!$A$8:$N$762,11,0)</f>
        <v>SI</v>
      </c>
      <c r="K357" s="72">
        <f>+VLOOKUP($O357,MASTER!$A$8:$N$762,12,0)</f>
        <v>3</v>
      </c>
      <c r="L357" s="73" t="str">
        <f>+VLOOKUP($O357,MASTER!$A$8:$N$762,13,0)</f>
        <v>SI</v>
      </c>
      <c r="M357" s="73" t="str">
        <f>+VLOOKUP($O357,MASTER!$A$8:$N$762,14,0)</f>
        <v>Comuna</v>
      </c>
      <c r="N357" s="72">
        <f t="shared" si="23"/>
        <v>346</v>
      </c>
      <c r="O357" s="67">
        <f t="shared" si="24"/>
        <v>4</v>
      </c>
      <c r="P357" s="82">
        <v>11402</v>
      </c>
      <c r="Q357" s="3" t="s">
        <v>905</v>
      </c>
      <c r="R357" s="3" t="str">
        <f t="shared" si="25"/>
        <v>https://dashboardfiltrado.azurewebsites.net/AutoDash/Index/4/11402</v>
      </c>
      <c r="S357" s="58" t="str">
        <f>+""""&amp;IFERROR(VLOOKUP($O357,MASTER!$A$8:$Z$762,20,0),"")&amp;""""</f>
        <v>"No Aplica"</v>
      </c>
      <c r="T357" s="73" t="str">
        <f>+IFERROR(VLOOKUP($O357,MASTER!$A$8:$Z$762,21,0),"")</f>
        <v>No Aplica</v>
      </c>
      <c r="U357" s="67">
        <f>+BD_Links[[#This Row],[id2]]</f>
        <v>11402</v>
      </c>
      <c r="V357" s="58" t="str">
        <f>+""""&amp;IFERROR(VLOOKUP($O357,MASTER!$A$8:$Z$762,22,0),"")&amp;""""</f>
        <v>"No Aplica"</v>
      </c>
      <c r="W357" s="3"/>
      <c r="X357" s="3" t="str">
        <f>+IFERROR(VLOOKUP(BD_Links[[#This Row],[id GEE]],Portadas10[],2,0),"")</f>
        <v/>
      </c>
      <c r="Y3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8" spans="2:26" ht="30.6" x14ac:dyDescent="0.3">
      <c r="B358" s="74">
        <f t="shared" si="22"/>
        <v>330</v>
      </c>
      <c r="C358" s="58" t="str">
        <f>+VLOOKUP($O358,MASTER!$A$8:$N$762,2,0)</f>
        <v>DATAEDUCACIÓN</v>
      </c>
      <c r="D358" s="73" t="str">
        <f>+VLOOKUP($O358,MASTER!$A$8:$N$762,3,0)</f>
        <v>0010-01-00014</v>
      </c>
      <c r="E358" s="52" t="str">
        <f>+VLOOKUP($O358,MASTER!$A$8:$N$762,5,0)</f>
        <v>Ranking Comunal de Establecimientos Educacionales - Chile</v>
      </c>
      <c r="F358" s="73" t="str">
        <f>+VLOOKUP($O358,MASTER!$A$8:$N$762,6,0)</f>
        <v>PRO</v>
      </c>
      <c r="G358" s="73" t="str">
        <f>+VLOOKUP($O358,MASTER!$A$8:$N$762,7,0)</f>
        <v>Chile</v>
      </c>
      <c r="H358" s="73" t="str">
        <f>+VLOOKUP($O358,MASTER!$A$8:$N$762,9,0)</f>
        <v>SI</v>
      </c>
      <c r="I358" s="73" t="str">
        <f>+VLOOKUP($O358,MASTER!$A$8:$N$762,10,0)</f>
        <v>NO</v>
      </c>
      <c r="J358" s="73" t="str">
        <f>+VLOOKUP($O358,MASTER!$A$8:$N$762,11,0)</f>
        <v>SI</v>
      </c>
      <c r="K358" s="72">
        <f>+VLOOKUP($O358,MASTER!$A$8:$N$762,12,0)</f>
        <v>3</v>
      </c>
      <c r="L358" s="73" t="str">
        <f>+VLOOKUP($O358,MASTER!$A$8:$N$762,13,0)</f>
        <v>SI</v>
      </c>
      <c r="M358" s="73" t="str">
        <f>+VLOOKUP($O358,MASTER!$A$8:$N$762,14,0)</f>
        <v>Comuna</v>
      </c>
      <c r="N358" s="72">
        <f t="shared" si="23"/>
        <v>346</v>
      </c>
      <c r="O358" s="67">
        <f t="shared" si="24"/>
        <v>4</v>
      </c>
      <c r="P358" s="82">
        <v>10305</v>
      </c>
      <c r="Q358" s="3" t="s">
        <v>889</v>
      </c>
      <c r="R358" s="3" t="str">
        <f t="shared" si="25"/>
        <v>https://dashboardfiltrado.azurewebsites.net/AutoDash/Index/4/10305</v>
      </c>
      <c r="S358" s="58" t="str">
        <f>+""""&amp;IFERROR(VLOOKUP($O358,MASTER!$A$8:$Z$762,20,0),"")&amp;""""</f>
        <v>"No Aplica"</v>
      </c>
      <c r="T358" s="73" t="str">
        <f>+IFERROR(VLOOKUP($O358,MASTER!$A$8:$Z$762,21,0),"")</f>
        <v>No Aplica</v>
      </c>
      <c r="U358" s="67">
        <f>+BD_Links[[#This Row],[id2]]</f>
        <v>10305</v>
      </c>
      <c r="V358" s="58" t="str">
        <f>+""""&amp;IFERROR(VLOOKUP($O358,MASTER!$A$8:$Z$762,22,0),"")&amp;""""</f>
        <v>"No Aplica"</v>
      </c>
      <c r="W358" s="3"/>
      <c r="X358" s="3" t="str">
        <f>+IFERROR(VLOOKUP(BD_Links[[#This Row],[id GEE]],Portadas10[],2,0),"")</f>
        <v/>
      </c>
      <c r="Y3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9" spans="2:26" ht="30.6" x14ac:dyDescent="0.3">
      <c r="B359" s="74">
        <f t="shared" si="22"/>
        <v>331</v>
      </c>
      <c r="C359" s="58" t="str">
        <f>+VLOOKUP($O359,MASTER!$A$8:$N$762,2,0)</f>
        <v>DATAEDUCACIÓN</v>
      </c>
      <c r="D359" s="73" t="str">
        <f>+VLOOKUP($O359,MASTER!$A$8:$N$762,3,0)</f>
        <v>0010-01-00014</v>
      </c>
      <c r="E359" s="52" t="str">
        <f>+VLOOKUP($O359,MASTER!$A$8:$N$762,5,0)</f>
        <v>Ranking Comunal de Establecimientos Educacionales - Chile</v>
      </c>
      <c r="F359" s="73" t="str">
        <f>+VLOOKUP($O359,MASTER!$A$8:$N$762,6,0)</f>
        <v>PRO</v>
      </c>
      <c r="G359" s="73" t="str">
        <f>+VLOOKUP($O359,MASTER!$A$8:$N$762,7,0)</f>
        <v>Chile</v>
      </c>
      <c r="H359" s="73" t="str">
        <f>+VLOOKUP($O359,MASTER!$A$8:$N$762,9,0)</f>
        <v>SI</v>
      </c>
      <c r="I359" s="73" t="str">
        <f>+VLOOKUP($O359,MASTER!$A$8:$N$762,10,0)</f>
        <v>NO</v>
      </c>
      <c r="J359" s="73" t="str">
        <f>+VLOOKUP($O359,MASTER!$A$8:$N$762,11,0)</f>
        <v>SI</v>
      </c>
      <c r="K359" s="72">
        <f>+VLOOKUP($O359,MASTER!$A$8:$N$762,12,0)</f>
        <v>3</v>
      </c>
      <c r="L359" s="73" t="str">
        <f>+VLOOKUP($O359,MASTER!$A$8:$N$762,13,0)</f>
        <v>SI</v>
      </c>
      <c r="M359" s="73" t="str">
        <f>+VLOOKUP($O359,MASTER!$A$8:$N$762,14,0)</f>
        <v>Comuna</v>
      </c>
      <c r="N359" s="72">
        <f t="shared" si="23"/>
        <v>346</v>
      </c>
      <c r="O359" s="67">
        <f t="shared" si="24"/>
        <v>4</v>
      </c>
      <c r="P359" s="82">
        <v>12103</v>
      </c>
      <c r="Q359" s="3" t="s">
        <v>908</v>
      </c>
      <c r="R359" s="3" t="str">
        <f t="shared" si="25"/>
        <v>https://dashboardfiltrado.azurewebsites.net/AutoDash/Index/4/12103</v>
      </c>
      <c r="S359" s="58" t="str">
        <f>+""""&amp;IFERROR(VLOOKUP($O359,MASTER!$A$8:$Z$762,20,0),"")&amp;""""</f>
        <v>"No Aplica"</v>
      </c>
      <c r="T359" s="73" t="str">
        <f>+IFERROR(VLOOKUP($O359,MASTER!$A$8:$Z$762,21,0),"")</f>
        <v>No Aplica</v>
      </c>
      <c r="U359" s="67">
        <f>+BD_Links[[#This Row],[id2]]</f>
        <v>12103</v>
      </c>
      <c r="V359" s="58" t="str">
        <f>+""""&amp;IFERROR(VLOOKUP($O359,MASTER!$A$8:$Z$762,22,0),"")&amp;""""</f>
        <v>"No Aplica"</v>
      </c>
      <c r="W359" s="3"/>
      <c r="X359" s="3" t="str">
        <f>+IFERROR(VLOOKUP(BD_Links[[#This Row],[id GEE]],Portadas10[],2,0),"")</f>
        <v/>
      </c>
      <c r="Y3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0" spans="2:26" ht="30.6" x14ac:dyDescent="0.3">
      <c r="B360" s="74">
        <f t="shared" si="22"/>
        <v>332</v>
      </c>
      <c r="C360" s="58" t="str">
        <f>+VLOOKUP($O360,MASTER!$A$8:$N$762,2,0)</f>
        <v>DATAEDUCACIÓN</v>
      </c>
      <c r="D360" s="73" t="str">
        <f>+VLOOKUP($O360,MASTER!$A$8:$N$762,3,0)</f>
        <v>0010-01-00014</v>
      </c>
      <c r="E360" s="52" t="str">
        <f>+VLOOKUP($O360,MASTER!$A$8:$N$762,5,0)</f>
        <v>Ranking Comunal de Establecimientos Educacionales - Chile</v>
      </c>
      <c r="F360" s="73" t="str">
        <f>+VLOOKUP($O360,MASTER!$A$8:$N$762,6,0)</f>
        <v>PRO</v>
      </c>
      <c r="G360" s="73" t="str">
        <f>+VLOOKUP($O360,MASTER!$A$8:$N$762,7,0)</f>
        <v>Chile</v>
      </c>
      <c r="H360" s="73" t="str">
        <f>+VLOOKUP($O360,MASTER!$A$8:$N$762,9,0)</f>
        <v>SI</v>
      </c>
      <c r="I360" s="73" t="str">
        <f>+VLOOKUP($O360,MASTER!$A$8:$N$762,10,0)</f>
        <v>NO</v>
      </c>
      <c r="J360" s="73" t="str">
        <f>+VLOOKUP($O360,MASTER!$A$8:$N$762,11,0)</f>
        <v>SI</v>
      </c>
      <c r="K360" s="72">
        <f>+VLOOKUP($O360,MASTER!$A$8:$N$762,12,0)</f>
        <v>3</v>
      </c>
      <c r="L360" s="73" t="str">
        <f>+VLOOKUP($O360,MASTER!$A$8:$N$762,13,0)</f>
        <v>SI</v>
      </c>
      <c r="M360" s="73" t="str">
        <f>+VLOOKUP($O360,MASTER!$A$8:$N$762,14,0)</f>
        <v>Comuna</v>
      </c>
      <c r="N360" s="72">
        <f t="shared" si="23"/>
        <v>346</v>
      </c>
      <c r="O360" s="67">
        <f t="shared" si="24"/>
        <v>4</v>
      </c>
      <c r="P360" s="82">
        <v>9116</v>
      </c>
      <c r="Q360" s="3" t="s">
        <v>849</v>
      </c>
      <c r="R360" s="3" t="str">
        <f t="shared" si="25"/>
        <v>https://dashboardfiltrado.azurewebsites.net/AutoDash/Index/4/9116</v>
      </c>
      <c r="S360" s="58" t="str">
        <f>+""""&amp;IFERROR(VLOOKUP($O360,MASTER!$A$8:$Z$762,20,0),"")&amp;""""</f>
        <v>"No Aplica"</v>
      </c>
      <c r="T360" s="73" t="str">
        <f>+IFERROR(VLOOKUP($O360,MASTER!$A$8:$Z$762,21,0),"")</f>
        <v>No Aplica</v>
      </c>
      <c r="U360" s="67">
        <f>+BD_Links[[#This Row],[id2]]</f>
        <v>9116</v>
      </c>
      <c r="V360" s="58" t="str">
        <f>+""""&amp;IFERROR(VLOOKUP($O360,MASTER!$A$8:$Z$762,22,0),"")&amp;""""</f>
        <v>"No Aplica"</v>
      </c>
      <c r="W360" s="3"/>
      <c r="X360" s="3" t="str">
        <f>+IFERROR(VLOOKUP(BD_Links[[#This Row],[id GEE]],Portadas10[],2,0),"")</f>
        <v/>
      </c>
      <c r="Y3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1" spans="2:26" ht="30.6" x14ac:dyDescent="0.3">
      <c r="B361" s="74">
        <f t="shared" si="22"/>
        <v>333</v>
      </c>
      <c r="C361" s="58" t="str">
        <f>+VLOOKUP($O361,MASTER!$A$8:$N$762,2,0)</f>
        <v>DATAEDUCACIÓN</v>
      </c>
      <c r="D361" s="73" t="str">
        <f>+VLOOKUP($O361,MASTER!$A$8:$N$762,3,0)</f>
        <v>0010-01-00014</v>
      </c>
      <c r="E361" s="52" t="str">
        <f>+VLOOKUP($O361,MASTER!$A$8:$N$762,5,0)</f>
        <v>Ranking Comunal de Establecimientos Educacionales - Chile</v>
      </c>
      <c r="F361" s="73" t="str">
        <f>+VLOOKUP($O361,MASTER!$A$8:$N$762,6,0)</f>
        <v>PRO</v>
      </c>
      <c r="G361" s="73" t="str">
        <f>+VLOOKUP($O361,MASTER!$A$8:$N$762,7,0)</f>
        <v>Chile</v>
      </c>
      <c r="H361" s="73" t="str">
        <f>+VLOOKUP($O361,MASTER!$A$8:$N$762,9,0)</f>
        <v>SI</v>
      </c>
      <c r="I361" s="73" t="str">
        <f>+VLOOKUP($O361,MASTER!$A$8:$N$762,10,0)</f>
        <v>NO</v>
      </c>
      <c r="J361" s="73" t="str">
        <f>+VLOOKUP($O361,MASTER!$A$8:$N$762,11,0)</f>
        <v>SI</v>
      </c>
      <c r="K361" s="72">
        <f>+VLOOKUP($O361,MASTER!$A$8:$N$762,12,0)</f>
        <v>3</v>
      </c>
      <c r="L361" s="73" t="str">
        <f>+VLOOKUP($O361,MASTER!$A$8:$N$762,13,0)</f>
        <v>SI</v>
      </c>
      <c r="M361" s="73" t="str">
        <f>+VLOOKUP($O361,MASTER!$A$8:$N$762,14,0)</f>
        <v>Comuna</v>
      </c>
      <c r="N361" s="72">
        <f t="shared" si="23"/>
        <v>346</v>
      </c>
      <c r="O361" s="67">
        <f t="shared" si="24"/>
        <v>4</v>
      </c>
      <c r="P361" s="82">
        <v>12104</v>
      </c>
      <c r="Q361" s="3" t="s">
        <v>909</v>
      </c>
      <c r="R361" s="3" t="str">
        <f t="shared" si="25"/>
        <v>https://dashboardfiltrado.azurewebsites.net/AutoDash/Index/4/12104</v>
      </c>
      <c r="S361" s="58" t="str">
        <f>+""""&amp;IFERROR(VLOOKUP($O361,MASTER!$A$8:$Z$762,20,0),"")&amp;""""</f>
        <v>"No Aplica"</v>
      </c>
      <c r="T361" s="73" t="str">
        <f>+IFERROR(VLOOKUP($O361,MASTER!$A$8:$Z$762,21,0),"")</f>
        <v>No Aplica</v>
      </c>
      <c r="U361" s="67">
        <f>+BD_Links[[#This Row],[id2]]</f>
        <v>12104</v>
      </c>
      <c r="V361" s="58" t="str">
        <f>+""""&amp;IFERROR(VLOOKUP($O361,MASTER!$A$8:$Z$762,22,0),"")&amp;""""</f>
        <v>"No Aplica"</v>
      </c>
      <c r="W361" s="3"/>
      <c r="X361" s="3" t="str">
        <f>+IFERROR(VLOOKUP(BD_Links[[#This Row],[id GEE]],Portadas10[],2,0),"")</f>
        <v/>
      </c>
      <c r="Y3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2" spans="2:26" ht="30.6" x14ac:dyDescent="0.3">
      <c r="B362" s="74">
        <f t="shared" si="22"/>
        <v>334</v>
      </c>
      <c r="C362" s="58" t="str">
        <f>+VLOOKUP($O362,MASTER!$A$8:$N$762,2,0)</f>
        <v>DATAEDUCACIÓN</v>
      </c>
      <c r="D362" s="73" t="str">
        <f>+VLOOKUP($O362,MASTER!$A$8:$N$762,3,0)</f>
        <v>0010-01-00014</v>
      </c>
      <c r="E362" s="52" t="str">
        <f>+VLOOKUP($O362,MASTER!$A$8:$N$762,5,0)</f>
        <v>Ranking Comunal de Establecimientos Educacionales - Chile</v>
      </c>
      <c r="F362" s="73" t="str">
        <f>+VLOOKUP($O362,MASTER!$A$8:$N$762,6,0)</f>
        <v>PRO</v>
      </c>
      <c r="G362" s="73" t="str">
        <f>+VLOOKUP($O362,MASTER!$A$8:$N$762,7,0)</f>
        <v>Chile</v>
      </c>
      <c r="H362" s="73" t="str">
        <f>+VLOOKUP($O362,MASTER!$A$8:$N$762,9,0)</f>
        <v>SI</v>
      </c>
      <c r="I362" s="73" t="str">
        <f>+VLOOKUP($O362,MASTER!$A$8:$N$762,10,0)</f>
        <v>NO</v>
      </c>
      <c r="J362" s="73" t="str">
        <f>+VLOOKUP($O362,MASTER!$A$8:$N$762,11,0)</f>
        <v>SI</v>
      </c>
      <c r="K362" s="72">
        <f>+VLOOKUP($O362,MASTER!$A$8:$N$762,12,0)</f>
        <v>3</v>
      </c>
      <c r="L362" s="73" t="str">
        <f>+VLOOKUP($O362,MASTER!$A$8:$N$762,13,0)</f>
        <v>SI</v>
      </c>
      <c r="M362" s="73" t="str">
        <f>+VLOOKUP($O362,MASTER!$A$8:$N$762,14,0)</f>
        <v>Comuna</v>
      </c>
      <c r="N362" s="72">
        <f t="shared" si="23"/>
        <v>346</v>
      </c>
      <c r="O362" s="67">
        <f t="shared" si="24"/>
        <v>4</v>
      </c>
      <c r="P362" s="82">
        <v>10306</v>
      </c>
      <c r="Q362" s="3" t="s">
        <v>890</v>
      </c>
      <c r="R362" s="3" t="str">
        <f t="shared" si="25"/>
        <v>https://dashboardfiltrado.azurewebsites.net/AutoDash/Index/4/10306</v>
      </c>
      <c r="S362" s="58" t="str">
        <f>+""""&amp;IFERROR(VLOOKUP($O362,MASTER!$A$8:$Z$762,20,0),"")&amp;""""</f>
        <v>"No Aplica"</v>
      </c>
      <c r="T362" s="73" t="str">
        <f>+IFERROR(VLOOKUP($O362,MASTER!$A$8:$Z$762,21,0),"")</f>
        <v>No Aplica</v>
      </c>
      <c r="U362" s="67">
        <f>+BD_Links[[#This Row],[id2]]</f>
        <v>10306</v>
      </c>
      <c r="V362" s="58" t="str">
        <f>+""""&amp;IFERROR(VLOOKUP($O362,MASTER!$A$8:$Z$762,22,0),"")&amp;""""</f>
        <v>"No Aplica"</v>
      </c>
      <c r="W362" s="3"/>
      <c r="X362" s="3" t="str">
        <f>+IFERROR(VLOOKUP(BD_Links[[#This Row],[id GEE]],Portadas10[],2,0),"")</f>
        <v/>
      </c>
      <c r="Y3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3" spans="2:26" ht="30.6" x14ac:dyDescent="0.3">
      <c r="B363" s="74">
        <f t="shared" si="22"/>
        <v>335</v>
      </c>
      <c r="C363" s="58" t="str">
        <f>+VLOOKUP($O363,MASTER!$A$8:$N$762,2,0)</f>
        <v>DATAEDUCACIÓN</v>
      </c>
      <c r="D363" s="73" t="str">
        <f>+VLOOKUP($O363,MASTER!$A$8:$N$762,3,0)</f>
        <v>0010-01-00014</v>
      </c>
      <c r="E363" s="52" t="str">
        <f>+VLOOKUP($O363,MASTER!$A$8:$N$762,5,0)</f>
        <v>Ranking Comunal de Establecimientos Educacionales - Chile</v>
      </c>
      <c r="F363" s="73" t="str">
        <f>+VLOOKUP($O363,MASTER!$A$8:$N$762,6,0)</f>
        <v>PRO</v>
      </c>
      <c r="G363" s="73" t="str">
        <f>+VLOOKUP($O363,MASTER!$A$8:$N$762,7,0)</f>
        <v>Chile</v>
      </c>
      <c r="H363" s="73" t="str">
        <f>+VLOOKUP($O363,MASTER!$A$8:$N$762,9,0)</f>
        <v>SI</v>
      </c>
      <c r="I363" s="73" t="str">
        <f>+VLOOKUP($O363,MASTER!$A$8:$N$762,10,0)</f>
        <v>NO</v>
      </c>
      <c r="J363" s="73" t="str">
        <f>+VLOOKUP($O363,MASTER!$A$8:$N$762,11,0)</f>
        <v>SI</v>
      </c>
      <c r="K363" s="72">
        <f>+VLOOKUP($O363,MASTER!$A$8:$N$762,12,0)</f>
        <v>3</v>
      </c>
      <c r="L363" s="73" t="str">
        <f>+VLOOKUP($O363,MASTER!$A$8:$N$762,13,0)</f>
        <v>SI</v>
      </c>
      <c r="M363" s="73" t="str">
        <f>+VLOOKUP($O363,MASTER!$A$8:$N$762,14,0)</f>
        <v>Comuna</v>
      </c>
      <c r="N363" s="72">
        <f t="shared" si="23"/>
        <v>346</v>
      </c>
      <c r="O363" s="67">
        <f t="shared" si="24"/>
        <v>4</v>
      </c>
      <c r="P363" s="82">
        <v>10307</v>
      </c>
      <c r="Q363" s="3" t="s">
        <v>891</v>
      </c>
      <c r="R363" s="3" t="str">
        <f t="shared" si="25"/>
        <v>https://dashboardfiltrado.azurewebsites.net/AutoDash/Index/4/10307</v>
      </c>
      <c r="S363" s="58" t="str">
        <f>+""""&amp;IFERROR(VLOOKUP($O363,MASTER!$A$8:$Z$762,20,0),"")&amp;""""</f>
        <v>"No Aplica"</v>
      </c>
      <c r="T363" s="73" t="str">
        <f>+IFERROR(VLOOKUP($O363,MASTER!$A$8:$Z$762,21,0),"")</f>
        <v>No Aplica</v>
      </c>
      <c r="U363" s="67">
        <f>+BD_Links[[#This Row],[id2]]</f>
        <v>10307</v>
      </c>
      <c r="V363" s="58" t="str">
        <f>+""""&amp;IFERROR(VLOOKUP($O363,MASTER!$A$8:$Z$762,22,0),"")&amp;""""</f>
        <v>"No Aplica"</v>
      </c>
      <c r="W363" s="3"/>
      <c r="X363" s="3" t="str">
        <f>+IFERROR(VLOOKUP(BD_Links[[#This Row],[id GEE]],Portadas10[],2,0),"")</f>
        <v/>
      </c>
      <c r="Y3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4" spans="2:26" ht="30.6" x14ac:dyDescent="0.3">
      <c r="B364" s="74">
        <f t="shared" ref="B364:B374" si="26">+IF(O364&lt;&gt;O363,1,B363+1)</f>
        <v>336</v>
      </c>
      <c r="C364" s="58" t="str">
        <f>+VLOOKUP($O364,MASTER!$A$8:$N$762,2,0)</f>
        <v>DATAEDUCACIÓN</v>
      </c>
      <c r="D364" s="73" t="str">
        <f>+VLOOKUP($O364,MASTER!$A$8:$N$762,3,0)</f>
        <v>0010-01-00014</v>
      </c>
      <c r="E364" s="52" t="str">
        <f>+VLOOKUP($O364,MASTER!$A$8:$N$762,5,0)</f>
        <v>Ranking Comunal de Establecimientos Educacionales - Chile</v>
      </c>
      <c r="F364" s="73" t="str">
        <f>+VLOOKUP($O364,MASTER!$A$8:$N$762,6,0)</f>
        <v>PRO</v>
      </c>
      <c r="G364" s="73" t="str">
        <f>+VLOOKUP($O364,MASTER!$A$8:$N$762,7,0)</f>
        <v>Chile</v>
      </c>
      <c r="H364" s="73" t="str">
        <f>+VLOOKUP($O364,MASTER!$A$8:$N$762,9,0)</f>
        <v>SI</v>
      </c>
      <c r="I364" s="73" t="str">
        <f>+VLOOKUP($O364,MASTER!$A$8:$N$762,10,0)</f>
        <v>NO</v>
      </c>
      <c r="J364" s="73" t="str">
        <f>+VLOOKUP($O364,MASTER!$A$8:$N$762,11,0)</f>
        <v>SI</v>
      </c>
      <c r="K364" s="72">
        <f>+VLOOKUP($O364,MASTER!$A$8:$N$762,12,0)</f>
        <v>3</v>
      </c>
      <c r="L364" s="73" t="str">
        <f>+VLOOKUP($O364,MASTER!$A$8:$N$762,13,0)</f>
        <v>SI</v>
      </c>
      <c r="M364" s="73" t="str">
        <f>+VLOOKUP($O364,MASTER!$A$8:$N$762,14,0)</f>
        <v>Comuna</v>
      </c>
      <c r="N364" s="72">
        <f t="shared" ref="N364:N374" si="27">+N363</f>
        <v>346</v>
      </c>
      <c r="O364" s="67">
        <f t="shared" ref="O364:O374" si="28">+O363</f>
        <v>4</v>
      </c>
      <c r="P364" s="82">
        <v>9101</v>
      </c>
      <c r="Q364" s="3" t="s">
        <v>834</v>
      </c>
      <c r="R364" s="3" t="str">
        <f t="shared" si="25"/>
        <v>https://dashboardfiltrado.azurewebsites.net/AutoDash/Index/4/9101</v>
      </c>
      <c r="S364" s="58" t="str">
        <f>+""""&amp;IFERROR(VLOOKUP($O364,MASTER!$A$8:$Z$762,20,0),"")&amp;""""</f>
        <v>"No Aplica"</v>
      </c>
      <c r="T364" s="73" t="str">
        <f>+IFERROR(VLOOKUP($O364,MASTER!$A$8:$Z$762,21,0),"")</f>
        <v>No Aplica</v>
      </c>
      <c r="U364" s="67">
        <f>+BD_Links[[#This Row],[id2]]</f>
        <v>9101</v>
      </c>
      <c r="V364" s="58" t="str">
        <f>+""""&amp;IFERROR(VLOOKUP($O364,MASTER!$A$8:$Z$762,22,0),"")&amp;""""</f>
        <v>"No Aplica"</v>
      </c>
      <c r="W364" s="3"/>
      <c r="X364" s="3" t="str">
        <f>+IFERROR(VLOOKUP(BD_Links[[#This Row],[id GEE]],Portadas10[],2,0),"")</f>
        <v/>
      </c>
      <c r="Y3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5" spans="2:26" ht="30.6" x14ac:dyDescent="0.3">
      <c r="B365" s="74">
        <f t="shared" si="26"/>
        <v>337</v>
      </c>
      <c r="C365" s="58" t="str">
        <f>+VLOOKUP($O365,MASTER!$A$8:$N$762,2,0)</f>
        <v>DATAEDUCACIÓN</v>
      </c>
      <c r="D365" s="73" t="str">
        <f>+VLOOKUP($O365,MASTER!$A$8:$N$762,3,0)</f>
        <v>0010-01-00014</v>
      </c>
      <c r="E365" s="52" t="str">
        <f>+VLOOKUP($O365,MASTER!$A$8:$N$762,5,0)</f>
        <v>Ranking Comunal de Establecimientos Educacionales - Chile</v>
      </c>
      <c r="F365" s="73" t="str">
        <f>+VLOOKUP($O365,MASTER!$A$8:$N$762,6,0)</f>
        <v>PRO</v>
      </c>
      <c r="G365" s="73" t="str">
        <f>+VLOOKUP($O365,MASTER!$A$8:$N$762,7,0)</f>
        <v>Chile</v>
      </c>
      <c r="H365" s="73" t="str">
        <f>+VLOOKUP($O365,MASTER!$A$8:$N$762,9,0)</f>
        <v>SI</v>
      </c>
      <c r="I365" s="73" t="str">
        <f>+VLOOKUP($O365,MASTER!$A$8:$N$762,10,0)</f>
        <v>NO</v>
      </c>
      <c r="J365" s="73" t="str">
        <f>+VLOOKUP($O365,MASTER!$A$8:$N$762,11,0)</f>
        <v>SI</v>
      </c>
      <c r="K365" s="72">
        <f>+VLOOKUP($O365,MASTER!$A$8:$N$762,12,0)</f>
        <v>3</v>
      </c>
      <c r="L365" s="73" t="str">
        <f>+VLOOKUP($O365,MASTER!$A$8:$N$762,13,0)</f>
        <v>SI</v>
      </c>
      <c r="M365" s="73" t="str">
        <f>+VLOOKUP($O365,MASTER!$A$8:$N$762,14,0)</f>
        <v>Comuna</v>
      </c>
      <c r="N365" s="72">
        <f t="shared" si="27"/>
        <v>346</v>
      </c>
      <c r="O365" s="67">
        <f t="shared" si="28"/>
        <v>4</v>
      </c>
      <c r="P365" s="82">
        <v>9117</v>
      </c>
      <c r="Q365" s="3" t="s">
        <v>850</v>
      </c>
      <c r="R365" s="3" t="str">
        <f t="shared" si="25"/>
        <v>https://dashboardfiltrado.azurewebsites.net/AutoDash/Index/4/9117</v>
      </c>
      <c r="S365" s="58" t="str">
        <f>+""""&amp;IFERROR(VLOOKUP($O365,MASTER!$A$8:$Z$762,20,0),"")&amp;""""</f>
        <v>"No Aplica"</v>
      </c>
      <c r="T365" s="73" t="str">
        <f>+IFERROR(VLOOKUP($O365,MASTER!$A$8:$Z$762,21,0),"")</f>
        <v>No Aplica</v>
      </c>
      <c r="U365" s="67">
        <f>+BD_Links[[#This Row],[id2]]</f>
        <v>9117</v>
      </c>
      <c r="V365" s="58" t="str">
        <f>+""""&amp;IFERROR(VLOOKUP($O365,MASTER!$A$8:$Z$762,22,0),"")&amp;""""</f>
        <v>"No Aplica"</v>
      </c>
      <c r="W365" s="3"/>
      <c r="X365" s="3" t="str">
        <f>+IFERROR(VLOOKUP(BD_Links[[#This Row],[id GEE]],Portadas10[],2,0),"")</f>
        <v/>
      </c>
      <c r="Y3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6" spans="2:26" ht="30.6" x14ac:dyDescent="0.3">
      <c r="B366" s="74">
        <f t="shared" si="26"/>
        <v>338</v>
      </c>
      <c r="C366" s="58" t="str">
        <f>+VLOOKUP($O366,MASTER!$A$8:$N$762,2,0)</f>
        <v>DATAEDUCACIÓN</v>
      </c>
      <c r="D366" s="73" t="str">
        <f>+VLOOKUP($O366,MASTER!$A$8:$N$762,3,0)</f>
        <v>0010-01-00014</v>
      </c>
      <c r="E366" s="52" t="str">
        <f>+VLOOKUP($O366,MASTER!$A$8:$N$762,5,0)</f>
        <v>Ranking Comunal de Establecimientos Educacionales - Chile</v>
      </c>
      <c r="F366" s="73" t="str">
        <f>+VLOOKUP($O366,MASTER!$A$8:$N$762,6,0)</f>
        <v>PRO</v>
      </c>
      <c r="G366" s="73" t="str">
        <f>+VLOOKUP($O366,MASTER!$A$8:$N$762,7,0)</f>
        <v>Chile</v>
      </c>
      <c r="H366" s="73" t="str">
        <f>+VLOOKUP($O366,MASTER!$A$8:$N$762,9,0)</f>
        <v>SI</v>
      </c>
      <c r="I366" s="73" t="str">
        <f>+VLOOKUP($O366,MASTER!$A$8:$N$762,10,0)</f>
        <v>NO</v>
      </c>
      <c r="J366" s="73" t="str">
        <f>+VLOOKUP($O366,MASTER!$A$8:$N$762,11,0)</f>
        <v>SI</v>
      </c>
      <c r="K366" s="72">
        <f>+VLOOKUP($O366,MASTER!$A$8:$N$762,12,0)</f>
        <v>3</v>
      </c>
      <c r="L366" s="73" t="str">
        <f>+VLOOKUP($O366,MASTER!$A$8:$N$762,13,0)</f>
        <v>SI</v>
      </c>
      <c r="M366" s="73" t="str">
        <f>+VLOOKUP($O366,MASTER!$A$8:$N$762,14,0)</f>
        <v>Comuna</v>
      </c>
      <c r="N366" s="72">
        <f t="shared" si="27"/>
        <v>346</v>
      </c>
      <c r="O366" s="67">
        <f t="shared" si="28"/>
        <v>4</v>
      </c>
      <c r="P366" s="82">
        <v>12303</v>
      </c>
      <c r="Q366" s="3" t="s">
        <v>914</v>
      </c>
      <c r="R366" s="3" t="str">
        <f t="shared" si="25"/>
        <v>https://dashboardfiltrado.azurewebsites.net/AutoDash/Index/4/12303</v>
      </c>
      <c r="S366" s="58" t="str">
        <f>+""""&amp;IFERROR(VLOOKUP($O366,MASTER!$A$8:$Z$762,20,0),"")&amp;""""</f>
        <v>"No Aplica"</v>
      </c>
      <c r="T366" s="73" t="str">
        <f>+IFERROR(VLOOKUP($O366,MASTER!$A$8:$Z$762,21,0),"")</f>
        <v>No Aplica</v>
      </c>
      <c r="U366" s="67">
        <f>+BD_Links[[#This Row],[id2]]</f>
        <v>12303</v>
      </c>
      <c r="V366" s="58" t="str">
        <f>+""""&amp;IFERROR(VLOOKUP($O366,MASTER!$A$8:$Z$762,22,0),"")&amp;""""</f>
        <v>"No Aplica"</v>
      </c>
      <c r="W366" s="3"/>
      <c r="X366" s="3" t="str">
        <f>+IFERROR(VLOOKUP(BD_Links[[#This Row],[id GEE]],Portadas10[],2,0),"")</f>
        <v/>
      </c>
      <c r="Y3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7" spans="2:26" ht="30.6" x14ac:dyDescent="0.3">
      <c r="B367" s="74">
        <f t="shared" si="26"/>
        <v>339</v>
      </c>
      <c r="C367" s="58" t="str">
        <f>+VLOOKUP($O367,MASTER!$A$8:$N$762,2,0)</f>
        <v>DATAEDUCACIÓN</v>
      </c>
      <c r="D367" s="73" t="str">
        <f>+VLOOKUP($O367,MASTER!$A$8:$N$762,3,0)</f>
        <v>0010-01-00014</v>
      </c>
      <c r="E367" s="52" t="str">
        <f>+VLOOKUP($O367,MASTER!$A$8:$N$762,5,0)</f>
        <v>Ranking Comunal de Establecimientos Educacionales - Chile</v>
      </c>
      <c r="F367" s="73" t="str">
        <f>+VLOOKUP($O367,MASTER!$A$8:$N$762,6,0)</f>
        <v>PRO</v>
      </c>
      <c r="G367" s="73" t="str">
        <f>+VLOOKUP($O367,MASTER!$A$8:$N$762,7,0)</f>
        <v>Chile</v>
      </c>
      <c r="H367" s="73" t="str">
        <f>+VLOOKUP($O367,MASTER!$A$8:$N$762,9,0)</f>
        <v>SI</v>
      </c>
      <c r="I367" s="73" t="str">
        <f>+VLOOKUP($O367,MASTER!$A$8:$N$762,10,0)</f>
        <v>NO</v>
      </c>
      <c r="J367" s="73" t="str">
        <f>+VLOOKUP($O367,MASTER!$A$8:$N$762,11,0)</f>
        <v>SI</v>
      </c>
      <c r="K367" s="72">
        <f>+VLOOKUP($O367,MASTER!$A$8:$N$762,12,0)</f>
        <v>3</v>
      </c>
      <c r="L367" s="73" t="str">
        <f>+VLOOKUP($O367,MASTER!$A$8:$N$762,13,0)</f>
        <v>SI</v>
      </c>
      <c r="M367" s="73" t="str">
        <f>+VLOOKUP($O367,MASTER!$A$8:$N$762,14,0)</f>
        <v>Comuna</v>
      </c>
      <c r="N367" s="72">
        <f t="shared" si="27"/>
        <v>346</v>
      </c>
      <c r="O367" s="67">
        <f t="shared" si="28"/>
        <v>4</v>
      </c>
      <c r="P367" s="82">
        <v>9118</v>
      </c>
      <c r="Q367" s="3" t="s">
        <v>851</v>
      </c>
      <c r="R367" s="3" t="str">
        <f t="shared" si="25"/>
        <v>https://dashboardfiltrado.azurewebsites.net/AutoDash/Index/4/9118</v>
      </c>
      <c r="S367" s="58" t="str">
        <f>+""""&amp;IFERROR(VLOOKUP($O367,MASTER!$A$8:$Z$762,20,0),"")&amp;""""</f>
        <v>"No Aplica"</v>
      </c>
      <c r="T367" s="73" t="str">
        <f>+IFERROR(VLOOKUP($O367,MASTER!$A$8:$Z$762,21,0),"")</f>
        <v>No Aplica</v>
      </c>
      <c r="U367" s="67">
        <f>+BD_Links[[#This Row],[id2]]</f>
        <v>9118</v>
      </c>
      <c r="V367" s="58" t="str">
        <f>+""""&amp;IFERROR(VLOOKUP($O367,MASTER!$A$8:$Z$762,22,0),"")&amp;""""</f>
        <v>"No Aplica"</v>
      </c>
      <c r="W367" s="3"/>
      <c r="X367" s="3" t="str">
        <f>+IFERROR(VLOOKUP(BD_Links[[#This Row],[id GEE]],Portadas10[],2,0),"")</f>
        <v/>
      </c>
      <c r="Y3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8" spans="2:26" ht="30.6" x14ac:dyDescent="0.3">
      <c r="B368" s="74">
        <f t="shared" si="26"/>
        <v>340</v>
      </c>
      <c r="C368" s="58" t="str">
        <f>+VLOOKUP($O368,MASTER!$A$8:$N$762,2,0)</f>
        <v>DATAEDUCACIÓN</v>
      </c>
      <c r="D368" s="73" t="str">
        <f>+VLOOKUP($O368,MASTER!$A$8:$N$762,3,0)</f>
        <v>0010-01-00014</v>
      </c>
      <c r="E368" s="52" t="str">
        <f>+VLOOKUP($O368,MASTER!$A$8:$N$762,5,0)</f>
        <v>Ranking Comunal de Establecimientos Educacionales - Chile</v>
      </c>
      <c r="F368" s="73" t="str">
        <f>+VLOOKUP($O368,MASTER!$A$8:$N$762,6,0)</f>
        <v>PRO</v>
      </c>
      <c r="G368" s="73" t="str">
        <f>+VLOOKUP($O368,MASTER!$A$8:$N$762,7,0)</f>
        <v>Chile</v>
      </c>
      <c r="H368" s="73" t="str">
        <f>+VLOOKUP($O368,MASTER!$A$8:$N$762,9,0)</f>
        <v>SI</v>
      </c>
      <c r="I368" s="73" t="str">
        <f>+VLOOKUP($O368,MASTER!$A$8:$N$762,10,0)</f>
        <v>NO</v>
      </c>
      <c r="J368" s="73" t="str">
        <f>+VLOOKUP($O368,MASTER!$A$8:$N$762,11,0)</f>
        <v>SI</v>
      </c>
      <c r="K368" s="72">
        <f>+VLOOKUP($O368,MASTER!$A$8:$N$762,12,0)</f>
        <v>3</v>
      </c>
      <c r="L368" s="73" t="str">
        <f>+VLOOKUP($O368,MASTER!$A$8:$N$762,13,0)</f>
        <v>SI</v>
      </c>
      <c r="M368" s="73" t="str">
        <f>+VLOOKUP($O368,MASTER!$A$8:$N$762,14,0)</f>
        <v>Comuna</v>
      </c>
      <c r="N368" s="72">
        <f t="shared" si="27"/>
        <v>346</v>
      </c>
      <c r="O368" s="67">
        <f t="shared" si="28"/>
        <v>4</v>
      </c>
      <c r="P368" s="82">
        <v>12402</v>
      </c>
      <c r="Q368" s="3" t="s">
        <v>916</v>
      </c>
      <c r="R368" s="3" t="str">
        <f t="shared" si="25"/>
        <v>https://dashboardfiltrado.azurewebsites.net/AutoDash/Index/4/12402</v>
      </c>
      <c r="S368" s="58" t="str">
        <f>+""""&amp;IFERROR(VLOOKUP($O368,MASTER!$A$8:$Z$762,20,0),"")&amp;""""</f>
        <v>"No Aplica"</v>
      </c>
      <c r="T368" s="73" t="str">
        <f>+IFERROR(VLOOKUP($O368,MASTER!$A$8:$Z$762,21,0),"")</f>
        <v>No Aplica</v>
      </c>
      <c r="U368" s="67">
        <f>+BD_Links[[#This Row],[id2]]</f>
        <v>12402</v>
      </c>
      <c r="V368" s="58" t="str">
        <f>+""""&amp;IFERROR(VLOOKUP($O368,MASTER!$A$8:$Z$762,22,0),"")&amp;""""</f>
        <v>"No Aplica"</v>
      </c>
      <c r="W368" s="3"/>
      <c r="X368" s="3" t="str">
        <f>+IFERROR(VLOOKUP(BD_Links[[#This Row],[id GEE]],Portadas10[],2,0),"")</f>
        <v/>
      </c>
      <c r="Y3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9" spans="2:26" ht="30.6" x14ac:dyDescent="0.3">
      <c r="B369" s="74">
        <f t="shared" si="26"/>
        <v>341</v>
      </c>
      <c r="C369" s="58" t="str">
        <f>+VLOOKUP($O369,MASTER!$A$8:$N$762,2,0)</f>
        <v>DATAEDUCACIÓN</v>
      </c>
      <c r="D369" s="73" t="str">
        <f>+VLOOKUP($O369,MASTER!$A$8:$N$762,3,0)</f>
        <v>0010-01-00014</v>
      </c>
      <c r="E369" s="52" t="str">
        <f>+VLOOKUP($O369,MASTER!$A$8:$N$762,5,0)</f>
        <v>Ranking Comunal de Establecimientos Educacionales - Chile</v>
      </c>
      <c r="F369" s="73" t="str">
        <f>+VLOOKUP($O369,MASTER!$A$8:$N$762,6,0)</f>
        <v>PRO</v>
      </c>
      <c r="G369" s="73" t="str">
        <f>+VLOOKUP($O369,MASTER!$A$8:$N$762,7,0)</f>
        <v>Chile</v>
      </c>
      <c r="H369" s="73" t="str">
        <f>+VLOOKUP($O369,MASTER!$A$8:$N$762,9,0)</f>
        <v>SI</v>
      </c>
      <c r="I369" s="73" t="str">
        <f>+VLOOKUP($O369,MASTER!$A$8:$N$762,10,0)</f>
        <v>NO</v>
      </c>
      <c r="J369" s="73" t="str">
        <f>+VLOOKUP($O369,MASTER!$A$8:$N$762,11,0)</f>
        <v>SI</v>
      </c>
      <c r="K369" s="72">
        <f>+VLOOKUP($O369,MASTER!$A$8:$N$762,12,0)</f>
        <v>3</v>
      </c>
      <c r="L369" s="73" t="str">
        <f>+VLOOKUP($O369,MASTER!$A$8:$N$762,13,0)</f>
        <v>SI</v>
      </c>
      <c r="M369" s="73" t="str">
        <f>+VLOOKUP($O369,MASTER!$A$8:$N$762,14,0)</f>
        <v>Comuna</v>
      </c>
      <c r="N369" s="72">
        <f t="shared" si="27"/>
        <v>346</v>
      </c>
      <c r="O369" s="67">
        <f t="shared" si="28"/>
        <v>4</v>
      </c>
      <c r="P369" s="82">
        <v>11303</v>
      </c>
      <c r="Q369" s="3" t="s">
        <v>903</v>
      </c>
      <c r="R369" s="3" t="str">
        <f t="shared" si="25"/>
        <v>https://dashboardfiltrado.azurewebsites.net/AutoDash/Index/4/11303</v>
      </c>
      <c r="S369" s="58" t="str">
        <f>+""""&amp;IFERROR(VLOOKUP($O369,MASTER!$A$8:$Z$762,20,0),"")&amp;""""</f>
        <v>"No Aplica"</v>
      </c>
      <c r="T369" s="73" t="str">
        <f>+IFERROR(VLOOKUP($O369,MASTER!$A$8:$Z$762,21,0),"")</f>
        <v>No Aplica</v>
      </c>
      <c r="U369" s="67">
        <f>+BD_Links[[#This Row],[id2]]</f>
        <v>11303</v>
      </c>
      <c r="V369" s="58" t="str">
        <f>+""""&amp;IFERROR(VLOOKUP($O369,MASTER!$A$8:$Z$762,22,0),"")&amp;""""</f>
        <v>"No Aplica"</v>
      </c>
      <c r="W369" s="3"/>
      <c r="X369" s="3" t="str">
        <f>+IFERROR(VLOOKUP(BD_Links[[#This Row],[id GEE]],Portadas10[],2,0),"")</f>
        <v/>
      </c>
      <c r="Y3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0" spans="2:26" ht="30.6" x14ac:dyDescent="0.3">
      <c r="B370" s="74">
        <f t="shared" si="26"/>
        <v>342</v>
      </c>
      <c r="C370" s="58" t="str">
        <f>+VLOOKUP($O370,MASTER!$A$8:$N$762,2,0)</f>
        <v>DATAEDUCACIÓN</v>
      </c>
      <c r="D370" s="73" t="str">
        <f>+VLOOKUP($O370,MASTER!$A$8:$N$762,3,0)</f>
        <v>0010-01-00014</v>
      </c>
      <c r="E370" s="52" t="str">
        <f>+VLOOKUP($O370,MASTER!$A$8:$N$762,5,0)</f>
        <v>Ranking Comunal de Establecimientos Educacionales - Chile</v>
      </c>
      <c r="F370" s="73" t="str">
        <f>+VLOOKUP($O370,MASTER!$A$8:$N$762,6,0)</f>
        <v>PRO</v>
      </c>
      <c r="G370" s="73" t="str">
        <f>+VLOOKUP($O370,MASTER!$A$8:$N$762,7,0)</f>
        <v>Chile</v>
      </c>
      <c r="H370" s="73" t="str">
        <f>+VLOOKUP($O370,MASTER!$A$8:$N$762,9,0)</f>
        <v>SI</v>
      </c>
      <c r="I370" s="73" t="str">
        <f>+VLOOKUP($O370,MASTER!$A$8:$N$762,10,0)</f>
        <v>NO</v>
      </c>
      <c r="J370" s="73" t="str">
        <f>+VLOOKUP($O370,MASTER!$A$8:$N$762,11,0)</f>
        <v>SI</v>
      </c>
      <c r="K370" s="72">
        <f>+VLOOKUP($O370,MASTER!$A$8:$N$762,12,0)</f>
        <v>3</v>
      </c>
      <c r="L370" s="73" t="str">
        <f>+VLOOKUP($O370,MASTER!$A$8:$N$762,13,0)</f>
        <v>SI</v>
      </c>
      <c r="M370" s="73" t="str">
        <f>+VLOOKUP($O370,MASTER!$A$8:$N$762,14,0)</f>
        <v>Comuna</v>
      </c>
      <c r="N370" s="72">
        <f t="shared" si="27"/>
        <v>346</v>
      </c>
      <c r="O370" s="67">
        <f t="shared" si="28"/>
        <v>4</v>
      </c>
      <c r="P370" s="82">
        <v>9210</v>
      </c>
      <c r="Q370" s="3" t="s">
        <v>864</v>
      </c>
      <c r="R370" s="3" t="str">
        <f t="shared" si="25"/>
        <v>https://dashboardfiltrado.azurewebsites.net/AutoDash/Index/4/9210</v>
      </c>
      <c r="S370" s="58" t="str">
        <f>+""""&amp;IFERROR(VLOOKUP($O370,MASTER!$A$8:$Z$762,20,0),"")&amp;""""</f>
        <v>"No Aplica"</v>
      </c>
      <c r="T370" s="73" t="str">
        <f>+IFERROR(VLOOKUP($O370,MASTER!$A$8:$Z$762,21,0),"")</f>
        <v>No Aplica</v>
      </c>
      <c r="U370" s="67">
        <f>+BD_Links[[#This Row],[id2]]</f>
        <v>9210</v>
      </c>
      <c r="V370" s="58" t="str">
        <f>+""""&amp;IFERROR(VLOOKUP($O370,MASTER!$A$8:$Z$762,22,0),"")&amp;""""</f>
        <v>"No Aplica"</v>
      </c>
      <c r="W370" s="3"/>
      <c r="X370" s="3" t="str">
        <f>+IFERROR(VLOOKUP(BD_Links[[#This Row],[id GEE]],Portadas10[],2,0),"")</f>
        <v/>
      </c>
      <c r="Y3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1" spans="2:26" ht="30.6" x14ac:dyDescent="0.3">
      <c r="B371" s="74">
        <f t="shared" si="26"/>
        <v>343</v>
      </c>
      <c r="C371" s="58" t="str">
        <f>+VLOOKUP($O371,MASTER!$A$8:$N$762,2,0)</f>
        <v>DATAEDUCACIÓN</v>
      </c>
      <c r="D371" s="73" t="str">
        <f>+VLOOKUP($O371,MASTER!$A$8:$N$762,3,0)</f>
        <v>0010-01-00014</v>
      </c>
      <c r="E371" s="52" t="str">
        <f>+VLOOKUP($O371,MASTER!$A$8:$N$762,5,0)</f>
        <v>Ranking Comunal de Establecimientos Educacionales - Chile</v>
      </c>
      <c r="F371" s="73" t="str">
        <f>+VLOOKUP($O371,MASTER!$A$8:$N$762,6,0)</f>
        <v>PRO</v>
      </c>
      <c r="G371" s="73" t="str">
        <f>+VLOOKUP($O371,MASTER!$A$8:$N$762,7,0)</f>
        <v>Chile</v>
      </c>
      <c r="H371" s="73" t="str">
        <f>+VLOOKUP($O371,MASTER!$A$8:$N$762,9,0)</f>
        <v>SI</v>
      </c>
      <c r="I371" s="73" t="str">
        <f>+VLOOKUP($O371,MASTER!$A$8:$N$762,10,0)</f>
        <v>NO</v>
      </c>
      <c r="J371" s="73" t="str">
        <f>+VLOOKUP($O371,MASTER!$A$8:$N$762,11,0)</f>
        <v>SI</v>
      </c>
      <c r="K371" s="72">
        <f>+VLOOKUP($O371,MASTER!$A$8:$N$762,12,0)</f>
        <v>3</v>
      </c>
      <c r="L371" s="73" t="str">
        <f>+VLOOKUP($O371,MASTER!$A$8:$N$762,13,0)</f>
        <v>SI</v>
      </c>
      <c r="M371" s="73" t="str">
        <f>+VLOOKUP($O371,MASTER!$A$8:$N$762,14,0)</f>
        <v>Comuna</v>
      </c>
      <c r="N371" s="72">
        <f t="shared" si="27"/>
        <v>346</v>
      </c>
      <c r="O371" s="67">
        <f t="shared" si="28"/>
        <v>4</v>
      </c>
      <c r="P371" s="82">
        <v>14101</v>
      </c>
      <c r="Q371" s="3" t="s">
        <v>969</v>
      </c>
      <c r="R371" s="3" t="str">
        <f t="shared" si="25"/>
        <v>https://dashboardfiltrado.azurewebsites.net/AutoDash/Index/4/14101</v>
      </c>
      <c r="S371" s="58" t="str">
        <f>+""""&amp;IFERROR(VLOOKUP($O371,MASTER!$A$8:$Z$762,20,0),"")&amp;""""</f>
        <v>"No Aplica"</v>
      </c>
      <c r="T371" s="73" t="str">
        <f>+IFERROR(VLOOKUP($O371,MASTER!$A$8:$Z$762,21,0),"")</f>
        <v>No Aplica</v>
      </c>
      <c r="U371" s="67">
        <f>+BD_Links[[#This Row],[id2]]</f>
        <v>14101</v>
      </c>
      <c r="V371" s="58" t="str">
        <f>+""""&amp;IFERROR(VLOOKUP($O371,MASTER!$A$8:$Z$762,22,0),"")&amp;""""</f>
        <v>"No Aplica"</v>
      </c>
      <c r="W371" s="3"/>
      <c r="X371" s="3" t="str">
        <f>+IFERROR(VLOOKUP(BD_Links[[#This Row],[id GEE]],Portadas10[],2,0),"")</f>
        <v/>
      </c>
      <c r="Y3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2" spans="2:26" ht="30.6" x14ac:dyDescent="0.3">
      <c r="B372" s="74">
        <f t="shared" si="26"/>
        <v>344</v>
      </c>
      <c r="C372" s="58" t="str">
        <f>+VLOOKUP($O372,MASTER!$A$8:$N$762,2,0)</f>
        <v>DATAEDUCACIÓN</v>
      </c>
      <c r="D372" s="73" t="str">
        <f>+VLOOKUP($O372,MASTER!$A$8:$N$762,3,0)</f>
        <v>0010-01-00014</v>
      </c>
      <c r="E372" s="52" t="str">
        <f>+VLOOKUP($O372,MASTER!$A$8:$N$762,5,0)</f>
        <v>Ranking Comunal de Establecimientos Educacionales - Chile</v>
      </c>
      <c r="F372" s="73" t="str">
        <f>+VLOOKUP($O372,MASTER!$A$8:$N$762,6,0)</f>
        <v>PRO</v>
      </c>
      <c r="G372" s="73" t="str">
        <f>+VLOOKUP($O372,MASTER!$A$8:$N$762,7,0)</f>
        <v>Chile</v>
      </c>
      <c r="H372" s="73" t="str">
        <f>+VLOOKUP($O372,MASTER!$A$8:$N$762,9,0)</f>
        <v>SI</v>
      </c>
      <c r="I372" s="73" t="str">
        <f>+VLOOKUP($O372,MASTER!$A$8:$N$762,10,0)</f>
        <v>NO</v>
      </c>
      <c r="J372" s="73" t="str">
        <f>+VLOOKUP($O372,MASTER!$A$8:$N$762,11,0)</f>
        <v>SI</v>
      </c>
      <c r="K372" s="72">
        <f>+VLOOKUP($O372,MASTER!$A$8:$N$762,12,0)</f>
        <v>3</v>
      </c>
      <c r="L372" s="73" t="str">
        <f>+VLOOKUP($O372,MASTER!$A$8:$N$762,13,0)</f>
        <v>SI</v>
      </c>
      <c r="M372" s="73" t="str">
        <f>+VLOOKUP($O372,MASTER!$A$8:$N$762,14,0)</f>
        <v>Comuna</v>
      </c>
      <c r="N372" s="72">
        <f t="shared" si="27"/>
        <v>346</v>
      </c>
      <c r="O372" s="67">
        <f t="shared" si="28"/>
        <v>4</v>
      </c>
      <c r="P372" s="82">
        <v>9211</v>
      </c>
      <c r="Q372" s="3" t="s">
        <v>865</v>
      </c>
      <c r="R372" s="3" t="str">
        <f t="shared" si="25"/>
        <v>https://dashboardfiltrado.azurewebsites.net/AutoDash/Index/4/9211</v>
      </c>
      <c r="S372" s="58" t="str">
        <f>+""""&amp;IFERROR(VLOOKUP($O372,MASTER!$A$8:$Z$762,20,0),"")&amp;""""</f>
        <v>"No Aplica"</v>
      </c>
      <c r="T372" s="73" t="str">
        <f>+IFERROR(VLOOKUP($O372,MASTER!$A$8:$Z$762,21,0),"")</f>
        <v>No Aplica</v>
      </c>
      <c r="U372" s="67">
        <f>+BD_Links[[#This Row],[id2]]</f>
        <v>9211</v>
      </c>
      <c r="V372" s="58" t="str">
        <f>+""""&amp;IFERROR(VLOOKUP($O372,MASTER!$A$8:$Z$762,22,0),"")&amp;""""</f>
        <v>"No Aplica"</v>
      </c>
      <c r="W372" s="3"/>
      <c r="X372" s="3" t="str">
        <f>+IFERROR(VLOOKUP(BD_Links[[#This Row],[id GEE]],Portadas10[],2,0),"")</f>
        <v/>
      </c>
      <c r="Y3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3" spans="2:26" ht="30.6" x14ac:dyDescent="0.3">
      <c r="B373" s="74">
        <f t="shared" si="26"/>
        <v>345</v>
      </c>
      <c r="C373" s="58" t="str">
        <f>+VLOOKUP($O373,MASTER!$A$8:$N$762,2,0)</f>
        <v>DATAEDUCACIÓN</v>
      </c>
      <c r="D373" s="73" t="str">
        <f>+VLOOKUP($O373,MASTER!$A$8:$N$762,3,0)</f>
        <v>0010-01-00014</v>
      </c>
      <c r="E373" s="52" t="str">
        <f>+VLOOKUP($O373,MASTER!$A$8:$N$762,5,0)</f>
        <v>Ranking Comunal de Establecimientos Educacionales - Chile</v>
      </c>
      <c r="F373" s="73" t="str">
        <f>+VLOOKUP($O373,MASTER!$A$8:$N$762,6,0)</f>
        <v>PRO</v>
      </c>
      <c r="G373" s="73" t="str">
        <f>+VLOOKUP($O373,MASTER!$A$8:$N$762,7,0)</f>
        <v>Chile</v>
      </c>
      <c r="H373" s="73" t="str">
        <f>+VLOOKUP($O373,MASTER!$A$8:$N$762,9,0)</f>
        <v>SI</v>
      </c>
      <c r="I373" s="73" t="str">
        <f>+VLOOKUP($O373,MASTER!$A$8:$N$762,10,0)</f>
        <v>NO</v>
      </c>
      <c r="J373" s="73" t="str">
        <f>+VLOOKUP($O373,MASTER!$A$8:$N$762,11,0)</f>
        <v>SI</v>
      </c>
      <c r="K373" s="72">
        <f>+VLOOKUP($O373,MASTER!$A$8:$N$762,12,0)</f>
        <v>3</v>
      </c>
      <c r="L373" s="73" t="str">
        <f>+VLOOKUP($O373,MASTER!$A$8:$N$762,13,0)</f>
        <v>SI</v>
      </c>
      <c r="M373" s="73" t="str">
        <f>+VLOOKUP($O373,MASTER!$A$8:$N$762,14,0)</f>
        <v>Comuna</v>
      </c>
      <c r="N373" s="72">
        <f t="shared" si="27"/>
        <v>346</v>
      </c>
      <c r="O373" s="67">
        <f t="shared" si="28"/>
        <v>4</v>
      </c>
      <c r="P373" s="82">
        <v>9119</v>
      </c>
      <c r="Q373" s="3" t="s">
        <v>852</v>
      </c>
      <c r="R373" s="3" t="str">
        <f t="shared" si="25"/>
        <v>https://dashboardfiltrado.azurewebsites.net/AutoDash/Index/4/9119</v>
      </c>
      <c r="S373" s="58" t="str">
        <f>+""""&amp;IFERROR(VLOOKUP($O373,MASTER!$A$8:$Z$762,20,0),"")&amp;""""</f>
        <v>"No Aplica"</v>
      </c>
      <c r="T373" s="73" t="str">
        <f>+IFERROR(VLOOKUP($O373,MASTER!$A$8:$Z$762,21,0),"")</f>
        <v>No Aplica</v>
      </c>
      <c r="U373" s="67">
        <f>+BD_Links[[#This Row],[id2]]</f>
        <v>9119</v>
      </c>
      <c r="V373" s="58" t="str">
        <f>+""""&amp;IFERROR(VLOOKUP($O373,MASTER!$A$8:$Z$762,22,0),"")&amp;""""</f>
        <v>"No Aplica"</v>
      </c>
      <c r="W373" s="3"/>
      <c r="X373" s="3" t="str">
        <f>+IFERROR(VLOOKUP(BD_Links[[#This Row],[id GEE]],Portadas10[],2,0),"")</f>
        <v/>
      </c>
      <c r="Y3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4" spans="2:26" ht="30.6" x14ac:dyDescent="0.3">
      <c r="B374" s="74">
        <f t="shared" si="26"/>
        <v>346</v>
      </c>
      <c r="C374" s="58" t="str">
        <f>+VLOOKUP($O374,MASTER!$A$8:$N$762,2,0)</f>
        <v>DATAEDUCACIÓN</v>
      </c>
      <c r="D374" s="73" t="str">
        <f>+VLOOKUP($O374,MASTER!$A$8:$N$762,3,0)</f>
        <v>0010-01-00014</v>
      </c>
      <c r="E374" s="52" t="str">
        <f>+VLOOKUP($O374,MASTER!$A$8:$N$762,5,0)</f>
        <v>Ranking Comunal de Establecimientos Educacionales - Chile</v>
      </c>
      <c r="F374" s="73" t="str">
        <f>+VLOOKUP($O374,MASTER!$A$8:$N$762,6,0)</f>
        <v>PRO</v>
      </c>
      <c r="G374" s="73" t="str">
        <f>+VLOOKUP($O374,MASTER!$A$8:$N$762,7,0)</f>
        <v>Chile</v>
      </c>
      <c r="H374" s="73" t="str">
        <f>+VLOOKUP($O374,MASTER!$A$8:$N$762,9,0)</f>
        <v>SI</v>
      </c>
      <c r="I374" s="73" t="str">
        <f>+VLOOKUP($O374,MASTER!$A$8:$N$762,10,0)</f>
        <v>NO</v>
      </c>
      <c r="J374" s="73" t="str">
        <f>+VLOOKUP($O374,MASTER!$A$8:$N$762,11,0)</f>
        <v>SI</v>
      </c>
      <c r="K374" s="72">
        <f>+VLOOKUP($O374,MASTER!$A$8:$N$762,12,0)</f>
        <v>3</v>
      </c>
      <c r="L374" s="73" t="str">
        <f>+VLOOKUP($O374,MASTER!$A$8:$N$762,13,0)</f>
        <v>SI</v>
      </c>
      <c r="M374" s="73" t="str">
        <f>+VLOOKUP($O374,MASTER!$A$8:$N$762,14,0)</f>
        <v>Comuna</v>
      </c>
      <c r="N374" s="72">
        <f t="shared" si="27"/>
        <v>346</v>
      </c>
      <c r="O374" s="67">
        <f t="shared" si="28"/>
        <v>4</v>
      </c>
      <c r="P374" s="82">
        <v>9120</v>
      </c>
      <c r="Q374" s="3" t="s">
        <v>853</v>
      </c>
      <c r="R374" s="3" t="str">
        <f t="shared" si="25"/>
        <v>https://dashboardfiltrado.azurewebsites.net/AutoDash/Index/4/9120</v>
      </c>
      <c r="S374" s="58" t="str">
        <f>+""""&amp;IFERROR(VLOOKUP($O374,MASTER!$A$8:$Z$762,20,0),"")&amp;""""</f>
        <v>"No Aplica"</v>
      </c>
      <c r="T374" s="73" t="str">
        <f>+IFERROR(VLOOKUP($O374,MASTER!$A$8:$Z$762,21,0),"")</f>
        <v>No Aplica</v>
      </c>
      <c r="U374" s="67">
        <f>+BD_Links[[#This Row],[id2]]</f>
        <v>9120</v>
      </c>
      <c r="V374" s="58" t="str">
        <f>+""""&amp;IFERROR(VLOOKUP($O374,MASTER!$A$8:$Z$762,22,0),"")&amp;""""</f>
        <v>"No Aplica"</v>
      </c>
      <c r="W374" s="3"/>
      <c r="X374" s="3" t="str">
        <f>+IFERROR(VLOOKUP(BD_Links[[#This Row],[id GEE]],Portadas10[],2,0),"")</f>
        <v/>
      </c>
      <c r="Y3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5" spans="2:26" ht="30.6" x14ac:dyDescent="0.3">
      <c r="B375" s="74">
        <f t="shared" ref="B375" si="29">+IF(O375&lt;&gt;O374,1,B374+1)</f>
        <v>1</v>
      </c>
      <c r="C375" s="58" t="str">
        <f>+VLOOKUP($O375,MASTER!$A$8:$N$762,2,0)</f>
        <v>DATAEVALUACIÓN</v>
      </c>
      <c r="D375" s="73" t="str">
        <f>+VLOOKUP($O375,MASTER!$A$8:$N$762,3,0)</f>
        <v>0018-01-00016</v>
      </c>
      <c r="E375" s="52" t="str">
        <f>+VLOOKUP($O375,MASTER!$A$8:$N$762,5,0)</f>
        <v>Evaluación de Programas e Instituciones del servicio público (1997-2020) - Chile</v>
      </c>
      <c r="F375" s="73" t="str">
        <f>+VLOOKUP($O375,MASTER!$A$8:$N$762,6,0)</f>
        <v>Básico</v>
      </c>
      <c r="G375" s="73" t="str">
        <f>+VLOOKUP($O375,MASTER!$A$8:$N$762,7,0)</f>
        <v>Chile</v>
      </c>
      <c r="H375" s="73" t="str">
        <f>+VLOOKUP($O375,MASTER!$A$8:$N$762,9,0)</f>
        <v>SI</v>
      </c>
      <c r="I375" s="73" t="str">
        <f>+VLOOKUP($O375,MASTER!$A$8:$N$762,10,0)</f>
        <v>NO</v>
      </c>
      <c r="J375" s="73" t="str">
        <f>+VLOOKUP($O375,MASTER!$A$8:$N$762,11,0)</f>
        <v>SI</v>
      </c>
      <c r="K375" s="72">
        <f>+VLOOKUP($O375,MASTER!$A$8:$N$762,12,0)</f>
        <v>1</v>
      </c>
      <c r="L375" s="73" t="str">
        <f>+VLOOKUP($O375,MASTER!$A$8:$N$762,13,0)</f>
        <v>NO</v>
      </c>
      <c r="M375" s="73" t="str">
        <f>+VLOOKUP($O375,MASTER!$A$8:$N$762,14,0)</f>
        <v>Nacional</v>
      </c>
      <c r="N375" s="72">
        <v>1</v>
      </c>
      <c r="O375" s="67">
        <v>5</v>
      </c>
      <c r="P375" s="66">
        <v>0</v>
      </c>
      <c r="Q375" s="75" t="s">
        <v>89</v>
      </c>
      <c r="R375" s="3" t="str">
        <f t="shared" ref="R375" si="30">+"https://dashboardfiltrado.azurewebsites.net/AutoDash/Index/"&amp;O375&amp;"/"&amp;P375</f>
        <v>https://dashboardfiltrado.azurewebsites.net/AutoDash/Index/5/0</v>
      </c>
      <c r="S375" s="58" t="str">
        <f>+""""&amp;IFERROR(VLOOKUP($O375,MASTER!$A$8:$Z$762,20,0),"")&amp;""""</f>
        <v>"No Aplica"</v>
      </c>
      <c r="T375" s="73" t="str">
        <f>+IFERROR(VLOOKUP($O375,MASTER!$A$8:$Z$762,21,0),"")</f>
        <v>No Aplica</v>
      </c>
      <c r="U375" s="67">
        <f>+BD_Links[[#This Row],[id2]]</f>
        <v>0</v>
      </c>
      <c r="V375" s="58" t="str">
        <f>+""""&amp;IFERROR(VLOOKUP($O375,MASTER!$A$8:$Z$762,22,0),"")&amp;""""</f>
        <v>"No Aplica"</v>
      </c>
      <c r="W375" s="3"/>
      <c r="X375" s="3" t="str">
        <f>+IFERROR(VLOOKUP(BD_Links[[#This Row],[id GEE]],Portadas10[],2,0),"")</f>
        <v/>
      </c>
      <c r="Y3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6" spans="2:26" ht="30.6" x14ac:dyDescent="0.3">
      <c r="B376" s="74">
        <f t="shared" ref="B376:B379" si="31">+IF(O376&lt;&gt;O375,1,B375+1)</f>
        <v>1</v>
      </c>
      <c r="C376" s="58" t="str">
        <f>+VLOOKUP($O376,MASTER!$A$8:$N$762,2,0)</f>
        <v>DATACLIMÁTICO</v>
      </c>
      <c r="D376" s="73" t="str">
        <f>+VLOOKUP($O376,MASTER!$A$8:$N$762,3,0)</f>
        <v>0002-01-00017</v>
      </c>
      <c r="E376" s="52" t="str">
        <f>+VLOOKUP($O376,MASTER!$A$8:$N$762,5,0)</f>
        <v>Inventario de Gases de Efecto Invernadero (1990-2016) - Chile</v>
      </c>
      <c r="F376" s="73" t="str">
        <f>+VLOOKUP($O376,MASTER!$A$8:$N$762,6,0)</f>
        <v>PRO</v>
      </c>
      <c r="G376" s="73" t="str">
        <f>+VLOOKUP($O376,MASTER!$A$8:$N$762,7,0)</f>
        <v>Chile</v>
      </c>
      <c r="H376" s="73" t="str">
        <f>+VLOOKUP($O376,MASTER!$A$8:$N$762,9,0)</f>
        <v>SI</v>
      </c>
      <c r="I376" s="73" t="str">
        <f>+VLOOKUP($O376,MASTER!$A$8:$N$762,10,0)</f>
        <v>NO</v>
      </c>
      <c r="J376" s="73" t="str">
        <f>+VLOOKUP($O376,MASTER!$A$8:$N$762,11,0)</f>
        <v>SI</v>
      </c>
      <c r="K376" s="72">
        <f>+VLOOKUP($O376,MASTER!$A$8:$N$762,12,0)</f>
        <v>1</v>
      </c>
      <c r="L376" s="73" t="str">
        <f>+VLOOKUP($O376,MASTER!$A$8:$N$762,13,0)</f>
        <v>NO</v>
      </c>
      <c r="M376" s="73" t="str">
        <f>+VLOOKUP($O376,MASTER!$A$8:$N$762,14,0)</f>
        <v>Nacional</v>
      </c>
      <c r="N376" s="72">
        <f t="shared" ref="N376:N379" si="32">+N375</f>
        <v>1</v>
      </c>
      <c r="O376" s="67">
        <v>6</v>
      </c>
      <c r="P376" s="66">
        <v>0</v>
      </c>
      <c r="Q376" s="75" t="s">
        <v>89</v>
      </c>
      <c r="R376" s="3" t="str">
        <f t="shared" ref="R376:R379" si="33">+"https://dashboardfiltrado.azurewebsites.net/AutoDash/Index/"&amp;O376&amp;"/"&amp;P376</f>
        <v>https://dashboardfiltrado.azurewebsites.net/AutoDash/Index/6/0</v>
      </c>
      <c r="S376" s="58" t="str">
        <f>+""""&amp;IFERROR(VLOOKUP($O376,MASTER!$A$8:$Z$762,20,0),"")&amp;""""</f>
        <v>"No Aplica"</v>
      </c>
      <c r="T376" s="73" t="str">
        <f>+IFERROR(VLOOKUP($O376,MASTER!$A$8:$Z$762,21,0),"")</f>
        <v>No Aplica</v>
      </c>
      <c r="U376" s="67">
        <f>+BD_Links[[#This Row],[id2]]</f>
        <v>0</v>
      </c>
      <c r="V376" s="58" t="str">
        <f>+""""&amp;IFERROR(VLOOKUP($O376,MASTER!$A$8:$Z$762,22,0),"")&amp;""""</f>
        <v>"No Aplica"</v>
      </c>
      <c r="W376" s="3"/>
      <c r="X376" s="3" t="str">
        <f>+IFERROR(VLOOKUP(BD_Links[[#This Row],[id GEE]],Portadas10[],2,0),"")</f>
        <v/>
      </c>
      <c r="Y3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7" spans="2:26" ht="30.6" x14ac:dyDescent="0.3">
      <c r="B377" s="74">
        <f t="shared" si="31"/>
        <v>1</v>
      </c>
      <c r="C377" s="58" t="str">
        <f>+VLOOKUP($O377,MASTER!$A$8:$N$762,2,0)</f>
        <v>DATASALUD</v>
      </c>
      <c r="D377" s="73" t="str">
        <f>+VLOOKUP($O377,MASTER!$A$8:$N$762,3,0)</f>
        <v>0001-01-00023</v>
      </c>
      <c r="E377" s="52" t="str">
        <f>+VLOOKUP($O377,MASTER!$A$8:$N$762,5,0)</f>
        <v>Resultados históricos Papanicolau (2011-2018) - Chile</v>
      </c>
      <c r="F377" s="73" t="str">
        <f>+VLOOKUP($O377,MASTER!$A$8:$N$762,6,0)</f>
        <v>Básico</v>
      </c>
      <c r="G377" s="73" t="str">
        <f>+VLOOKUP($O377,MASTER!$A$8:$N$762,7,0)</f>
        <v>Chile</v>
      </c>
      <c r="H377" s="73" t="str">
        <f>+VLOOKUP($O377,MASTER!$A$8:$N$762,9,0)</f>
        <v>SI</v>
      </c>
      <c r="I377" s="73" t="str">
        <f>+VLOOKUP($O377,MASTER!$A$8:$N$762,10,0)</f>
        <v>NO</v>
      </c>
      <c r="J377" s="73" t="str">
        <f>+VLOOKUP($O377,MASTER!$A$8:$N$762,11,0)</f>
        <v>SI</v>
      </c>
      <c r="K377" s="72">
        <f>+VLOOKUP($O377,MASTER!$A$8:$N$762,12,0)</f>
        <v>1</v>
      </c>
      <c r="L377" s="73" t="str">
        <f>+VLOOKUP($O377,MASTER!$A$8:$N$762,13,0)</f>
        <v>NO</v>
      </c>
      <c r="M377" s="73" t="str">
        <f>+VLOOKUP($O377,MASTER!$A$8:$N$762,14,0)</f>
        <v>Nacional</v>
      </c>
      <c r="N377" s="72">
        <f t="shared" si="32"/>
        <v>1</v>
      </c>
      <c r="O377" s="67">
        <v>7</v>
      </c>
      <c r="P377" s="66">
        <v>0</v>
      </c>
      <c r="Q377" s="75" t="s">
        <v>89</v>
      </c>
      <c r="R377" s="3" t="str">
        <f t="shared" si="33"/>
        <v>https://dashboardfiltrado.azurewebsites.net/AutoDash/Index/7/0</v>
      </c>
      <c r="S377" s="58" t="str">
        <f>+""""&amp;IFERROR(VLOOKUP($O377,MASTER!$A$8:$Z$762,20,0),"")&amp;""""</f>
        <v>"No Aplica"</v>
      </c>
      <c r="T377" s="73" t="str">
        <f>+IFERROR(VLOOKUP($O377,MASTER!$A$8:$Z$762,21,0),"")</f>
        <v>No Aplica</v>
      </c>
      <c r="U377" s="67">
        <f>+BD_Links[[#This Row],[id2]]</f>
        <v>0</v>
      </c>
      <c r="V377" s="58" t="str">
        <f>+""""&amp;IFERROR(VLOOKUP($O377,MASTER!$A$8:$Z$762,22,0),"")&amp;""""</f>
        <v>"No Aplica"</v>
      </c>
      <c r="W377" s="3"/>
      <c r="X377" s="3" t="str">
        <f>+IFERROR(VLOOKUP(BD_Links[[#This Row],[id GEE]],Portadas10[],2,0),"")</f>
        <v/>
      </c>
      <c r="Y3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8" spans="2:26" ht="24" x14ac:dyDescent="0.3">
      <c r="B378" s="74">
        <f t="shared" si="31"/>
        <v>1</v>
      </c>
      <c r="C378" s="58" t="str">
        <f>+VLOOKUP($O378,MASTER!$A$8:$N$762,2,0)</f>
        <v>DATASALUD</v>
      </c>
      <c r="D378" s="73" t="str">
        <f>+VLOOKUP($O378,MASTER!$A$8:$N$762,3,0)</f>
        <v>0001-01-00025</v>
      </c>
      <c r="E378" s="52" t="str">
        <f>+VLOOKUP($O378,MASTER!$A$8:$N$762,5,0)</f>
        <v>Salud 24/7 - Chile</v>
      </c>
      <c r="F378" s="73" t="str">
        <f>+VLOOKUP($O378,MASTER!$A$8:$N$762,6,0)</f>
        <v>Liberado</v>
      </c>
      <c r="G378" s="73" t="str">
        <f>+VLOOKUP($O378,MASTER!$A$8:$N$762,7,0)</f>
        <v>Chile</v>
      </c>
      <c r="H378" s="73" t="str">
        <f>+VLOOKUP($O378,MASTER!$A$8:$N$762,9,0)</f>
        <v>SI</v>
      </c>
      <c r="I378" s="73" t="str">
        <f>+VLOOKUP($O378,MASTER!$A$8:$N$762,10,0)</f>
        <v>NO</v>
      </c>
      <c r="J378" s="73" t="str">
        <f>+VLOOKUP($O378,MASTER!$A$8:$N$762,11,0)</f>
        <v>SI</v>
      </c>
      <c r="K378" s="72">
        <f>+VLOOKUP($O378,MASTER!$A$8:$N$762,12,0)</f>
        <v>1</v>
      </c>
      <c r="L378" s="73" t="str">
        <f>+VLOOKUP($O378,MASTER!$A$8:$N$762,13,0)</f>
        <v>NO</v>
      </c>
      <c r="M378" s="73" t="str">
        <f>+VLOOKUP($O378,MASTER!$A$8:$N$762,14,0)</f>
        <v>Nacional</v>
      </c>
      <c r="N378" s="72">
        <f t="shared" si="32"/>
        <v>1</v>
      </c>
      <c r="O378" s="67">
        <v>8</v>
      </c>
      <c r="P378" s="66">
        <v>0</v>
      </c>
      <c r="Q378" s="75" t="s">
        <v>89</v>
      </c>
      <c r="R378" s="3" t="str">
        <f t="shared" si="33"/>
        <v>https://dashboardfiltrado.azurewebsites.net/AutoDash/Index/8/0</v>
      </c>
      <c r="S378" s="58" t="str">
        <f>+""""&amp;IFERROR(VLOOKUP($O378,MASTER!$A$8:$Z$762,20,0),"")&amp;""""</f>
        <v>"No Aplica"</v>
      </c>
      <c r="T378" s="73" t="str">
        <f>+IFERROR(VLOOKUP($O378,MASTER!$A$8:$Z$762,21,0),"")</f>
        <v>No Aplica</v>
      </c>
      <c r="U378" s="67">
        <f>+BD_Links[[#This Row],[id2]]</f>
        <v>0</v>
      </c>
      <c r="V378" s="58" t="str">
        <f>+""""&amp;IFERROR(VLOOKUP($O378,MASTER!$A$8:$Z$762,22,0),"")&amp;""""</f>
        <v>"No Aplica"</v>
      </c>
      <c r="W378" s="3"/>
      <c r="X378" s="3" t="str">
        <f>+IFERROR(VLOOKUP(BD_Links[[#This Row],[id GEE]],Portadas10[],2,0),"")</f>
        <v/>
      </c>
      <c r="Y3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9" spans="2:26" ht="30.6" x14ac:dyDescent="0.3">
      <c r="B379" s="74">
        <f t="shared" si="31"/>
        <v>1</v>
      </c>
      <c r="C379" s="58" t="str">
        <f>+VLOOKUP($O379,MASTER!$A$8:$N$762,2,0)</f>
        <v>DATAPUEBLOS</v>
      </c>
      <c r="D379" s="73" t="str">
        <f>+VLOOKUP($O379,MASTER!$A$8:$N$762,3,0)</f>
        <v>0019-02-00026</v>
      </c>
      <c r="E379" s="52" t="str">
        <f>+VLOOKUP($O379,MASTER!$A$8:$N$762,5,0)</f>
        <v>Mapa Pueblos y  Comunidades Lingüisticas - Guatemala</v>
      </c>
      <c r="F379" s="73" t="str">
        <f>+VLOOKUP($O379,MASTER!$A$8:$N$762,6,0)</f>
        <v>Básico</v>
      </c>
      <c r="G379" s="73" t="str">
        <f>+VLOOKUP($O379,MASTER!$A$8:$N$762,7,0)</f>
        <v>Guatemala</v>
      </c>
      <c r="H379" s="73" t="str">
        <f>+VLOOKUP($O379,MASTER!$A$8:$N$762,9,0)</f>
        <v>SI</v>
      </c>
      <c r="I379" s="73" t="str">
        <f>+VLOOKUP($O379,MASTER!$A$8:$N$762,10,0)</f>
        <v>NO</v>
      </c>
      <c r="J379" s="73" t="str">
        <f>+VLOOKUP($O379,MASTER!$A$8:$N$762,11,0)</f>
        <v>SI</v>
      </c>
      <c r="K379" s="72">
        <f>+VLOOKUP($O379,MASTER!$A$8:$N$762,12,0)</f>
        <v>1</v>
      </c>
      <c r="L379" s="73" t="str">
        <f>+VLOOKUP($O379,MASTER!$A$8:$N$762,13,0)</f>
        <v>NO</v>
      </c>
      <c r="M379" s="73" t="str">
        <f>+VLOOKUP($O379,MASTER!$A$8:$N$762,14,0)</f>
        <v>Nacional</v>
      </c>
      <c r="N379" s="72">
        <f t="shared" si="32"/>
        <v>1</v>
      </c>
      <c r="O379" s="67">
        <v>9</v>
      </c>
      <c r="P379" s="66">
        <v>0</v>
      </c>
      <c r="Q379" s="75" t="s">
        <v>89</v>
      </c>
      <c r="R379" s="3" t="str">
        <f t="shared" si="33"/>
        <v>https://dashboardfiltrado.azurewebsites.net/AutoDash/Index/9/0</v>
      </c>
      <c r="S379" s="58" t="str">
        <f>+""""&amp;IFERROR(VLOOKUP($O379,MASTER!$A$8:$Z$762,20,0),"")&amp;""""</f>
        <v>"No Aplica"</v>
      </c>
      <c r="T379" s="73" t="str">
        <f>+IFERROR(VLOOKUP($O379,MASTER!$A$8:$Z$762,21,0),"")</f>
        <v>No Aplica</v>
      </c>
      <c r="U379" s="67">
        <f>+BD_Links[[#This Row],[id2]]</f>
        <v>0</v>
      </c>
      <c r="V379" s="58" t="str">
        <f>+""""&amp;IFERROR(VLOOKUP($O379,MASTER!$A$8:$Z$762,22,0),"")&amp;""""</f>
        <v>"No Aplica"</v>
      </c>
      <c r="W379" s="3"/>
      <c r="X379" s="3" t="str">
        <f>+IFERROR(VLOOKUP(BD_Links[[#This Row],[id GEE]],Portadas10[],2,0),"")</f>
        <v/>
      </c>
      <c r="Y3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0" spans="2:26" ht="30.6" x14ac:dyDescent="0.3">
      <c r="B380" s="74">
        <f t="shared" ref="B380:B391" si="34">+IF(O380&lt;&gt;O379,1,B379+1)</f>
        <v>1</v>
      </c>
      <c r="C380" s="58" t="str">
        <f>+VLOOKUP($O380,MASTER!$A$8:$N$762,2,0)</f>
        <v>DATAPUEBLOS</v>
      </c>
      <c r="D380" s="73" t="str">
        <f>+VLOOKUP($O380,MASTER!$A$8:$N$762,3,0)</f>
        <v>0019-02-00026</v>
      </c>
      <c r="E380" s="52" t="str">
        <f>+VLOOKUP($O380,MASTER!$A$8:$N$762,5,0)</f>
        <v>Mapa Pueblos y  Comunidades Lingüisticas - Guatemala</v>
      </c>
      <c r="F380" s="73" t="str">
        <f>+VLOOKUP($O380,MASTER!$A$8:$N$762,6,0)</f>
        <v>Básico</v>
      </c>
      <c r="G380" s="73" t="str">
        <f>+VLOOKUP($O380,MASTER!$A$8:$N$762,7,0)</f>
        <v>Guatemala</v>
      </c>
      <c r="H380" s="73" t="str">
        <f>+VLOOKUP($O380,MASTER!$A$8:$N$762,9,0)</f>
        <v>SI</v>
      </c>
      <c r="I380" s="73" t="str">
        <f>+VLOOKUP($O380,MASTER!$A$8:$N$762,10,0)</f>
        <v>NO</v>
      </c>
      <c r="J380" s="73" t="str">
        <f>+VLOOKUP($O380,MASTER!$A$8:$N$762,11,0)</f>
        <v>SI</v>
      </c>
      <c r="K380" s="72">
        <f>+VLOOKUP($O380,MASTER!$A$8:$N$762,12,0)</f>
        <v>2</v>
      </c>
      <c r="L380" s="73" t="str">
        <f>+VLOOKUP($O380,MASTER!$A$8:$N$762,13,0)</f>
        <v>SI</v>
      </c>
      <c r="M380" s="73" t="str">
        <f>+VLOOKUP($O380,MASTER!$A$8:$N$762,14,0)</f>
        <v>Departamento</v>
      </c>
      <c r="N380" s="72">
        <f t="shared" ref="N380:N391" si="35">+N379</f>
        <v>1</v>
      </c>
      <c r="O380" s="67">
        <v>10</v>
      </c>
      <c r="P380" s="65">
        <v>16</v>
      </c>
      <c r="Q380" s="3" t="s">
        <v>1046</v>
      </c>
      <c r="R380" s="3" t="str">
        <f t="shared" ref="R380:R391" si="36">+"https://dashboardfiltrado.azurewebsites.net/AutoDash/Index/"&amp;O380&amp;"/"&amp;P380</f>
        <v>https://dashboardfiltrado.azurewebsites.net/AutoDash/Index/10/16</v>
      </c>
      <c r="S380" s="58" t="str">
        <f>+""""&amp;IFERROR(VLOOKUP($O380,MASTER!$A$8:$Z$762,20,0),"")&amp;""""</f>
        <v>"No Aplica"</v>
      </c>
      <c r="T380" s="73" t="str">
        <f>+IFERROR(VLOOKUP($O380,MASTER!$A$8:$Z$762,21,0),"")</f>
        <v>No Aplica</v>
      </c>
      <c r="U380" s="67">
        <f>+BD_Links[[#This Row],[id2]]</f>
        <v>16</v>
      </c>
      <c r="V380" s="58" t="str">
        <f>+""""&amp;IFERROR(VLOOKUP($O380,MASTER!$A$8:$Z$762,22,0),"")&amp;""""</f>
        <v>"No Aplica"</v>
      </c>
      <c r="W380" s="3"/>
      <c r="X380" s="3" t="str">
        <f>+IFERROR(VLOOKUP(BD_Links[[#This Row],[id GEE]],Portadas10[],2,0),"")</f>
        <v/>
      </c>
      <c r="Y3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1" spans="2:26" ht="30.6" x14ac:dyDescent="0.3">
      <c r="B381" s="74">
        <f t="shared" si="34"/>
        <v>2</v>
      </c>
      <c r="C381" s="58" t="str">
        <f>+VLOOKUP($O381,MASTER!$A$8:$N$762,2,0)</f>
        <v>DATAPUEBLOS</v>
      </c>
      <c r="D381" s="73" t="str">
        <f>+VLOOKUP($O381,MASTER!$A$8:$N$762,3,0)</f>
        <v>0019-02-00026</v>
      </c>
      <c r="E381" s="52" t="str">
        <f>+VLOOKUP($O381,MASTER!$A$8:$N$762,5,0)</f>
        <v>Mapa Pueblos y  Comunidades Lingüisticas - Guatemala</v>
      </c>
      <c r="F381" s="73" t="str">
        <f>+VLOOKUP($O381,MASTER!$A$8:$N$762,6,0)</f>
        <v>Básico</v>
      </c>
      <c r="G381" s="73" t="str">
        <f>+VLOOKUP($O381,MASTER!$A$8:$N$762,7,0)</f>
        <v>Guatemala</v>
      </c>
      <c r="H381" s="73" t="str">
        <f>+VLOOKUP($O381,MASTER!$A$8:$N$762,9,0)</f>
        <v>SI</v>
      </c>
      <c r="I381" s="73" t="str">
        <f>+VLOOKUP($O381,MASTER!$A$8:$N$762,10,0)</f>
        <v>NO</v>
      </c>
      <c r="J381" s="73" t="str">
        <f>+VLOOKUP($O381,MASTER!$A$8:$N$762,11,0)</f>
        <v>SI</v>
      </c>
      <c r="K381" s="72">
        <f>+VLOOKUP($O381,MASTER!$A$8:$N$762,12,0)</f>
        <v>2</v>
      </c>
      <c r="L381" s="73" t="str">
        <f>+VLOOKUP($O381,MASTER!$A$8:$N$762,13,0)</f>
        <v>SI</v>
      </c>
      <c r="M381" s="73" t="str">
        <f>+VLOOKUP($O381,MASTER!$A$8:$N$762,14,0)</f>
        <v>Departamento</v>
      </c>
      <c r="N381" s="72">
        <f t="shared" si="35"/>
        <v>1</v>
      </c>
      <c r="O381" s="67">
        <f>+O380</f>
        <v>10</v>
      </c>
      <c r="P381" s="65">
        <v>15</v>
      </c>
      <c r="Q381" s="3" t="s">
        <v>1047</v>
      </c>
      <c r="R381" s="3" t="str">
        <f t="shared" si="36"/>
        <v>https://dashboardfiltrado.azurewebsites.net/AutoDash/Index/10/15</v>
      </c>
      <c r="S381" s="58" t="str">
        <f>+""""&amp;IFERROR(VLOOKUP($O381,MASTER!$A$8:$Z$762,20,0),"")&amp;""""</f>
        <v>"No Aplica"</v>
      </c>
      <c r="T381" s="73" t="str">
        <f>+IFERROR(VLOOKUP($O381,MASTER!$A$8:$Z$762,21,0),"")</f>
        <v>No Aplica</v>
      </c>
      <c r="U381" s="67">
        <f>+BD_Links[[#This Row],[id2]]</f>
        <v>15</v>
      </c>
      <c r="V381" s="58" t="str">
        <f>+""""&amp;IFERROR(VLOOKUP($O381,MASTER!$A$8:$Z$762,22,0),"")&amp;""""</f>
        <v>"No Aplica"</v>
      </c>
      <c r="W381" s="3"/>
      <c r="X381" s="3" t="str">
        <f>+IFERROR(VLOOKUP(BD_Links[[#This Row],[id GEE]],Portadas10[],2,0),"")</f>
        <v/>
      </c>
      <c r="Y3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2" spans="2:26" ht="30.6" x14ac:dyDescent="0.3">
      <c r="B382" s="74">
        <f t="shared" si="34"/>
        <v>3</v>
      </c>
      <c r="C382" s="58" t="str">
        <f>+VLOOKUP($O382,MASTER!$A$8:$N$762,2,0)</f>
        <v>DATAPUEBLOS</v>
      </c>
      <c r="D382" s="73" t="str">
        <f>+VLOOKUP($O382,MASTER!$A$8:$N$762,3,0)</f>
        <v>0019-02-00026</v>
      </c>
      <c r="E382" s="52" t="str">
        <f>+VLOOKUP($O382,MASTER!$A$8:$N$762,5,0)</f>
        <v>Mapa Pueblos y  Comunidades Lingüisticas - Guatemala</v>
      </c>
      <c r="F382" s="73" t="str">
        <f>+VLOOKUP($O382,MASTER!$A$8:$N$762,6,0)</f>
        <v>Básico</v>
      </c>
      <c r="G382" s="73" t="str">
        <f>+VLOOKUP($O382,MASTER!$A$8:$N$762,7,0)</f>
        <v>Guatemala</v>
      </c>
      <c r="H382" s="73" t="str">
        <f>+VLOOKUP($O382,MASTER!$A$8:$N$762,9,0)</f>
        <v>SI</v>
      </c>
      <c r="I382" s="73" t="str">
        <f>+VLOOKUP($O382,MASTER!$A$8:$N$762,10,0)</f>
        <v>NO</v>
      </c>
      <c r="J382" s="73" t="str">
        <f>+VLOOKUP($O382,MASTER!$A$8:$N$762,11,0)</f>
        <v>SI</v>
      </c>
      <c r="K382" s="72">
        <f>+VLOOKUP($O382,MASTER!$A$8:$N$762,12,0)</f>
        <v>2</v>
      </c>
      <c r="L382" s="73" t="str">
        <f>+VLOOKUP($O382,MASTER!$A$8:$N$762,13,0)</f>
        <v>SI</v>
      </c>
      <c r="M382" s="73" t="str">
        <f>+VLOOKUP($O382,MASTER!$A$8:$N$762,14,0)</f>
        <v>Departamento</v>
      </c>
      <c r="N382" s="72">
        <f t="shared" si="35"/>
        <v>1</v>
      </c>
      <c r="O382" s="67">
        <f t="shared" ref="O382:O401" si="37">+O381</f>
        <v>10</v>
      </c>
      <c r="P382" s="65">
        <v>4</v>
      </c>
      <c r="Q382" s="3" t="s">
        <v>1048</v>
      </c>
      <c r="R382" s="3" t="str">
        <f t="shared" si="36"/>
        <v>https://dashboardfiltrado.azurewebsites.net/AutoDash/Index/10/4</v>
      </c>
      <c r="S382" s="58" t="str">
        <f>+""""&amp;IFERROR(VLOOKUP($O382,MASTER!$A$8:$Z$762,20,0),"")&amp;""""</f>
        <v>"No Aplica"</v>
      </c>
      <c r="T382" s="73" t="str">
        <f>+IFERROR(VLOOKUP($O382,MASTER!$A$8:$Z$762,21,0),"")</f>
        <v>No Aplica</v>
      </c>
      <c r="U382" s="67">
        <f>+BD_Links[[#This Row],[id2]]</f>
        <v>4</v>
      </c>
      <c r="V382" s="58" t="str">
        <f>+""""&amp;IFERROR(VLOOKUP($O382,MASTER!$A$8:$Z$762,22,0),"")&amp;""""</f>
        <v>"No Aplica"</v>
      </c>
      <c r="W382" s="3"/>
      <c r="X382" s="3" t="str">
        <f>+IFERROR(VLOOKUP(BD_Links[[#This Row],[id GEE]],Portadas10[],2,0),"")</f>
        <v/>
      </c>
      <c r="Y3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3" spans="2:26" ht="30.6" x14ac:dyDescent="0.3">
      <c r="B383" s="74">
        <f t="shared" si="34"/>
        <v>4</v>
      </c>
      <c r="C383" s="58" t="str">
        <f>+VLOOKUP($O383,MASTER!$A$8:$N$762,2,0)</f>
        <v>DATAPUEBLOS</v>
      </c>
      <c r="D383" s="73" t="str">
        <f>+VLOOKUP($O383,MASTER!$A$8:$N$762,3,0)</f>
        <v>0019-02-00026</v>
      </c>
      <c r="E383" s="52" t="str">
        <f>+VLOOKUP($O383,MASTER!$A$8:$N$762,5,0)</f>
        <v>Mapa Pueblos y  Comunidades Lingüisticas - Guatemala</v>
      </c>
      <c r="F383" s="73" t="str">
        <f>+VLOOKUP($O383,MASTER!$A$8:$N$762,6,0)</f>
        <v>Básico</v>
      </c>
      <c r="G383" s="73" t="str">
        <f>+VLOOKUP($O383,MASTER!$A$8:$N$762,7,0)</f>
        <v>Guatemala</v>
      </c>
      <c r="H383" s="73" t="str">
        <f>+VLOOKUP($O383,MASTER!$A$8:$N$762,9,0)</f>
        <v>SI</v>
      </c>
      <c r="I383" s="73" t="str">
        <f>+VLOOKUP($O383,MASTER!$A$8:$N$762,10,0)</f>
        <v>NO</v>
      </c>
      <c r="J383" s="73" t="str">
        <f>+VLOOKUP($O383,MASTER!$A$8:$N$762,11,0)</f>
        <v>SI</v>
      </c>
      <c r="K383" s="72">
        <f>+VLOOKUP($O383,MASTER!$A$8:$N$762,12,0)</f>
        <v>2</v>
      </c>
      <c r="L383" s="73" t="str">
        <f>+VLOOKUP($O383,MASTER!$A$8:$N$762,13,0)</f>
        <v>SI</v>
      </c>
      <c r="M383" s="73" t="str">
        <f>+VLOOKUP($O383,MASTER!$A$8:$N$762,14,0)</f>
        <v>Departamento</v>
      </c>
      <c r="N383" s="72">
        <f t="shared" si="35"/>
        <v>1</v>
      </c>
      <c r="O383" s="67">
        <f t="shared" si="37"/>
        <v>10</v>
      </c>
      <c r="P383" s="65">
        <v>20</v>
      </c>
      <c r="Q383" s="3" t="s">
        <v>1049</v>
      </c>
      <c r="R383" s="3" t="str">
        <f t="shared" si="36"/>
        <v>https://dashboardfiltrado.azurewebsites.net/AutoDash/Index/10/20</v>
      </c>
      <c r="S383" s="58" t="str">
        <f>+""""&amp;IFERROR(VLOOKUP($O383,MASTER!$A$8:$Z$762,20,0),"")&amp;""""</f>
        <v>"No Aplica"</v>
      </c>
      <c r="T383" s="73" t="str">
        <f>+IFERROR(VLOOKUP($O383,MASTER!$A$8:$Z$762,21,0),"")</f>
        <v>No Aplica</v>
      </c>
      <c r="U383" s="67">
        <f>+BD_Links[[#This Row],[id2]]</f>
        <v>20</v>
      </c>
      <c r="V383" s="58" t="str">
        <f>+""""&amp;IFERROR(VLOOKUP($O383,MASTER!$A$8:$Z$762,22,0),"")&amp;""""</f>
        <v>"No Aplica"</v>
      </c>
      <c r="W383" s="3"/>
      <c r="X383" s="3" t="str">
        <f>+IFERROR(VLOOKUP(BD_Links[[#This Row],[id GEE]],Portadas10[],2,0),"")</f>
        <v/>
      </c>
      <c r="Y3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4" spans="2:26" ht="30.6" x14ac:dyDescent="0.3">
      <c r="B384" s="74">
        <f t="shared" si="34"/>
        <v>5</v>
      </c>
      <c r="C384" s="58" t="str">
        <f>+VLOOKUP($O384,MASTER!$A$8:$N$762,2,0)</f>
        <v>DATAPUEBLOS</v>
      </c>
      <c r="D384" s="73" t="str">
        <f>+VLOOKUP($O384,MASTER!$A$8:$N$762,3,0)</f>
        <v>0019-02-00026</v>
      </c>
      <c r="E384" s="52" t="str">
        <f>+VLOOKUP($O384,MASTER!$A$8:$N$762,5,0)</f>
        <v>Mapa Pueblos y  Comunidades Lingüisticas - Guatemala</v>
      </c>
      <c r="F384" s="73" t="str">
        <f>+VLOOKUP($O384,MASTER!$A$8:$N$762,6,0)</f>
        <v>Básico</v>
      </c>
      <c r="G384" s="73" t="str">
        <f>+VLOOKUP($O384,MASTER!$A$8:$N$762,7,0)</f>
        <v>Guatemala</v>
      </c>
      <c r="H384" s="73" t="str">
        <f>+VLOOKUP($O384,MASTER!$A$8:$N$762,9,0)</f>
        <v>SI</v>
      </c>
      <c r="I384" s="73" t="str">
        <f>+VLOOKUP($O384,MASTER!$A$8:$N$762,10,0)</f>
        <v>NO</v>
      </c>
      <c r="J384" s="73" t="str">
        <f>+VLOOKUP($O384,MASTER!$A$8:$N$762,11,0)</f>
        <v>SI</v>
      </c>
      <c r="K384" s="72">
        <f>+VLOOKUP($O384,MASTER!$A$8:$N$762,12,0)</f>
        <v>2</v>
      </c>
      <c r="L384" s="73" t="str">
        <f>+VLOOKUP($O384,MASTER!$A$8:$N$762,13,0)</f>
        <v>SI</v>
      </c>
      <c r="M384" s="73" t="str">
        <f>+VLOOKUP($O384,MASTER!$A$8:$N$762,14,0)</f>
        <v>Departamento</v>
      </c>
      <c r="N384" s="72">
        <f t="shared" si="35"/>
        <v>1</v>
      </c>
      <c r="O384" s="67">
        <f t="shared" si="37"/>
        <v>10</v>
      </c>
      <c r="P384" s="65">
        <v>2</v>
      </c>
      <c r="Q384" s="3" t="s">
        <v>1050</v>
      </c>
      <c r="R384" s="3" t="str">
        <f t="shared" si="36"/>
        <v>https://dashboardfiltrado.azurewebsites.net/AutoDash/Index/10/2</v>
      </c>
      <c r="S384" s="58" t="str">
        <f>+""""&amp;IFERROR(VLOOKUP($O384,MASTER!$A$8:$Z$762,20,0),"")&amp;""""</f>
        <v>"No Aplica"</v>
      </c>
      <c r="T384" s="73" t="str">
        <f>+IFERROR(VLOOKUP($O384,MASTER!$A$8:$Z$762,21,0),"")</f>
        <v>No Aplica</v>
      </c>
      <c r="U384" s="67">
        <f>+BD_Links[[#This Row],[id2]]</f>
        <v>2</v>
      </c>
      <c r="V384" s="58" t="str">
        <f>+""""&amp;IFERROR(VLOOKUP($O384,MASTER!$A$8:$Z$762,22,0),"")&amp;""""</f>
        <v>"No Aplica"</v>
      </c>
      <c r="W384" s="3"/>
      <c r="X384" s="3" t="str">
        <f>+IFERROR(VLOOKUP(BD_Links[[#This Row],[id GEE]],Portadas10[],2,0),"")</f>
        <v/>
      </c>
      <c r="Y3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5" spans="2:26" ht="30.6" x14ac:dyDescent="0.3">
      <c r="B385" s="74">
        <f t="shared" si="34"/>
        <v>6</v>
      </c>
      <c r="C385" s="58" t="str">
        <f>+VLOOKUP($O385,MASTER!$A$8:$N$762,2,0)</f>
        <v>DATAPUEBLOS</v>
      </c>
      <c r="D385" s="73" t="str">
        <f>+VLOOKUP($O385,MASTER!$A$8:$N$762,3,0)</f>
        <v>0019-02-00026</v>
      </c>
      <c r="E385" s="52" t="str">
        <f>+VLOOKUP($O385,MASTER!$A$8:$N$762,5,0)</f>
        <v>Mapa Pueblos y  Comunidades Lingüisticas - Guatemala</v>
      </c>
      <c r="F385" s="73" t="str">
        <f>+VLOOKUP($O385,MASTER!$A$8:$N$762,6,0)</f>
        <v>Básico</v>
      </c>
      <c r="G385" s="73" t="str">
        <f>+VLOOKUP($O385,MASTER!$A$8:$N$762,7,0)</f>
        <v>Guatemala</v>
      </c>
      <c r="H385" s="73" t="str">
        <f>+VLOOKUP($O385,MASTER!$A$8:$N$762,9,0)</f>
        <v>SI</v>
      </c>
      <c r="I385" s="73" t="str">
        <f>+VLOOKUP($O385,MASTER!$A$8:$N$762,10,0)</f>
        <v>NO</v>
      </c>
      <c r="J385" s="73" t="str">
        <f>+VLOOKUP($O385,MASTER!$A$8:$N$762,11,0)</f>
        <v>SI</v>
      </c>
      <c r="K385" s="72">
        <f>+VLOOKUP($O385,MASTER!$A$8:$N$762,12,0)</f>
        <v>2</v>
      </c>
      <c r="L385" s="73" t="str">
        <f>+VLOOKUP($O385,MASTER!$A$8:$N$762,13,0)</f>
        <v>SI</v>
      </c>
      <c r="M385" s="73" t="str">
        <f>+VLOOKUP($O385,MASTER!$A$8:$N$762,14,0)</f>
        <v>Departamento</v>
      </c>
      <c r="N385" s="72">
        <f t="shared" si="35"/>
        <v>1</v>
      </c>
      <c r="O385" s="67">
        <f t="shared" si="37"/>
        <v>10</v>
      </c>
      <c r="P385" s="65">
        <v>5</v>
      </c>
      <c r="Q385" s="3" t="s">
        <v>1051</v>
      </c>
      <c r="R385" s="3" t="str">
        <f t="shared" si="36"/>
        <v>https://dashboardfiltrado.azurewebsites.net/AutoDash/Index/10/5</v>
      </c>
      <c r="S385" s="58" t="str">
        <f>+""""&amp;IFERROR(VLOOKUP($O385,MASTER!$A$8:$Z$762,20,0),"")&amp;""""</f>
        <v>"No Aplica"</v>
      </c>
      <c r="T385" s="73" t="str">
        <f>+IFERROR(VLOOKUP($O385,MASTER!$A$8:$Z$762,21,0),"")</f>
        <v>No Aplica</v>
      </c>
      <c r="U385" s="67">
        <f>+BD_Links[[#This Row],[id2]]</f>
        <v>5</v>
      </c>
      <c r="V385" s="58" t="str">
        <f>+""""&amp;IFERROR(VLOOKUP($O385,MASTER!$A$8:$Z$762,22,0),"")&amp;""""</f>
        <v>"No Aplica"</v>
      </c>
      <c r="W385" s="3"/>
      <c r="X385" s="3" t="str">
        <f>+IFERROR(VLOOKUP(BD_Links[[#This Row],[id GEE]],Portadas10[],2,0),"")</f>
        <v/>
      </c>
      <c r="Y3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6" spans="2:26" ht="30.6" x14ac:dyDescent="0.3">
      <c r="B386" s="74">
        <f t="shared" si="34"/>
        <v>7</v>
      </c>
      <c r="C386" s="58" t="str">
        <f>+VLOOKUP($O386,MASTER!$A$8:$N$762,2,0)</f>
        <v>DATAPUEBLOS</v>
      </c>
      <c r="D386" s="73" t="str">
        <f>+VLOOKUP($O386,MASTER!$A$8:$N$762,3,0)</f>
        <v>0019-02-00026</v>
      </c>
      <c r="E386" s="52" t="str">
        <f>+VLOOKUP($O386,MASTER!$A$8:$N$762,5,0)</f>
        <v>Mapa Pueblos y  Comunidades Lingüisticas - Guatemala</v>
      </c>
      <c r="F386" s="73" t="str">
        <f>+VLOOKUP($O386,MASTER!$A$8:$N$762,6,0)</f>
        <v>Básico</v>
      </c>
      <c r="G386" s="73" t="str">
        <f>+VLOOKUP($O386,MASTER!$A$8:$N$762,7,0)</f>
        <v>Guatemala</v>
      </c>
      <c r="H386" s="73" t="str">
        <f>+VLOOKUP($O386,MASTER!$A$8:$N$762,9,0)</f>
        <v>SI</v>
      </c>
      <c r="I386" s="73" t="str">
        <f>+VLOOKUP($O386,MASTER!$A$8:$N$762,10,0)</f>
        <v>NO</v>
      </c>
      <c r="J386" s="73" t="str">
        <f>+VLOOKUP($O386,MASTER!$A$8:$N$762,11,0)</f>
        <v>SI</v>
      </c>
      <c r="K386" s="72">
        <f>+VLOOKUP($O386,MASTER!$A$8:$N$762,12,0)</f>
        <v>2</v>
      </c>
      <c r="L386" s="73" t="str">
        <f>+VLOOKUP($O386,MASTER!$A$8:$N$762,13,0)</f>
        <v>SI</v>
      </c>
      <c r="M386" s="73" t="str">
        <f>+VLOOKUP($O386,MASTER!$A$8:$N$762,14,0)</f>
        <v>Departamento</v>
      </c>
      <c r="N386" s="72">
        <f t="shared" si="35"/>
        <v>1</v>
      </c>
      <c r="O386" s="67">
        <f t="shared" si="37"/>
        <v>10</v>
      </c>
      <c r="P386" s="65">
        <v>1</v>
      </c>
      <c r="Q386" s="3" t="s">
        <v>1052</v>
      </c>
      <c r="R386" s="3" t="str">
        <f t="shared" si="36"/>
        <v>https://dashboardfiltrado.azurewebsites.net/AutoDash/Index/10/1</v>
      </c>
      <c r="S386" s="58" t="str">
        <f>+""""&amp;IFERROR(VLOOKUP($O386,MASTER!$A$8:$Z$762,20,0),"")&amp;""""</f>
        <v>"No Aplica"</v>
      </c>
      <c r="T386" s="73" t="str">
        <f>+IFERROR(VLOOKUP($O386,MASTER!$A$8:$Z$762,21,0),"")</f>
        <v>No Aplica</v>
      </c>
      <c r="U386" s="67">
        <f>+BD_Links[[#This Row],[id2]]</f>
        <v>1</v>
      </c>
      <c r="V386" s="58" t="str">
        <f>+""""&amp;IFERROR(VLOOKUP($O386,MASTER!$A$8:$Z$762,22,0),"")&amp;""""</f>
        <v>"No Aplica"</v>
      </c>
      <c r="W386" s="3"/>
      <c r="X386" s="3" t="str">
        <f>+IFERROR(VLOOKUP(BD_Links[[#This Row],[id GEE]],Portadas10[],2,0),"")</f>
        <v/>
      </c>
      <c r="Y3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7" spans="2:26" ht="30.6" x14ac:dyDescent="0.3">
      <c r="B387" s="74">
        <f t="shared" si="34"/>
        <v>8</v>
      </c>
      <c r="C387" s="58" t="str">
        <f>+VLOOKUP($O387,MASTER!$A$8:$N$762,2,0)</f>
        <v>DATAPUEBLOS</v>
      </c>
      <c r="D387" s="73" t="str">
        <f>+VLOOKUP($O387,MASTER!$A$8:$N$762,3,0)</f>
        <v>0019-02-00026</v>
      </c>
      <c r="E387" s="52" t="str">
        <f>+VLOOKUP($O387,MASTER!$A$8:$N$762,5,0)</f>
        <v>Mapa Pueblos y  Comunidades Lingüisticas - Guatemala</v>
      </c>
      <c r="F387" s="73" t="str">
        <f>+VLOOKUP($O387,MASTER!$A$8:$N$762,6,0)</f>
        <v>Básico</v>
      </c>
      <c r="G387" s="73" t="str">
        <f>+VLOOKUP($O387,MASTER!$A$8:$N$762,7,0)</f>
        <v>Guatemala</v>
      </c>
      <c r="H387" s="73" t="str">
        <f>+VLOOKUP($O387,MASTER!$A$8:$N$762,9,0)</f>
        <v>SI</v>
      </c>
      <c r="I387" s="73" t="str">
        <f>+VLOOKUP($O387,MASTER!$A$8:$N$762,10,0)</f>
        <v>NO</v>
      </c>
      <c r="J387" s="73" t="str">
        <f>+VLOOKUP($O387,MASTER!$A$8:$N$762,11,0)</f>
        <v>SI</v>
      </c>
      <c r="K387" s="72">
        <f>+VLOOKUP($O387,MASTER!$A$8:$N$762,12,0)</f>
        <v>2</v>
      </c>
      <c r="L387" s="73" t="str">
        <f>+VLOOKUP($O387,MASTER!$A$8:$N$762,13,0)</f>
        <v>SI</v>
      </c>
      <c r="M387" s="73" t="str">
        <f>+VLOOKUP($O387,MASTER!$A$8:$N$762,14,0)</f>
        <v>Departamento</v>
      </c>
      <c r="N387" s="72">
        <f t="shared" si="35"/>
        <v>1</v>
      </c>
      <c r="O387" s="67">
        <f t="shared" si="37"/>
        <v>10</v>
      </c>
      <c r="P387" s="65">
        <v>13</v>
      </c>
      <c r="Q387" s="3" t="s">
        <v>1053</v>
      </c>
      <c r="R387" s="3" t="str">
        <f t="shared" si="36"/>
        <v>https://dashboardfiltrado.azurewebsites.net/AutoDash/Index/10/13</v>
      </c>
      <c r="S387" s="58" t="str">
        <f>+""""&amp;IFERROR(VLOOKUP($O387,MASTER!$A$8:$Z$762,20,0),"")&amp;""""</f>
        <v>"No Aplica"</v>
      </c>
      <c r="T387" s="73" t="str">
        <f>+IFERROR(VLOOKUP($O387,MASTER!$A$8:$Z$762,21,0),"")</f>
        <v>No Aplica</v>
      </c>
      <c r="U387" s="67">
        <f>+BD_Links[[#This Row],[id2]]</f>
        <v>13</v>
      </c>
      <c r="V387" s="58" t="str">
        <f>+""""&amp;IFERROR(VLOOKUP($O387,MASTER!$A$8:$Z$762,22,0),"")&amp;""""</f>
        <v>"No Aplica"</v>
      </c>
      <c r="W387" s="3"/>
      <c r="X387" s="3" t="str">
        <f>+IFERROR(VLOOKUP(BD_Links[[#This Row],[id GEE]],Portadas10[],2,0),"")</f>
        <v/>
      </c>
      <c r="Y3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8" spans="2:26" ht="30.6" x14ac:dyDescent="0.3">
      <c r="B388" s="74">
        <f t="shared" si="34"/>
        <v>9</v>
      </c>
      <c r="C388" s="58" t="str">
        <f>+VLOOKUP($O388,MASTER!$A$8:$N$762,2,0)</f>
        <v>DATAPUEBLOS</v>
      </c>
      <c r="D388" s="73" t="str">
        <f>+VLOOKUP($O388,MASTER!$A$8:$N$762,3,0)</f>
        <v>0019-02-00026</v>
      </c>
      <c r="E388" s="52" t="str">
        <f>+VLOOKUP($O388,MASTER!$A$8:$N$762,5,0)</f>
        <v>Mapa Pueblos y  Comunidades Lingüisticas - Guatemala</v>
      </c>
      <c r="F388" s="73" t="str">
        <f>+VLOOKUP($O388,MASTER!$A$8:$N$762,6,0)</f>
        <v>Básico</v>
      </c>
      <c r="G388" s="73" t="str">
        <f>+VLOOKUP($O388,MASTER!$A$8:$N$762,7,0)</f>
        <v>Guatemala</v>
      </c>
      <c r="H388" s="73" t="str">
        <f>+VLOOKUP($O388,MASTER!$A$8:$N$762,9,0)</f>
        <v>SI</v>
      </c>
      <c r="I388" s="73" t="str">
        <f>+VLOOKUP($O388,MASTER!$A$8:$N$762,10,0)</f>
        <v>NO</v>
      </c>
      <c r="J388" s="73" t="str">
        <f>+VLOOKUP($O388,MASTER!$A$8:$N$762,11,0)</f>
        <v>SI</v>
      </c>
      <c r="K388" s="72">
        <f>+VLOOKUP($O388,MASTER!$A$8:$N$762,12,0)</f>
        <v>2</v>
      </c>
      <c r="L388" s="73" t="str">
        <f>+VLOOKUP($O388,MASTER!$A$8:$N$762,13,0)</f>
        <v>SI</v>
      </c>
      <c r="M388" s="73" t="str">
        <f>+VLOOKUP($O388,MASTER!$A$8:$N$762,14,0)</f>
        <v>Departamento</v>
      </c>
      <c r="N388" s="72">
        <f t="shared" si="35"/>
        <v>1</v>
      </c>
      <c r="O388" s="67">
        <f t="shared" si="37"/>
        <v>10</v>
      </c>
      <c r="P388" s="65">
        <v>18</v>
      </c>
      <c r="Q388" s="3" t="s">
        <v>1054</v>
      </c>
      <c r="R388" s="3" t="str">
        <f t="shared" si="36"/>
        <v>https://dashboardfiltrado.azurewebsites.net/AutoDash/Index/10/18</v>
      </c>
      <c r="S388" s="58" t="str">
        <f>+""""&amp;IFERROR(VLOOKUP($O388,MASTER!$A$8:$Z$762,20,0),"")&amp;""""</f>
        <v>"No Aplica"</v>
      </c>
      <c r="T388" s="73" t="str">
        <f>+IFERROR(VLOOKUP($O388,MASTER!$A$8:$Z$762,21,0),"")</f>
        <v>No Aplica</v>
      </c>
      <c r="U388" s="67">
        <f>+BD_Links[[#This Row],[id2]]</f>
        <v>18</v>
      </c>
      <c r="V388" s="58" t="str">
        <f>+""""&amp;IFERROR(VLOOKUP($O388,MASTER!$A$8:$Z$762,22,0),"")&amp;""""</f>
        <v>"No Aplica"</v>
      </c>
      <c r="W388" s="3"/>
      <c r="X388" s="3" t="str">
        <f>+IFERROR(VLOOKUP(BD_Links[[#This Row],[id GEE]],Portadas10[],2,0),"")</f>
        <v/>
      </c>
      <c r="Y3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9" spans="2:26" ht="30.6" x14ac:dyDescent="0.3">
      <c r="B389" s="74">
        <f t="shared" si="34"/>
        <v>10</v>
      </c>
      <c r="C389" s="58" t="str">
        <f>+VLOOKUP($O389,MASTER!$A$8:$N$762,2,0)</f>
        <v>DATAPUEBLOS</v>
      </c>
      <c r="D389" s="73" t="str">
        <f>+VLOOKUP($O389,MASTER!$A$8:$N$762,3,0)</f>
        <v>0019-02-00026</v>
      </c>
      <c r="E389" s="52" t="str">
        <f>+VLOOKUP($O389,MASTER!$A$8:$N$762,5,0)</f>
        <v>Mapa Pueblos y  Comunidades Lingüisticas - Guatemala</v>
      </c>
      <c r="F389" s="73" t="str">
        <f>+VLOOKUP($O389,MASTER!$A$8:$N$762,6,0)</f>
        <v>Básico</v>
      </c>
      <c r="G389" s="73" t="str">
        <f>+VLOOKUP($O389,MASTER!$A$8:$N$762,7,0)</f>
        <v>Guatemala</v>
      </c>
      <c r="H389" s="73" t="str">
        <f>+VLOOKUP($O389,MASTER!$A$8:$N$762,9,0)</f>
        <v>SI</v>
      </c>
      <c r="I389" s="73" t="str">
        <f>+VLOOKUP($O389,MASTER!$A$8:$N$762,10,0)</f>
        <v>NO</v>
      </c>
      <c r="J389" s="73" t="str">
        <f>+VLOOKUP($O389,MASTER!$A$8:$N$762,11,0)</f>
        <v>SI</v>
      </c>
      <c r="K389" s="72">
        <f>+VLOOKUP($O389,MASTER!$A$8:$N$762,12,0)</f>
        <v>2</v>
      </c>
      <c r="L389" s="73" t="str">
        <f>+VLOOKUP($O389,MASTER!$A$8:$N$762,13,0)</f>
        <v>SI</v>
      </c>
      <c r="M389" s="73" t="str">
        <f>+VLOOKUP($O389,MASTER!$A$8:$N$762,14,0)</f>
        <v>Departamento</v>
      </c>
      <c r="N389" s="72">
        <f t="shared" si="35"/>
        <v>1</v>
      </c>
      <c r="O389" s="67">
        <f t="shared" si="37"/>
        <v>10</v>
      </c>
      <c r="P389" s="65">
        <v>21</v>
      </c>
      <c r="Q389" s="3" t="s">
        <v>1055</v>
      </c>
      <c r="R389" s="3" t="str">
        <f t="shared" si="36"/>
        <v>https://dashboardfiltrado.azurewebsites.net/AutoDash/Index/10/21</v>
      </c>
      <c r="S389" s="58" t="str">
        <f>+""""&amp;IFERROR(VLOOKUP($O389,MASTER!$A$8:$Z$762,20,0),"")&amp;""""</f>
        <v>"No Aplica"</v>
      </c>
      <c r="T389" s="73" t="str">
        <f>+IFERROR(VLOOKUP($O389,MASTER!$A$8:$Z$762,21,0),"")</f>
        <v>No Aplica</v>
      </c>
      <c r="U389" s="67">
        <f>+BD_Links[[#This Row],[id2]]</f>
        <v>21</v>
      </c>
      <c r="V389" s="58" t="str">
        <f>+""""&amp;IFERROR(VLOOKUP($O389,MASTER!$A$8:$Z$762,22,0),"")&amp;""""</f>
        <v>"No Aplica"</v>
      </c>
      <c r="W389" s="3"/>
      <c r="X389" s="3" t="str">
        <f>+IFERROR(VLOOKUP(BD_Links[[#This Row],[id GEE]],Portadas10[],2,0),"")</f>
        <v/>
      </c>
      <c r="Y3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0" spans="2:26" ht="30.6" x14ac:dyDescent="0.3">
      <c r="B390" s="74">
        <f t="shared" si="34"/>
        <v>11</v>
      </c>
      <c r="C390" s="58" t="str">
        <f>+VLOOKUP($O390,MASTER!$A$8:$N$762,2,0)</f>
        <v>DATAPUEBLOS</v>
      </c>
      <c r="D390" s="73" t="str">
        <f>+VLOOKUP($O390,MASTER!$A$8:$N$762,3,0)</f>
        <v>0019-02-00026</v>
      </c>
      <c r="E390" s="52" t="str">
        <f>+VLOOKUP($O390,MASTER!$A$8:$N$762,5,0)</f>
        <v>Mapa Pueblos y  Comunidades Lingüisticas - Guatemala</v>
      </c>
      <c r="F390" s="73" t="str">
        <f>+VLOOKUP($O390,MASTER!$A$8:$N$762,6,0)</f>
        <v>Básico</v>
      </c>
      <c r="G390" s="73" t="str">
        <f>+VLOOKUP($O390,MASTER!$A$8:$N$762,7,0)</f>
        <v>Guatemala</v>
      </c>
      <c r="H390" s="73" t="str">
        <f>+VLOOKUP($O390,MASTER!$A$8:$N$762,9,0)</f>
        <v>SI</v>
      </c>
      <c r="I390" s="73" t="str">
        <f>+VLOOKUP($O390,MASTER!$A$8:$N$762,10,0)</f>
        <v>NO</v>
      </c>
      <c r="J390" s="73" t="str">
        <f>+VLOOKUP($O390,MASTER!$A$8:$N$762,11,0)</f>
        <v>SI</v>
      </c>
      <c r="K390" s="72">
        <f>+VLOOKUP($O390,MASTER!$A$8:$N$762,12,0)</f>
        <v>2</v>
      </c>
      <c r="L390" s="73" t="str">
        <f>+VLOOKUP($O390,MASTER!$A$8:$N$762,13,0)</f>
        <v>SI</v>
      </c>
      <c r="M390" s="73" t="str">
        <f>+VLOOKUP($O390,MASTER!$A$8:$N$762,14,0)</f>
        <v>Departamento</v>
      </c>
      <c r="N390" s="72">
        <f t="shared" si="35"/>
        <v>1</v>
      </c>
      <c r="O390" s="67">
        <f t="shared" si="37"/>
        <v>10</v>
      </c>
      <c r="P390" s="65">
        <v>22</v>
      </c>
      <c r="Q390" s="3" t="s">
        <v>1056</v>
      </c>
      <c r="R390" s="3" t="str">
        <f t="shared" si="36"/>
        <v>https://dashboardfiltrado.azurewebsites.net/AutoDash/Index/10/22</v>
      </c>
      <c r="S390" s="58" t="str">
        <f>+""""&amp;IFERROR(VLOOKUP($O390,MASTER!$A$8:$Z$762,20,0),"")&amp;""""</f>
        <v>"No Aplica"</v>
      </c>
      <c r="T390" s="73" t="str">
        <f>+IFERROR(VLOOKUP($O390,MASTER!$A$8:$Z$762,21,0),"")</f>
        <v>No Aplica</v>
      </c>
      <c r="U390" s="67">
        <f>+BD_Links[[#This Row],[id2]]</f>
        <v>22</v>
      </c>
      <c r="V390" s="58" t="str">
        <f>+""""&amp;IFERROR(VLOOKUP($O390,MASTER!$A$8:$Z$762,22,0),"")&amp;""""</f>
        <v>"No Aplica"</v>
      </c>
      <c r="W390" s="3"/>
      <c r="X390" s="3" t="str">
        <f>+IFERROR(VLOOKUP(BD_Links[[#This Row],[id GEE]],Portadas10[],2,0),"")</f>
        <v/>
      </c>
      <c r="Y3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1" spans="2:26" ht="30.6" x14ac:dyDescent="0.3">
      <c r="B391" s="74">
        <f t="shared" si="34"/>
        <v>12</v>
      </c>
      <c r="C391" s="58" t="str">
        <f>+VLOOKUP($O391,MASTER!$A$8:$N$762,2,0)</f>
        <v>DATAPUEBLOS</v>
      </c>
      <c r="D391" s="73" t="str">
        <f>+VLOOKUP($O391,MASTER!$A$8:$N$762,3,0)</f>
        <v>0019-02-00026</v>
      </c>
      <c r="E391" s="52" t="str">
        <f>+VLOOKUP($O391,MASTER!$A$8:$N$762,5,0)</f>
        <v>Mapa Pueblos y  Comunidades Lingüisticas - Guatemala</v>
      </c>
      <c r="F391" s="73" t="str">
        <f>+VLOOKUP($O391,MASTER!$A$8:$N$762,6,0)</f>
        <v>Básico</v>
      </c>
      <c r="G391" s="73" t="str">
        <f>+VLOOKUP($O391,MASTER!$A$8:$N$762,7,0)</f>
        <v>Guatemala</v>
      </c>
      <c r="H391" s="73" t="str">
        <f>+VLOOKUP($O391,MASTER!$A$8:$N$762,9,0)</f>
        <v>SI</v>
      </c>
      <c r="I391" s="73" t="str">
        <f>+VLOOKUP($O391,MASTER!$A$8:$N$762,10,0)</f>
        <v>NO</v>
      </c>
      <c r="J391" s="73" t="str">
        <f>+VLOOKUP($O391,MASTER!$A$8:$N$762,11,0)</f>
        <v>SI</v>
      </c>
      <c r="K391" s="72">
        <f>+VLOOKUP($O391,MASTER!$A$8:$N$762,12,0)</f>
        <v>2</v>
      </c>
      <c r="L391" s="73" t="str">
        <f>+VLOOKUP($O391,MASTER!$A$8:$N$762,13,0)</f>
        <v>SI</v>
      </c>
      <c r="M391" s="73" t="str">
        <f>+VLOOKUP($O391,MASTER!$A$8:$N$762,14,0)</f>
        <v>Departamento</v>
      </c>
      <c r="N391" s="72">
        <f t="shared" si="35"/>
        <v>1</v>
      </c>
      <c r="O391" s="67">
        <f t="shared" si="37"/>
        <v>10</v>
      </c>
      <c r="P391" s="65">
        <v>17</v>
      </c>
      <c r="Q391" s="3" t="s">
        <v>1057</v>
      </c>
      <c r="R391" s="3" t="str">
        <f t="shared" si="36"/>
        <v>https://dashboardfiltrado.azurewebsites.net/AutoDash/Index/10/17</v>
      </c>
      <c r="S391" s="58" t="str">
        <f>+""""&amp;IFERROR(VLOOKUP($O391,MASTER!$A$8:$Z$762,20,0),"")&amp;""""</f>
        <v>"No Aplica"</v>
      </c>
      <c r="T391" s="73" t="str">
        <f>+IFERROR(VLOOKUP($O391,MASTER!$A$8:$Z$762,21,0),"")</f>
        <v>No Aplica</v>
      </c>
      <c r="U391" s="67">
        <f>+BD_Links[[#This Row],[id2]]</f>
        <v>17</v>
      </c>
      <c r="V391" s="58" t="str">
        <f>+""""&amp;IFERROR(VLOOKUP($O391,MASTER!$A$8:$Z$762,22,0),"")&amp;""""</f>
        <v>"No Aplica"</v>
      </c>
      <c r="W391" s="3"/>
      <c r="X391" s="3" t="str">
        <f>+IFERROR(VLOOKUP(BD_Links[[#This Row],[id GEE]],Portadas10[],2,0),"")</f>
        <v/>
      </c>
      <c r="Y3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2" spans="2:26" ht="30.6" x14ac:dyDescent="0.3">
      <c r="B392" s="74">
        <f t="shared" ref="B392:B450" si="38">+IF(O392&lt;&gt;O391,1,B391+1)</f>
        <v>13</v>
      </c>
      <c r="C392" s="58" t="str">
        <f>+VLOOKUP($O392,MASTER!$A$8:$N$762,2,0)</f>
        <v>DATAPUEBLOS</v>
      </c>
      <c r="D392" s="73" t="str">
        <f>+VLOOKUP($O392,MASTER!$A$8:$N$762,3,0)</f>
        <v>0019-02-00026</v>
      </c>
      <c r="E392" s="52" t="str">
        <f>+VLOOKUP($O392,MASTER!$A$8:$N$762,5,0)</f>
        <v>Mapa Pueblos y  Comunidades Lingüisticas - Guatemala</v>
      </c>
      <c r="F392" s="73" t="str">
        <f>+VLOOKUP($O392,MASTER!$A$8:$N$762,6,0)</f>
        <v>Básico</v>
      </c>
      <c r="G392" s="73" t="str">
        <f>+VLOOKUP($O392,MASTER!$A$8:$N$762,7,0)</f>
        <v>Guatemala</v>
      </c>
      <c r="H392" s="73" t="str">
        <f>+VLOOKUP($O392,MASTER!$A$8:$N$762,9,0)</f>
        <v>SI</v>
      </c>
      <c r="I392" s="73" t="str">
        <f>+VLOOKUP($O392,MASTER!$A$8:$N$762,10,0)</f>
        <v>NO</v>
      </c>
      <c r="J392" s="73" t="str">
        <f>+VLOOKUP($O392,MASTER!$A$8:$N$762,11,0)</f>
        <v>SI</v>
      </c>
      <c r="K392" s="72">
        <f>+VLOOKUP($O392,MASTER!$A$8:$N$762,12,0)</f>
        <v>2</v>
      </c>
      <c r="L392" s="73" t="str">
        <f>+VLOOKUP($O392,MASTER!$A$8:$N$762,13,0)</f>
        <v>SI</v>
      </c>
      <c r="M392" s="73" t="str">
        <f>+VLOOKUP($O392,MASTER!$A$8:$N$762,14,0)</f>
        <v>Departamento</v>
      </c>
      <c r="N392" s="72">
        <f t="shared" ref="N392:N450" si="39">+N391</f>
        <v>1</v>
      </c>
      <c r="O392" s="67">
        <f t="shared" si="37"/>
        <v>10</v>
      </c>
      <c r="P392" s="65">
        <v>9</v>
      </c>
      <c r="Q392" s="3" t="s">
        <v>1058</v>
      </c>
      <c r="R392" s="3" t="str">
        <f t="shared" ref="R392:R450" si="40">+"https://dashboardfiltrado.azurewebsites.net/AutoDash/Index/"&amp;O392&amp;"/"&amp;P392</f>
        <v>https://dashboardfiltrado.azurewebsites.net/AutoDash/Index/10/9</v>
      </c>
      <c r="S392" s="58" t="str">
        <f>+""""&amp;IFERROR(VLOOKUP($O392,MASTER!$A$8:$Z$762,20,0),"")&amp;""""</f>
        <v>"No Aplica"</v>
      </c>
      <c r="T392" s="73" t="str">
        <f>+IFERROR(VLOOKUP($O392,MASTER!$A$8:$Z$762,21,0),"")</f>
        <v>No Aplica</v>
      </c>
      <c r="U392" s="67">
        <f>+BD_Links[[#This Row],[id2]]</f>
        <v>9</v>
      </c>
      <c r="V392" s="58" t="str">
        <f>+""""&amp;IFERROR(VLOOKUP($O392,MASTER!$A$8:$Z$762,22,0),"")&amp;""""</f>
        <v>"No Aplica"</v>
      </c>
      <c r="W392" s="3"/>
      <c r="X392" s="3" t="str">
        <f>+IFERROR(VLOOKUP(BD_Links[[#This Row],[id GEE]],Portadas10[],2,0),"")</f>
        <v/>
      </c>
      <c r="Y3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3" spans="2:26" ht="30.6" x14ac:dyDescent="0.3">
      <c r="B393" s="74">
        <f t="shared" si="38"/>
        <v>14</v>
      </c>
      <c r="C393" s="58" t="str">
        <f>+VLOOKUP($O393,MASTER!$A$8:$N$762,2,0)</f>
        <v>DATAPUEBLOS</v>
      </c>
      <c r="D393" s="73" t="str">
        <f>+VLOOKUP($O393,MASTER!$A$8:$N$762,3,0)</f>
        <v>0019-02-00026</v>
      </c>
      <c r="E393" s="52" t="str">
        <f>+VLOOKUP($O393,MASTER!$A$8:$N$762,5,0)</f>
        <v>Mapa Pueblos y  Comunidades Lingüisticas - Guatemala</v>
      </c>
      <c r="F393" s="73" t="str">
        <f>+VLOOKUP($O393,MASTER!$A$8:$N$762,6,0)</f>
        <v>Básico</v>
      </c>
      <c r="G393" s="73" t="str">
        <f>+VLOOKUP($O393,MASTER!$A$8:$N$762,7,0)</f>
        <v>Guatemala</v>
      </c>
      <c r="H393" s="73" t="str">
        <f>+VLOOKUP($O393,MASTER!$A$8:$N$762,9,0)</f>
        <v>SI</v>
      </c>
      <c r="I393" s="73" t="str">
        <f>+VLOOKUP($O393,MASTER!$A$8:$N$762,10,0)</f>
        <v>NO</v>
      </c>
      <c r="J393" s="73" t="str">
        <f>+VLOOKUP($O393,MASTER!$A$8:$N$762,11,0)</f>
        <v>SI</v>
      </c>
      <c r="K393" s="72">
        <f>+VLOOKUP($O393,MASTER!$A$8:$N$762,12,0)</f>
        <v>2</v>
      </c>
      <c r="L393" s="73" t="str">
        <f>+VLOOKUP($O393,MASTER!$A$8:$N$762,13,0)</f>
        <v>SI</v>
      </c>
      <c r="M393" s="73" t="str">
        <f>+VLOOKUP($O393,MASTER!$A$8:$N$762,14,0)</f>
        <v>Departamento</v>
      </c>
      <c r="N393" s="72">
        <f t="shared" si="39"/>
        <v>1</v>
      </c>
      <c r="O393" s="67">
        <f t="shared" si="37"/>
        <v>10</v>
      </c>
      <c r="P393" s="65">
        <v>14</v>
      </c>
      <c r="Q393" s="3" t="s">
        <v>1059</v>
      </c>
      <c r="R393" s="3" t="str">
        <f t="shared" si="40"/>
        <v>https://dashboardfiltrado.azurewebsites.net/AutoDash/Index/10/14</v>
      </c>
      <c r="S393" s="58" t="str">
        <f>+""""&amp;IFERROR(VLOOKUP($O393,MASTER!$A$8:$Z$762,20,0),"")&amp;""""</f>
        <v>"No Aplica"</v>
      </c>
      <c r="T393" s="73" t="str">
        <f>+IFERROR(VLOOKUP($O393,MASTER!$A$8:$Z$762,21,0),"")</f>
        <v>No Aplica</v>
      </c>
      <c r="U393" s="67">
        <f>+BD_Links[[#This Row],[id2]]</f>
        <v>14</v>
      </c>
      <c r="V393" s="58" t="str">
        <f>+""""&amp;IFERROR(VLOOKUP($O393,MASTER!$A$8:$Z$762,22,0),"")&amp;""""</f>
        <v>"No Aplica"</v>
      </c>
      <c r="W393" s="3"/>
      <c r="X393" s="3" t="str">
        <f>+IFERROR(VLOOKUP(BD_Links[[#This Row],[id GEE]],Portadas10[],2,0),"")</f>
        <v/>
      </c>
      <c r="Y3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4" spans="2:26" ht="30.6" x14ac:dyDescent="0.3">
      <c r="B394" s="74">
        <f t="shared" si="38"/>
        <v>15</v>
      </c>
      <c r="C394" s="58" t="str">
        <f>+VLOOKUP($O394,MASTER!$A$8:$N$762,2,0)</f>
        <v>DATAPUEBLOS</v>
      </c>
      <c r="D394" s="73" t="str">
        <f>+VLOOKUP($O394,MASTER!$A$8:$N$762,3,0)</f>
        <v>0019-02-00026</v>
      </c>
      <c r="E394" s="52" t="str">
        <f>+VLOOKUP($O394,MASTER!$A$8:$N$762,5,0)</f>
        <v>Mapa Pueblos y  Comunidades Lingüisticas - Guatemala</v>
      </c>
      <c r="F394" s="73" t="str">
        <f>+VLOOKUP($O394,MASTER!$A$8:$N$762,6,0)</f>
        <v>Básico</v>
      </c>
      <c r="G394" s="73" t="str">
        <f>+VLOOKUP($O394,MASTER!$A$8:$N$762,7,0)</f>
        <v>Guatemala</v>
      </c>
      <c r="H394" s="73" t="str">
        <f>+VLOOKUP($O394,MASTER!$A$8:$N$762,9,0)</f>
        <v>SI</v>
      </c>
      <c r="I394" s="73" t="str">
        <f>+VLOOKUP($O394,MASTER!$A$8:$N$762,10,0)</f>
        <v>NO</v>
      </c>
      <c r="J394" s="73" t="str">
        <f>+VLOOKUP($O394,MASTER!$A$8:$N$762,11,0)</f>
        <v>SI</v>
      </c>
      <c r="K394" s="72">
        <f>+VLOOKUP($O394,MASTER!$A$8:$N$762,12,0)</f>
        <v>2</v>
      </c>
      <c r="L394" s="73" t="str">
        <f>+VLOOKUP($O394,MASTER!$A$8:$N$762,13,0)</f>
        <v>SI</v>
      </c>
      <c r="M394" s="73" t="str">
        <f>+VLOOKUP($O394,MASTER!$A$8:$N$762,14,0)</f>
        <v>Departamento</v>
      </c>
      <c r="N394" s="72">
        <f t="shared" si="39"/>
        <v>1</v>
      </c>
      <c r="O394" s="67">
        <f t="shared" si="37"/>
        <v>10</v>
      </c>
      <c r="P394" s="65">
        <v>11</v>
      </c>
      <c r="Q394" s="3" t="s">
        <v>1060</v>
      </c>
      <c r="R394" s="3" t="str">
        <f t="shared" si="40"/>
        <v>https://dashboardfiltrado.azurewebsites.net/AutoDash/Index/10/11</v>
      </c>
      <c r="S394" s="58" t="str">
        <f>+""""&amp;IFERROR(VLOOKUP($O394,MASTER!$A$8:$Z$762,20,0),"")&amp;""""</f>
        <v>"No Aplica"</v>
      </c>
      <c r="T394" s="73" t="str">
        <f>+IFERROR(VLOOKUP($O394,MASTER!$A$8:$Z$762,21,0),"")</f>
        <v>No Aplica</v>
      </c>
      <c r="U394" s="67">
        <f>+BD_Links[[#This Row],[id2]]</f>
        <v>11</v>
      </c>
      <c r="V394" s="58" t="str">
        <f>+""""&amp;IFERROR(VLOOKUP($O394,MASTER!$A$8:$Z$762,22,0),"")&amp;""""</f>
        <v>"No Aplica"</v>
      </c>
      <c r="W394" s="3"/>
      <c r="X394" s="3" t="str">
        <f>+IFERROR(VLOOKUP(BD_Links[[#This Row],[id GEE]],Portadas10[],2,0),"")</f>
        <v/>
      </c>
      <c r="Y3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5" spans="2:26" ht="30.6" x14ac:dyDescent="0.3">
      <c r="B395" s="74">
        <f t="shared" si="38"/>
        <v>16</v>
      </c>
      <c r="C395" s="58" t="str">
        <f>+VLOOKUP($O395,MASTER!$A$8:$N$762,2,0)</f>
        <v>DATAPUEBLOS</v>
      </c>
      <c r="D395" s="73" t="str">
        <f>+VLOOKUP($O395,MASTER!$A$8:$N$762,3,0)</f>
        <v>0019-02-00026</v>
      </c>
      <c r="E395" s="52" t="str">
        <f>+VLOOKUP($O395,MASTER!$A$8:$N$762,5,0)</f>
        <v>Mapa Pueblos y  Comunidades Lingüisticas - Guatemala</v>
      </c>
      <c r="F395" s="73" t="str">
        <f>+VLOOKUP($O395,MASTER!$A$8:$N$762,6,0)</f>
        <v>Básico</v>
      </c>
      <c r="G395" s="73" t="str">
        <f>+VLOOKUP($O395,MASTER!$A$8:$N$762,7,0)</f>
        <v>Guatemala</v>
      </c>
      <c r="H395" s="73" t="str">
        <f>+VLOOKUP($O395,MASTER!$A$8:$N$762,9,0)</f>
        <v>SI</v>
      </c>
      <c r="I395" s="73" t="str">
        <f>+VLOOKUP($O395,MASTER!$A$8:$N$762,10,0)</f>
        <v>NO</v>
      </c>
      <c r="J395" s="73" t="str">
        <f>+VLOOKUP($O395,MASTER!$A$8:$N$762,11,0)</f>
        <v>SI</v>
      </c>
      <c r="K395" s="72">
        <f>+VLOOKUP($O395,MASTER!$A$8:$N$762,12,0)</f>
        <v>2</v>
      </c>
      <c r="L395" s="73" t="str">
        <f>+VLOOKUP($O395,MASTER!$A$8:$N$762,13,0)</f>
        <v>SI</v>
      </c>
      <c r="M395" s="73" t="str">
        <f>+VLOOKUP($O395,MASTER!$A$8:$N$762,14,0)</f>
        <v>Departamento</v>
      </c>
      <c r="N395" s="72">
        <f t="shared" si="39"/>
        <v>1</v>
      </c>
      <c r="O395" s="67">
        <f t="shared" si="37"/>
        <v>10</v>
      </c>
      <c r="P395" s="65">
        <v>3</v>
      </c>
      <c r="Q395" s="3" t="s">
        <v>1061</v>
      </c>
      <c r="R395" s="3" t="str">
        <f t="shared" si="40"/>
        <v>https://dashboardfiltrado.azurewebsites.net/AutoDash/Index/10/3</v>
      </c>
      <c r="S395" s="58" t="str">
        <f>+""""&amp;IFERROR(VLOOKUP($O395,MASTER!$A$8:$Z$762,20,0),"")&amp;""""</f>
        <v>"No Aplica"</v>
      </c>
      <c r="T395" s="73" t="str">
        <f>+IFERROR(VLOOKUP($O395,MASTER!$A$8:$Z$762,21,0),"")</f>
        <v>No Aplica</v>
      </c>
      <c r="U395" s="67">
        <f>+BD_Links[[#This Row],[id2]]</f>
        <v>3</v>
      </c>
      <c r="V395" s="58" t="str">
        <f>+""""&amp;IFERROR(VLOOKUP($O395,MASTER!$A$8:$Z$762,22,0),"")&amp;""""</f>
        <v>"No Aplica"</v>
      </c>
      <c r="W395" s="3"/>
      <c r="X395" s="3" t="str">
        <f>+IFERROR(VLOOKUP(BD_Links[[#This Row],[id GEE]],Portadas10[],2,0),"")</f>
        <v/>
      </c>
      <c r="Y3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6" spans="2:26" ht="30.6" x14ac:dyDescent="0.3">
      <c r="B396" s="74">
        <f t="shared" si="38"/>
        <v>17</v>
      </c>
      <c r="C396" s="58" t="str">
        <f>+VLOOKUP($O396,MASTER!$A$8:$N$762,2,0)</f>
        <v>DATAPUEBLOS</v>
      </c>
      <c r="D396" s="73" t="str">
        <f>+VLOOKUP($O396,MASTER!$A$8:$N$762,3,0)</f>
        <v>0019-02-00026</v>
      </c>
      <c r="E396" s="52" t="str">
        <f>+VLOOKUP($O396,MASTER!$A$8:$N$762,5,0)</f>
        <v>Mapa Pueblos y  Comunidades Lingüisticas - Guatemala</v>
      </c>
      <c r="F396" s="73" t="str">
        <f>+VLOOKUP($O396,MASTER!$A$8:$N$762,6,0)</f>
        <v>Básico</v>
      </c>
      <c r="G396" s="73" t="str">
        <f>+VLOOKUP($O396,MASTER!$A$8:$N$762,7,0)</f>
        <v>Guatemala</v>
      </c>
      <c r="H396" s="73" t="str">
        <f>+VLOOKUP($O396,MASTER!$A$8:$N$762,9,0)</f>
        <v>SI</v>
      </c>
      <c r="I396" s="73" t="str">
        <f>+VLOOKUP($O396,MASTER!$A$8:$N$762,10,0)</f>
        <v>NO</v>
      </c>
      <c r="J396" s="73" t="str">
        <f>+VLOOKUP($O396,MASTER!$A$8:$N$762,11,0)</f>
        <v>SI</v>
      </c>
      <c r="K396" s="72">
        <f>+VLOOKUP($O396,MASTER!$A$8:$N$762,12,0)</f>
        <v>2</v>
      </c>
      <c r="L396" s="73" t="str">
        <f>+VLOOKUP($O396,MASTER!$A$8:$N$762,13,0)</f>
        <v>SI</v>
      </c>
      <c r="M396" s="73" t="str">
        <f>+VLOOKUP($O396,MASTER!$A$8:$N$762,14,0)</f>
        <v>Departamento</v>
      </c>
      <c r="N396" s="72">
        <f t="shared" si="39"/>
        <v>1</v>
      </c>
      <c r="O396" s="67">
        <f t="shared" si="37"/>
        <v>10</v>
      </c>
      <c r="P396" s="65">
        <v>12</v>
      </c>
      <c r="Q396" s="3" t="s">
        <v>1062</v>
      </c>
      <c r="R396" s="3" t="str">
        <f t="shared" si="40"/>
        <v>https://dashboardfiltrado.azurewebsites.net/AutoDash/Index/10/12</v>
      </c>
      <c r="S396" s="58" t="str">
        <f>+""""&amp;IFERROR(VLOOKUP($O396,MASTER!$A$8:$Z$762,20,0),"")&amp;""""</f>
        <v>"No Aplica"</v>
      </c>
      <c r="T396" s="73" t="str">
        <f>+IFERROR(VLOOKUP($O396,MASTER!$A$8:$Z$762,21,0),"")</f>
        <v>No Aplica</v>
      </c>
      <c r="U396" s="67">
        <f>+BD_Links[[#This Row],[id2]]</f>
        <v>12</v>
      </c>
      <c r="V396" s="58" t="str">
        <f>+""""&amp;IFERROR(VLOOKUP($O396,MASTER!$A$8:$Z$762,22,0),"")&amp;""""</f>
        <v>"No Aplica"</v>
      </c>
      <c r="W396" s="3"/>
      <c r="X396" s="3" t="str">
        <f>+IFERROR(VLOOKUP(BD_Links[[#This Row],[id GEE]],Portadas10[],2,0),"")</f>
        <v/>
      </c>
      <c r="Y3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7" spans="2:26" ht="30.6" x14ac:dyDescent="0.3">
      <c r="B397" s="74">
        <f t="shared" si="38"/>
        <v>18</v>
      </c>
      <c r="C397" s="58" t="str">
        <f>+VLOOKUP($O397,MASTER!$A$8:$N$762,2,0)</f>
        <v>DATAPUEBLOS</v>
      </c>
      <c r="D397" s="73" t="str">
        <f>+VLOOKUP($O397,MASTER!$A$8:$N$762,3,0)</f>
        <v>0019-02-00026</v>
      </c>
      <c r="E397" s="52" t="str">
        <f>+VLOOKUP($O397,MASTER!$A$8:$N$762,5,0)</f>
        <v>Mapa Pueblos y  Comunidades Lingüisticas - Guatemala</v>
      </c>
      <c r="F397" s="73" t="str">
        <f>+VLOOKUP($O397,MASTER!$A$8:$N$762,6,0)</f>
        <v>Básico</v>
      </c>
      <c r="G397" s="73" t="str">
        <f>+VLOOKUP($O397,MASTER!$A$8:$N$762,7,0)</f>
        <v>Guatemala</v>
      </c>
      <c r="H397" s="73" t="str">
        <f>+VLOOKUP($O397,MASTER!$A$8:$N$762,9,0)</f>
        <v>SI</v>
      </c>
      <c r="I397" s="73" t="str">
        <f>+VLOOKUP($O397,MASTER!$A$8:$N$762,10,0)</f>
        <v>NO</v>
      </c>
      <c r="J397" s="73" t="str">
        <f>+VLOOKUP($O397,MASTER!$A$8:$N$762,11,0)</f>
        <v>SI</v>
      </c>
      <c r="K397" s="72">
        <f>+VLOOKUP($O397,MASTER!$A$8:$N$762,12,0)</f>
        <v>2</v>
      </c>
      <c r="L397" s="73" t="str">
        <f>+VLOOKUP($O397,MASTER!$A$8:$N$762,13,0)</f>
        <v>SI</v>
      </c>
      <c r="M397" s="73" t="str">
        <f>+VLOOKUP($O397,MASTER!$A$8:$N$762,14,0)</f>
        <v>Departamento</v>
      </c>
      <c r="N397" s="72">
        <f t="shared" si="39"/>
        <v>1</v>
      </c>
      <c r="O397" s="67">
        <f t="shared" si="37"/>
        <v>10</v>
      </c>
      <c r="P397" s="65">
        <v>6</v>
      </c>
      <c r="Q397" s="3" t="s">
        <v>1063</v>
      </c>
      <c r="R397" s="3" t="str">
        <f t="shared" si="40"/>
        <v>https://dashboardfiltrado.azurewebsites.net/AutoDash/Index/10/6</v>
      </c>
      <c r="S397" s="58" t="str">
        <f>+""""&amp;IFERROR(VLOOKUP($O397,MASTER!$A$8:$Z$762,20,0),"")&amp;""""</f>
        <v>"No Aplica"</v>
      </c>
      <c r="T397" s="73" t="str">
        <f>+IFERROR(VLOOKUP($O397,MASTER!$A$8:$Z$762,21,0),"")</f>
        <v>No Aplica</v>
      </c>
      <c r="U397" s="67">
        <f>+BD_Links[[#This Row],[id2]]</f>
        <v>6</v>
      </c>
      <c r="V397" s="58" t="str">
        <f>+""""&amp;IFERROR(VLOOKUP($O397,MASTER!$A$8:$Z$762,22,0),"")&amp;""""</f>
        <v>"No Aplica"</v>
      </c>
      <c r="W397" s="3"/>
      <c r="X397" s="3" t="str">
        <f>+IFERROR(VLOOKUP(BD_Links[[#This Row],[id GEE]],Portadas10[],2,0),"")</f>
        <v/>
      </c>
      <c r="Y3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8" spans="2:26" ht="30.6" x14ac:dyDescent="0.3">
      <c r="B398" s="74">
        <f t="shared" si="38"/>
        <v>19</v>
      </c>
      <c r="C398" s="58" t="str">
        <f>+VLOOKUP($O398,MASTER!$A$8:$N$762,2,0)</f>
        <v>DATAPUEBLOS</v>
      </c>
      <c r="D398" s="73" t="str">
        <f>+VLOOKUP($O398,MASTER!$A$8:$N$762,3,0)</f>
        <v>0019-02-00026</v>
      </c>
      <c r="E398" s="52" t="str">
        <f>+VLOOKUP($O398,MASTER!$A$8:$N$762,5,0)</f>
        <v>Mapa Pueblos y  Comunidades Lingüisticas - Guatemala</v>
      </c>
      <c r="F398" s="73" t="str">
        <f>+VLOOKUP($O398,MASTER!$A$8:$N$762,6,0)</f>
        <v>Básico</v>
      </c>
      <c r="G398" s="73" t="str">
        <f>+VLOOKUP($O398,MASTER!$A$8:$N$762,7,0)</f>
        <v>Guatemala</v>
      </c>
      <c r="H398" s="73" t="str">
        <f>+VLOOKUP($O398,MASTER!$A$8:$N$762,9,0)</f>
        <v>SI</v>
      </c>
      <c r="I398" s="73" t="str">
        <f>+VLOOKUP($O398,MASTER!$A$8:$N$762,10,0)</f>
        <v>NO</v>
      </c>
      <c r="J398" s="73" t="str">
        <f>+VLOOKUP($O398,MASTER!$A$8:$N$762,11,0)</f>
        <v>SI</v>
      </c>
      <c r="K398" s="72">
        <f>+VLOOKUP($O398,MASTER!$A$8:$N$762,12,0)</f>
        <v>2</v>
      </c>
      <c r="L398" s="73" t="str">
        <f>+VLOOKUP($O398,MASTER!$A$8:$N$762,13,0)</f>
        <v>SI</v>
      </c>
      <c r="M398" s="73" t="str">
        <f>+VLOOKUP($O398,MASTER!$A$8:$N$762,14,0)</f>
        <v>Departamento</v>
      </c>
      <c r="N398" s="72">
        <f t="shared" si="39"/>
        <v>1</v>
      </c>
      <c r="O398" s="67">
        <f t="shared" si="37"/>
        <v>10</v>
      </c>
      <c r="P398" s="65">
        <v>7</v>
      </c>
      <c r="Q398" s="3" t="s">
        <v>1064</v>
      </c>
      <c r="R398" s="3" t="str">
        <f t="shared" si="40"/>
        <v>https://dashboardfiltrado.azurewebsites.net/AutoDash/Index/10/7</v>
      </c>
      <c r="S398" s="58" t="str">
        <f>+""""&amp;IFERROR(VLOOKUP($O398,MASTER!$A$8:$Z$762,20,0),"")&amp;""""</f>
        <v>"No Aplica"</v>
      </c>
      <c r="T398" s="73" t="str">
        <f>+IFERROR(VLOOKUP($O398,MASTER!$A$8:$Z$762,21,0),"")</f>
        <v>No Aplica</v>
      </c>
      <c r="U398" s="67">
        <f>+BD_Links[[#This Row],[id2]]</f>
        <v>7</v>
      </c>
      <c r="V398" s="58" t="str">
        <f>+""""&amp;IFERROR(VLOOKUP($O398,MASTER!$A$8:$Z$762,22,0),"")&amp;""""</f>
        <v>"No Aplica"</v>
      </c>
      <c r="W398" s="3"/>
      <c r="X398" s="3" t="str">
        <f>+IFERROR(VLOOKUP(BD_Links[[#This Row],[id GEE]],Portadas10[],2,0),"")</f>
        <v/>
      </c>
      <c r="Y3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9" spans="2:26" ht="30.6" x14ac:dyDescent="0.3">
      <c r="B399" s="74">
        <f t="shared" si="38"/>
        <v>20</v>
      </c>
      <c r="C399" s="58" t="str">
        <f>+VLOOKUP($O399,MASTER!$A$8:$N$762,2,0)</f>
        <v>DATAPUEBLOS</v>
      </c>
      <c r="D399" s="73" t="str">
        <f>+VLOOKUP($O399,MASTER!$A$8:$N$762,3,0)</f>
        <v>0019-02-00026</v>
      </c>
      <c r="E399" s="52" t="str">
        <f>+VLOOKUP($O399,MASTER!$A$8:$N$762,5,0)</f>
        <v>Mapa Pueblos y  Comunidades Lingüisticas - Guatemala</v>
      </c>
      <c r="F399" s="73" t="str">
        <f>+VLOOKUP($O399,MASTER!$A$8:$N$762,6,0)</f>
        <v>Básico</v>
      </c>
      <c r="G399" s="73" t="str">
        <f>+VLOOKUP($O399,MASTER!$A$8:$N$762,7,0)</f>
        <v>Guatemala</v>
      </c>
      <c r="H399" s="73" t="str">
        <f>+VLOOKUP($O399,MASTER!$A$8:$N$762,9,0)</f>
        <v>SI</v>
      </c>
      <c r="I399" s="73" t="str">
        <f>+VLOOKUP($O399,MASTER!$A$8:$N$762,10,0)</f>
        <v>NO</v>
      </c>
      <c r="J399" s="73" t="str">
        <f>+VLOOKUP($O399,MASTER!$A$8:$N$762,11,0)</f>
        <v>SI</v>
      </c>
      <c r="K399" s="72">
        <f>+VLOOKUP($O399,MASTER!$A$8:$N$762,12,0)</f>
        <v>2</v>
      </c>
      <c r="L399" s="73" t="str">
        <f>+VLOOKUP($O399,MASTER!$A$8:$N$762,13,0)</f>
        <v>SI</v>
      </c>
      <c r="M399" s="73" t="str">
        <f>+VLOOKUP($O399,MASTER!$A$8:$N$762,14,0)</f>
        <v>Departamento</v>
      </c>
      <c r="N399" s="72">
        <f t="shared" si="39"/>
        <v>1</v>
      </c>
      <c r="O399" s="67">
        <f t="shared" si="37"/>
        <v>10</v>
      </c>
      <c r="P399" s="65">
        <v>10</v>
      </c>
      <c r="Q399" s="3" t="s">
        <v>1065</v>
      </c>
      <c r="R399" s="3" t="str">
        <f t="shared" si="40"/>
        <v>https://dashboardfiltrado.azurewebsites.net/AutoDash/Index/10/10</v>
      </c>
      <c r="S399" s="58" t="str">
        <f>+""""&amp;IFERROR(VLOOKUP($O399,MASTER!$A$8:$Z$762,20,0),"")&amp;""""</f>
        <v>"No Aplica"</v>
      </c>
      <c r="T399" s="73" t="str">
        <f>+IFERROR(VLOOKUP($O399,MASTER!$A$8:$Z$762,21,0),"")</f>
        <v>No Aplica</v>
      </c>
      <c r="U399" s="67">
        <f>+BD_Links[[#This Row],[id2]]</f>
        <v>10</v>
      </c>
      <c r="V399" s="58" t="str">
        <f>+""""&amp;IFERROR(VLOOKUP($O399,MASTER!$A$8:$Z$762,22,0),"")&amp;""""</f>
        <v>"No Aplica"</v>
      </c>
      <c r="W399" s="3"/>
      <c r="X399" s="3" t="str">
        <f>+IFERROR(VLOOKUP(BD_Links[[#This Row],[id GEE]],Portadas10[],2,0),"")</f>
        <v/>
      </c>
      <c r="Y3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0" spans="2:26" ht="30.6" x14ac:dyDescent="0.3">
      <c r="B400" s="74">
        <f t="shared" si="38"/>
        <v>21</v>
      </c>
      <c r="C400" s="58" t="str">
        <f>+VLOOKUP($O400,MASTER!$A$8:$N$762,2,0)</f>
        <v>DATAPUEBLOS</v>
      </c>
      <c r="D400" s="73" t="str">
        <f>+VLOOKUP($O400,MASTER!$A$8:$N$762,3,0)</f>
        <v>0019-02-00026</v>
      </c>
      <c r="E400" s="52" t="str">
        <f>+VLOOKUP($O400,MASTER!$A$8:$N$762,5,0)</f>
        <v>Mapa Pueblos y  Comunidades Lingüisticas - Guatemala</v>
      </c>
      <c r="F400" s="73" t="str">
        <f>+VLOOKUP($O400,MASTER!$A$8:$N$762,6,0)</f>
        <v>Básico</v>
      </c>
      <c r="G400" s="73" t="str">
        <f>+VLOOKUP($O400,MASTER!$A$8:$N$762,7,0)</f>
        <v>Guatemala</v>
      </c>
      <c r="H400" s="73" t="str">
        <f>+VLOOKUP($O400,MASTER!$A$8:$N$762,9,0)</f>
        <v>SI</v>
      </c>
      <c r="I400" s="73" t="str">
        <f>+VLOOKUP($O400,MASTER!$A$8:$N$762,10,0)</f>
        <v>NO</v>
      </c>
      <c r="J400" s="73" t="str">
        <f>+VLOOKUP($O400,MASTER!$A$8:$N$762,11,0)</f>
        <v>SI</v>
      </c>
      <c r="K400" s="72">
        <f>+VLOOKUP($O400,MASTER!$A$8:$N$762,12,0)</f>
        <v>2</v>
      </c>
      <c r="L400" s="73" t="str">
        <f>+VLOOKUP($O400,MASTER!$A$8:$N$762,13,0)</f>
        <v>SI</v>
      </c>
      <c r="M400" s="73" t="str">
        <f>+VLOOKUP($O400,MASTER!$A$8:$N$762,14,0)</f>
        <v>Departamento</v>
      </c>
      <c r="N400" s="72">
        <f t="shared" si="39"/>
        <v>1</v>
      </c>
      <c r="O400" s="67">
        <f t="shared" si="37"/>
        <v>10</v>
      </c>
      <c r="P400" s="65">
        <v>8</v>
      </c>
      <c r="Q400" s="3" t="s">
        <v>1066</v>
      </c>
      <c r="R400" s="3" t="str">
        <f t="shared" si="40"/>
        <v>https://dashboardfiltrado.azurewebsites.net/AutoDash/Index/10/8</v>
      </c>
      <c r="S400" s="58" t="str">
        <f>+""""&amp;IFERROR(VLOOKUP($O400,MASTER!$A$8:$Z$762,20,0),"")&amp;""""</f>
        <v>"No Aplica"</v>
      </c>
      <c r="T400" s="73" t="str">
        <f>+IFERROR(VLOOKUP($O400,MASTER!$A$8:$Z$762,21,0),"")</f>
        <v>No Aplica</v>
      </c>
      <c r="U400" s="67">
        <f>+BD_Links[[#This Row],[id2]]</f>
        <v>8</v>
      </c>
      <c r="V400" s="58" t="str">
        <f>+""""&amp;IFERROR(VLOOKUP($O400,MASTER!$A$8:$Z$762,22,0),"")&amp;""""</f>
        <v>"No Aplica"</v>
      </c>
      <c r="W400" s="3"/>
      <c r="X400" s="3" t="str">
        <f>+IFERROR(VLOOKUP(BD_Links[[#This Row],[id GEE]],Portadas10[],2,0),"")</f>
        <v/>
      </c>
      <c r="Y4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1" spans="2:26" ht="30.6" x14ac:dyDescent="0.3">
      <c r="B401" s="74">
        <f t="shared" si="38"/>
        <v>22</v>
      </c>
      <c r="C401" s="58" t="str">
        <f>+VLOOKUP($O401,MASTER!$A$8:$N$762,2,0)</f>
        <v>DATAPUEBLOS</v>
      </c>
      <c r="D401" s="73" t="str">
        <f>+VLOOKUP($O401,MASTER!$A$8:$N$762,3,0)</f>
        <v>0019-02-00026</v>
      </c>
      <c r="E401" s="52" t="str">
        <f>+VLOOKUP($O401,MASTER!$A$8:$N$762,5,0)</f>
        <v>Mapa Pueblos y  Comunidades Lingüisticas - Guatemala</v>
      </c>
      <c r="F401" s="73" t="str">
        <f>+VLOOKUP($O401,MASTER!$A$8:$N$762,6,0)</f>
        <v>Básico</v>
      </c>
      <c r="G401" s="73" t="str">
        <f>+VLOOKUP($O401,MASTER!$A$8:$N$762,7,0)</f>
        <v>Guatemala</v>
      </c>
      <c r="H401" s="73" t="str">
        <f>+VLOOKUP($O401,MASTER!$A$8:$N$762,9,0)</f>
        <v>SI</v>
      </c>
      <c r="I401" s="73" t="str">
        <f>+VLOOKUP($O401,MASTER!$A$8:$N$762,10,0)</f>
        <v>NO</v>
      </c>
      <c r="J401" s="73" t="str">
        <f>+VLOOKUP($O401,MASTER!$A$8:$N$762,11,0)</f>
        <v>SI</v>
      </c>
      <c r="K401" s="72">
        <f>+VLOOKUP($O401,MASTER!$A$8:$N$762,12,0)</f>
        <v>2</v>
      </c>
      <c r="L401" s="73" t="str">
        <f>+VLOOKUP($O401,MASTER!$A$8:$N$762,13,0)</f>
        <v>SI</v>
      </c>
      <c r="M401" s="73" t="str">
        <f>+VLOOKUP($O401,MASTER!$A$8:$N$762,14,0)</f>
        <v>Departamento</v>
      </c>
      <c r="N401" s="72">
        <f t="shared" si="39"/>
        <v>1</v>
      </c>
      <c r="O401" s="67">
        <f t="shared" si="37"/>
        <v>10</v>
      </c>
      <c r="P401" s="65">
        <v>19</v>
      </c>
      <c r="Q401" s="3" t="s">
        <v>1067</v>
      </c>
      <c r="R401" s="3" t="str">
        <f t="shared" si="40"/>
        <v>https://dashboardfiltrado.azurewebsites.net/AutoDash/Index/10/19</v>
      </c>
      <c r="S401" s="58" t="str">
        <f>+""""&amp;IFERROR(VLOOKUP($O401,MASTER!$A$8:$Z$762,20,0),"")&amp;""""</f>
        <v>"No Aplica"</v>
      </c>
      <c r="T401" s="73" t="str">
        <f>+IFERROR(VLOOKUP($O401,MASTER!$A$8:$Z$762,21,0),"")</f>
        <v>No Aplica</v>
      </c>
      <c r="U401" s="67">
        <f>+BD_Links[[#This Row],[id2]]</f>
        <v>19</v>
      </c>
      <c r="V401" s="58" t="str">
        <f>+""""&amp;IFERROR(VLOOKUP($O401,MASTER!$A$8:$Z$762,22,0),"")&amp;""""</f>
        <v>"No Aplica"</v>
      </c>
      <c r="W401" s="3"/>
      <c r="X401" s="3" t="str">
        <f>+IFERROR(VLOOKUP(BD_Links[[#This Row],[id GEE]],Portadas10[],2,0),"")</f>
        <v/>
      </c>
      <c r="Y4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2" spans="2:26" ht="24" x14ac:dyDescent="0.3">
      <c r="B402" s="74">
        <f t="shared" si="38"/>
        <v>1</v>
      </c>
      <c r="C402" s="58" t="str">
        <f>+VLOOKUP($O402,MASTER!$A$8:$N$762,2,0)</f>
        <v>DATAEMPRESA</v>
      </c>
      <c r="D402" s="73" t="str">
        <f>+VLOOKUP($O402,MASTER!$A$8:$N$762,3,0)</f>
        <v>0007-01-00029</v>
      </c>
      <c r="E402" s="52" t="str">
        <f>+VLOOKUP($O402,MASTER!$A$8:$N$762,5,0)</f>
        <v>Registro de Empresas - Chile</v>
      </c>
      <c r="F402" s="73" t="str">
        <f>+VLOOKUP($O402,MASTER!$A$8:$N$762,6,0)</f>
        <v>Liberado</v>
      </c>
      <c r="G402" s="73" t="str">
        <f>+VLOOKUP($O402,MASTER!$A$8:$N$762,7,0)</f>
        <v>Chile</v>
      </c>
      <c r="H402" s="73" t="str">
        <f>+VLOOKUP($O402,MASTER!$A$8:$N$762,9,0)</f>
        <v>SI</v>
      </c>
      <c r="I402" s="73" t="str">
        <f>+VLOOKUP($O402,MASTER!$A$8:$N$762,10,0)</f>
        <v>NO</v>
      </c>
      <c r="J402" s="73" t="str">
        <f>+VLOOKUP($O402,MASTER!$A$8:$N$762,11,0)</f>
        <v>SI</v>
      </c>
      <c r="K402" s="72">
        <f>+VLOOKUP($O402,MASTER!$A$8:$N$762,12,0)</f>
        <v>1</v>
      </c>
      <c r="L402" s="73" t="str">
        <f>+VLOOKUP($O402,MASTER!$A$8:$N$762,13,0)</f>
        <v>NO</v>
      </c>
      <c r="M402" s="73" t="str">
        <f>+VLOOKUP($O402,MASTER!$A$8:$N$762,14,0)</f>
        <v>Nacional</v>
      </c>
      <c r="N402" s="72">
        <f t="shared" si="39"/>
        <v>1</v>
      </c>
      <c r="O402" s="67">
        <v>11</v>
      </c>
      <c r="P402" s="66">
        <v>0</v>
      </c>
      <c r="Q402" s="75" t="s">
        <v>89</v>
      </c>
      <c r="R402" s="3" t="str">
        <f t="shared" si="40"/>
        <v>https://dashboardfiltrado.azurewebsites.net/AutoDash/Index/11/0</v>
      </c>
      <c r="S402" s="58" t="str">
        <f>+""""&amp;IFERROR(VLOOKUP($O402,MASTER!$A$8:$Z$762,20,0),"")&amp;""""</f>
        <v>"No Aplica"</v>
      </c>
      <c r="T402" s="73" t="str">
        <f>+IFERROR(VLOOKUP($O402,MASTER!$A$8:$Z$762,21,0),"")</f>
        <v>No Aplica</v>
      </c>
      <c r="U402" s="67">
        <f>+BD_Links[[#This Row],[id2]]</f>
        <v>0</v>
      </c>
      <c r="V402" s="58" t="str">
        <f>+""""&amp;IFERROR(VLOOKUP($O402,MASTER!$A$8:$Z$762,22,0),"")&amp;""""</f>
        <v>"No Aplica"</v>
      </c>
      <c r="W402" s="3"/>
      <c r="X402" s="3" t="str">
        <f>+IFERROR(VLOOKUP(BD_Links[[#This Row],[id GEE]],Portadas10[],2,0),"")</f>
        <v/>
      </c>
      <c r="Y4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3" spans="2:26" ht="30.6" x14ac:dyDescent="0.3">
      <c r="B403" s="74">
        <f t="shared" si="38"/>
        <v>1</v>
      </c>
      <c r="C403" s="58" t="str">
        <f>+VLOOKUP($O403,MASTER!$A$8:$N$762,2,0)</f>
        <v>DATAMUNICIPIO</v>
      </c>
      <c r="D403" s="73" t="str">
        <f>+VLOOKUP($O403,MASTER!$A$8:$N$762,3,0)</f>
        <v>0004-02-00030</v>
      </c>
      <c r="E403" s="52" t="str">
        <f>+VLOOKUP($O403,MASTER!$A$8:$N$762,5,0)</f>
        <v>Métricas e índices para la gestión municipal - Guatemala</v>
      </c>
      <c r="F403" s="73" t="str">
        <f>+VLOOKUP($O403,MASTER!$A$8:$N$762,6,0)</f>
        <v>Básico</v>
      </c>
      <c r="G403" s="73" t="str">
        <f>+VLOOKUP($O403,MASTER!$A$8:$N$762,7,0)</f>
        <v>Guatemala</v>
      </c>
      <c r="H403" s="73" t="str">
        <f>+VLOOKUP($O403,MASTER!$A$8:$N$762,9,0)</f>
        <v>SI</v>
      </c>
      <c r="I403" s="73" t="str">
        <f>+VLOOKUP($O403,MASTER!$A$8:$N$762,10,0)</f>
        <v>NO</v>
      </c>
      <c r="J403" s="73" t="str">
        <f>+VLOOKUP($O403,MASTER!$A$8:$N$762,11,0)</f>
        <v>SI</v>
      </c>
      <c r="K403" s="72">
        <f>+VLOOKUP($O403,MASTER!$A$8:$N$762,12,0)</f>
        <v>1</v>
      </c>
      <c r="L403" s="73" t="str">
        <f>+VLOOKUP($O403,MASTER!$A$8:$N$762,13,0)</f>
        <v>NO</v>
      </c>
      <c r="M403" s="73" t="str">
        <f>+VLOOKUP($O403,MASTER!$A$8:$N$762,14,0)</f>
        <v>Nacional</v>
      </c>
      <c r="N403" s="72">
        <f t="shared" si="39"/>
        <v>1</v>
      </c>
      <c r="O403" s="67">
        <v>12</v>
      </c>
      <c r="P403" s="66">
        <v>0</v>
      </c>
      <c r="Q403" s="75" t="s">
        <v>89</v>
      </c>
      <c r="R403" s="3" t="str">
        <f t="shared" si="40"/>
        <v>https://dashboardfiltrado.azurewebsites.net/AutoDash/Index/12/0</v>
      </c>
      <c r="S403" s="58" t="str">
        <f>+""""&amp;IFERROR(VLOOKUP($O403,MASTER!$A$8:$Z$762,20,0),"")&amp;""""</f>
        <v>"No Aplica"</v>
      </c>
      <c r="T403" s="73" t="str">
        <f>+IFERROR(VLOOKUP($O403,MASTER!$A$8:$Z$762,21,0),"")</f>
        <v>No Aplica</v>
      </c>
      <c r="U403" s="67">
        <f>+BD_Links[[#This Row],[id2]]</f>
        <v>0</v>
      </c>
      <c r="V403" s="58" t="str">
        <f>+""""&amp;IFERROR(VLOOKUP($O403,MASTER!$A$8:$Z$762,22,0),"")&amp;""""</f>
        <v>"No Aplica"</v>
      </c>
      <c r="W403" s="3"/>
      <c r="X403" s="3" t="str">
        <f>+IFERROR(VLOOKUP(BD_Links[[#This Row],[id GEE]],Portadas10[],2,0),"")</f>
        <v/>
      </c>
      <c r="Y4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4" spans="2:26" ht="24" x14ac:dyDescent="0.3">
      <c r="B404" s="74">
        <f t="shared" si="38"/>
        <v>1</v>
      </c>
      <c r="C404" s="58" t="str">
        <f>+VLOOKUP($O404,MASTER!$A$8:$N$762,2,0)</f>
        <v>DATARIESGO</v>
      </c>
      <c r="D404" s="73" t="str">
        <f>+VLOOKUP($O404,MASTER!$A$8:$N$762,3,0)</f>
        <v>0012-01-00032</v>
      </c>
      <c r="E404" s="52" t="str">
        <f>+VLOOKUP($O404,MASTER!$A$8:$N$762,5,0)</f>
        <v>Mapa de Femicidios (2020) - Chile</v>
      </c>
      <c r="F404" s="73" t="str">
        <f>+VLOOKUP($O404,MASTER!$A$8:$N$762,6,0)</f>
        <v>Liberado</v>
      </c>
      <c r="G404" s="73" t="str">
        <f>+VLOOKUP($O404,MASTER!$A$8:$N$762,7,0)</f>
        <v>Chile</v>
      </c>
      <c r="H404" s="73" t="str">
        <f>+VLOOKUP($O404,MASTER!$A$8:$N$762,9,0)</f>
        <v>SI</v>
      </c>
      <c r="I404" s="73" t="str">
        <f>+VLOOKUP($O404,MASTER!$A$8:$N$762,10,0)</f>
        <v>NO</v>
      </c>
      <c r="J404" s="73" t="str">
        <f>+VLOOKUP($O404,MASTER!$A$8:$N$762,11,0)</f>
        <v>SI</v>
      </c>
      <c r="K404" s="72">
        <f>+VLOOKUP($O404,MASTER!$A$8:$N$762,12,0)</f>
        <v>1</v>
      </c>
      <c r="L404" s="73" t="str">
        <f>+VLOOKUP($O404,MASTER!$A$8:$N$762,13,0)</f>
        <v>NO</v>
      </c>
      <c r="M404" s="73" t="str">
        <f>+VLOOKUP($O404,MASTER!$A$8:$N$762,14,0)</f>
        <v>Nacional</v>
      </c>
      <c r="N404" s="72">
        <f t="shared" si="39"/>
        <v>1</v>
      </c>
      <c r="O404" s="67">
        <v>13</v>
      </c>
      <c r="P404" s="66">
        <v>0</v>
      </c>
      <c r="Q404" s="75" t="s">
        <v>89</v>
      </c>
      <c r="R404" s="3" t="str">
        <f t="shared" si="40"/>
        <v>https://dashboardfiltrado.azurewebsites.net/AutoDash/Index/13/0</v>
      </c>
      <c r="S404" s="58" t="str">
        <f>+""""&amp;IFERROR(VLOOKUP($O404,MASTER!$A$8:$Z$762,20,0),"")&amp;""""</f>
        <v>"No Aplica"</v>
      </c>
      <c r="T404" s="73" t="str">
        <f>+IFERROR(VLOOKUP($O404,MASTER!$A$8:$Z$762,21,0),"")</f>
        <v>No Aplica</v>
      </c>
      <c r="U404" s="67">
        <f>+BD_Links[[#This Row],[id2]]</f>
        <v>0</v>
      </c>
      <c r="V404" s="58" t="str">
        <f>+""""&amp;IFERROR(VLOOKUP($O404,MASTER!$A$8:$Z$762,22,0),"")&amp;""""</f>
        <v>"No Aplica"</v>
      </c>
      <c r="W404" s="3"/>
      <c r="X404" s="3" t="str">
        <f>+IFERROR(VLOOKUP(BD_Links[[#This Row],[id GEE]],Portadas10[],2,0),"")</f>
        <v/>
      </c>
      <c r="Y4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5" spans="2:26" ht="24" x14ac:dyDescent="0.3">
      <c r="B405" s="74">
        <f t="shared" si="38"/>
        <v>1</v>
      </c>
      <c r="C405" s="58" t="str">
        <f>+VLOOKUP($O405,MASTER!$A$8:$N$762,2,0)</f>
        <v>DATASALUD</v>
      </c>
      <c r="D405" s="73" t="str">
        <f>+VLOOKUP($O405,MASTER!$A$8:$N$762,3,0)</f>
        <v>0001-05-00043</v>
      </c>
      <c r="E405" s="52" t="str">
        <f>+VLOOKUP($O405,MASTER!$A$8:$N$762,5,0)</f>
        <v>Avance del COVID-19 - Panamá</v>
      </c>
      <c r="F405" s="73" t="str">
        <f>+VLOOKUP($O405,MASTER!$A$8:$N$762,6,0)</f>
        <v>Liberado</v>
      </c>
      <c r="G405" s="73" t="str">
        <f>+VLOOKUP($O405,MASTER!$A$8:$N$762,7,0)</f>
        <v>Panamá</v>
      </c>
      <c r="H405" s="73" t="str">
        <f>+VLOOKUP($O405,MASTER!$A$8:$N$762,9,0)</f>
        <v>NO</v>
      </c>
      <c r="I405" s="73" t="str">
        <f>+VLOOKUP($O405,MASTER!$A$8:$N$762,10,0)</f>
        <v>NO</v>
      </c>
      <c r="J405" s="73" t="str">
        <f>+VLOOKUP($O405,MASTER!$A$8:$N$762,11,0)</f>
        <v>SI</v>
      </c>
      <c r="K405" s="72">
        <f>+VLOOKUP($O405,MASTER!$A$8:$N$762,12,0)</f>
        <v>1</v>
      </c>
      <c r="L405" s="73" t="str">
        <f>+VLOOKUP($O405,MASTER!$A$8:$N$762,13,0)</f>
        <v>NO</v>
      </c>
      <c r="M405" s="73" t="str">
        <f>+VLOOKUP($O405,MASTER!$A$8:$N$762,14,0)</f>
        <v>Nacional</v>
      </c>
      <c r="N405" s="72">
        <f t="shared" si="39"/>
        <v>1</v>
      </c>
      <c r="O405" s="67">
        <v>14</v>
      </c>
      <c r="P405" s="66">
        <v>0</v>
      </c>
      <c r="Q405" s="75" t="s">
        <v>89</v>
      </c>
      <c r="R405" s="3" t="str">
        <f t="shared" si="40"/>
        <v>https://dashboardfiltrado.azurewebsites.net/AutoDash/Index/14/0</v>
      </c>
      <c r="S405" s="58" t="str">
        <f>+""""&amp;IFERROR(VLOOKUP($O405,MASTER!$A$8:$Z$762,20,0),"")&amp;""""</f>
        <v>"No Aplica"</v>
      </c>
      <c r="T405" s="73" t="str">
        <f>+IFERROR(VLOOKUP($O405,MASTER!$A$8:$Z$762,21,0),"")</f>
        <v>No Aplica</v>
      </c>
      <c r="U405" s="67">
        <f>+BD_Links[[#This Row],[id2]]</f>
        <v>0</v>
      </c>
      <c r="V405" s="58" t="str">
        <f>+""""&amp;IFERROR(VLOOKUP($O405,MASTER!$A$8:$Z$762,22,0),"")&amp;""""</f>
        <v>"No Aplica"</v>
      </c>
      <c r="W405" s="3"/>
      <c r="X405" s="3" t="str">
        <f>+IFERROR(VLOOKUP(BD_Links[[#This Row],[id GEE]],Portadas10[],2,0),"")</f>
        <v/>
      </c>
      <c r="Y4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6" spans="2:26" ht="24" x14ac:dyDescent="0.3">
      <c r="B406" s="74">
        <f t="shared" si="38"/>
        <v>1</v>
      </c>
      <c r="C406" s="58" t="str">
        <f>+VLOOKUP($O406,MASTER!$A$8:$N$762,2,0)</f>
        <v>DATASALUD</v>
      </c>
      <c r="D406" s="73" t="str">
        <f>+VLOOKUP($O406,MASTER!$A$8:$N$762,3,0)</f>
        <v>0001-04-00044</v>
      </c>
      <c r="E406" s="52" t="str">
        <f>+VLOOKUP($O406,MASTER!$A$8:$N$762,5,0)</f>
        <v>Avance del COVID-19 - Honduras</v>
      </c>
      <c r="F406" s="73" t="str">
        <f>+VLOOKUP($O406,MASTER!$A$8:$N$762,6,0)</f>
        <v>Liberado</v>
      </c>
      <c r="G406" s="73" t="str">
        <f>+VLOOKUP($O406,MASTER!$A$8:$N$762,7,0)</f>
        <v>Honduras</v>
      </c>
      <c r="H406" s="73" t="str">
        <f>+VLOOKUP($O406,MASTER!$A$8:$N$762,9,0)</f>
        <v>NO</v>
      </c>
      <c r="I406" s="73" t="str">
        <f>+VLOOKUP($O406,MASTER!$A$8:$N$762,10,0)</f>
        <v>NO</v>
      </c>
      <c r="J406" s="73" t="str">
        <f>+VLOOKUP($O406,MASTER!$A$8:$N$762,11,0)</f>
        <v>SI</v>
      </c>
      <c r="K406" s="72">
        <f>+VLOOKUP($O406,MASTER!$A$8:$N$762,12,0)</f>
        <v>1</v>
      </c>
      <c r="L406" s="73" t="str">
        <f>+VLOOKUP($O406,MASTER!$A$8:$N$762,13,0)</f>
        <v>NO</v>
      </c>
      <c r="M406" s="73" t="str">
        <f>+VLOOKUP($O406,MASTER!$A$8:$N$762,14,0)</f>
        <v>Nacional</v>
      </c>
      <c r="N406" s="72">
        <f t="shared" si="39"/>
        <v>1</v>
      </c>
      <c r="O406" s="67">
        <v>15</v>
      </c>
      <c r="P406" s="66">
        <v>0</v>
      </c>
      <c r="Q406" s="75" t="s">
        <v>89</v>
      </c>
      <c r="R406" s="3" t="str">
        <f t="shared" si="40"/>
        <v>https://dashboardfiltrado.azurewebsites.net/AutoDash/Index/15/0</v>
      </c>
      <c r="S406" s="58" t="str">
        <f>+""""&amp;IFERROR(VLOOKUP($O406,MASTER!$A$8:$Z$762,20,0),"")&amp;""""</f>
        <v>"No Aplica"</v>
      </c>
      <c r="T406" s="73" t="str">
        <f>+IFERROR(VLOOKUP($O406,MASTER!$A$8:$Z$762,21,0),"")</f>
        <v>No Aplica</v>
      </c>
      <c r="U406" s="67">
        <f>+BD_Links[[#This Row],[id2]]</f>
        <v>0</v>
      </c>
      <c r="V406" s="58" t="str">
        <f>+""""&amp;IFERROR(VLOOKUP($O406,MASTER!$A$8:$Z$762,22,0),"")&amp;""""</f>
        <v>"No Aplica"</v>
      </c>
      <c r="W406" s="3"/>
      <c r="X406" s="3" t="str">
        <f>+IFERROR(VLOOKUP(BD_Links[[#This Row],[id GEE]],Portadas10[],2,0),"")</f>
        <v/>
      </c>
      <c r="Y4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7" spans="2:26" ht="30.6" x14ac:dyDescent="0.3">
      <c r="B407" s="74">
        <f t="shared" si="38"/>
        <v>1</v>
      </c>
      <c r="C407" s="58" t="str">
        <f>+VLOOKUP($O407,MASTER!$A$8:$N$762,2,0)</f>
        <v>DATADELITO</v>
      </c>
      <c r="D407" s="73" t="str">
        <f>+VLOOKUP($O407,MASTER!$A$8:$N$762,3,0)</f>
        <v>0016-01-00053</v>
      </c>
      <c r="E407" s="52" t="str">
        <f>+VLOOKUP($O407,MASTER!$A$8:$N$762,5,0)</f>
        <v>Evolución Delitos de Mayor Connotación Social (2008-2020) - Chile</v>
      </c>
      <c r="F407" s="73" t="str">
        <f>+VLOOKUP($O407,MASTER!$A$8:$N$762,6,0)</f>
        <v>Liberado</v>
      </c>
      <c r="G407" s="73" t="str">
        <f>+VLOOKUP($O407,MASTER!$A$8:$N$762,7,0)</f>
        <v>Chile</v>
      </c>
      <c r="H407" s="73" t="str">
        <f>+VLOOKUP($O407,MASTER!$A$8:$N$762,9,0)</f>
        <v>SI</v>
      </c>
      <c r="I407" s="73" t="str">
        <f>+VLOOKUP($O407,MASTER!$A$8:$N$762,10,0)</f>
        <v>NO</v>
      </c>
      <c r="J407" s="73" t="str">
        <f>+VLOOKUP($O407,MASTER!$A$8:$N$762,11,0)</f>
        <v>SI</v>
      </c>
      <c r="K407" s="72">
        <f>+VLOOKUP($O407,MASTER!$A$8:$N$762,12,0)</f>
        <v>1</v>
      </c>
      <c r="L407" s="73" t="str">
        <f>+VLOOKUP($O407,MASTER!$A$8:$N$762,13,0)</f>
        <v>NO</v>
      </c>
      <c r="M407" s="73" t="str">
        <f>+VLOOKUP($O407,MASTER!$A$8:$N$762,14,0)</f>
        <v>Nacional</v>
      </c>
      <c r="N407" s="72">
        <f t="shared" si="39"/>
        <v>1</v>
      </c>
      <c r="O407" s="67">
        <v>16</v>
      </c>
      <c r="P407" s="66">
        <v>0</v>
      </c>
      <c r="Q407" s="75" t="s">
        <v>89</v>
      </c>
      <c r="R407" s="3" t="str">
        <f t="shared" si="40"/>
        <v>https://dashboardfiltrado.azurewebsites.net/AutoDash/Index/16/0</v>
      </c>
      <c r="S407" s="58" t="str">
        <f>+""""&amp;IFERROR(VLOOKUP($O407,MASTER!$A$8:$Z$762,20,0),"")&amp;""""</f>
        <v>"No Aplica"</v>
      </c>
      <c r="T407" s="73" t="str">
        <f>+IFERROR(VLOOKUP($O407,MASTER!$A$8:$Z$762,21,0),"")</f>
        <v>No Aplica</v>
      </c>
      <c r="U407" s="67">
        <f>+BD_Links[[#This Row],[id2]]</f>
        <v>0</v>
      </c>
      <c r="V407" s="58" t="str">
        <f>+""""&amp;IFERROR(VLOOKUP($O407,MASTER!$A$8:$Z$762,22,0),"")&amp;""""</f>
        <v>"No Aplica"</v>
      </c>
      <c r="W407" s="3"/>
      <c r="X407" s="3" t="str">
        <f>+IFERROR(VLOOKUP(BD_Links[[#This Row],[id GEE]],Portadas10[],2,0),"")</f>
        <v/>
      </c>
      <c r="Y4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8" spans="2:26" ht="24" x14ac:dyDescent="0.3">
      <c r="B408" s="74">
        <f t="shared" si="38"/>
        <v>1</v>
      </c>
      <c r="C408" s="58" t="str">
        <f>+VLOOKUP($O408,MASTER!$A$8:$N$762,2,0)</f>
        <v>DATASALUD</v>
      </c>
      <c r="D408" s="73" t="str">
        <f>+VLOOKUP($O408,MASTER!$A$8:$N$762,3,0)</f>
        <v>0001-01-00068</v>
      </c>
      <c r="E408" s="52" t="str">
        <f>+VLOOKUP($O408,MASTER!$A$8:$N$762,5,0)</f>
        <v>Avance del COVID-19 - Chile</v>
      </c>
      <c r="F408" s="73" t="str">
        <f>+VLOOKUP($O408,MASTER!$A$8:$N$762,6,0)</f>
        <v>Liberado</v>
      </c>
      <c r="G408" s="73" t="str">
        <f>+VLOOKUP($O408,MASTER!$A$8:$N$762,7,0)</f>
        <v>Chile</v>
      </c>
      <c r="H408" s="73" t="str">
        <f>+VLOOKUP($O408,MASTER!$A$8:$N$762,9,0)</f>
        <v>NO</v>
      </c>
      <c r="I408" s="73" t="str">
        <f>+VLOOKUP($O408,MASTER!$A$8:$N$762,10,0)</f>
        <v>NO</v>
      </c>
      <c r="J408" s="73" t="str">
        <f>+VLOOKUP($O408,MASTER!$A$8:$N$762,11,0)</f>
        <v>SI</v>
      </c>
      <c r="K408" s="72">
        <f>+VLOOKUP($O408,MASTER!$A$8:$N$762,12,0)</f>
        <v>1</v>
      </c>
      <c r="L408" s="73" t="str">
        <f>+VLOOKUP($O408,MASTER!$A$8:$N$762,13,0)</f>
        <v>NO</v>
      </c>
      <c r="M408" s="73" t="str">
        <f>+VLOOKUP($O408,MASTER!$A$8:$N$762,14,0)</f>
        <v>Nacional</v>
      </c>
      <c r="N408" s="72">
        <f t="shared" si="39"/>
        <v>1</v>
      </c>
      <c r="O408" s="67">
        <v>17</v>
      </c>
      <c r="P408" s="66">
        <v>0</v>
      </c>
      <c r="Q408" s="75" t="s">
        <v>89</v>
      </c>
      <c r="R408" s="3" t="str">
        <f t="shared" si="40"/>
        <v>https://dashboardfiltrado.azurewebsites.net/AutoDash/Index/17/0</v>
      </c>
      <c r="S408" s="58" t="str">
        <f>+""""&amp;IFERROR(VLOOKUP($O408,MASTER!$A$8:$Z$762,20,0),"")&amp;""""</f>
        <v>"No Aplica"</v>
      </c>
      <c r="T408" s="73" t="str">
        <f>+IFERROR(VLOOKUP($O408,MASTER!$A$8:$Z$762,21,0),"")</f>
        <v>No Aplica</v>
      </c>
      <c r="U408" s="67">
        <f>+BD_Links[[#This Row],[id2]]</f>
        <v>0</v>
      </c>
      <c r="V408" s="58" t="str">
        <f>+""""&amp;IFERROR(VLOOKUP($O408,MASTER!$A$8:$Z$762,22,0),"")&amp;""""</f>
        <v>"No Aplica"</v>
      </c>
      <c r="W408" s="3"/>
      <c r="X408" s="3" t="str">
        <f>+IFERROR(VLOOKUP(BD_Links[[#This Row],[id GEE]],Portadas10[],2,0),"")</f>
        <v/>
      </c>
      <c r="Y4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9" spans="2:26" ht="24" x14ac:dyDescent="0.3">
      <c r="B409" s="74">
        <f t="shared" si="38"/>
        <v>1</v>
      </c>
      <c r="C409" s="58" t="str">
        <f>+VLOOKUP($O409,MASTER!$A$8:$N$762,2,0)</f>
        <v>DATASALUD</v>
      </c>
      <c r="D409" s="73" t="str">
        <f>+VLOOKUP($O409,MASTER!$A$8:$N$762,3,0)</f>
        <v>0001-02-00083</v>
      </c>
      <c r="E409" s="52" t="str">
        <f>+VLOOKUP($O409,MASTER!$A$8:$N$762,5,0)</f>
        <v>Avance del COVID-19 - Guatemala</v>
      </c>
      <c r="F409" s="73" t="str">
        <f>+VLOOKUP($O409,MASTER!$A$8:$N$762,6,0)</f>
        <v>Liberado</v>
      </c>
      <c r="G409" s="73" t="str">
        <f>+VLOOKUP($O409,MASTER!$A$8:$N$762,7,0)</f>
        <v>Guatemala</v>
      </c>
      <c r="H409" s="73" t="str">
        <f>+VLOOKUP($O409,MASTER!$A$8:$N$762,9,0)</f>
        <v>NO</v>
      </c>
      <c r="I409" s="73" t="str">
        <f>+VLOOKUP($O409,MASTER!$A$8:$N$762,10,0)</f>
        <v>NO</v>
      </c>
      <c r="J409" s="73" t="str">
        <f>+VLOOKUP($O409,MASTER!$A$8:$N$762,11,0)</f>
        <v>SI</v>
      </c>
      <c r="K409" s="72">
        <f>+VLOOKUP($O409,MASTER!$A$8:$N$762,12,0)</f>
        <v>1</v>
      </c>
      <c r="L409" s="73" t="str">
        <f>+VLOOKUP($O409,MASTER!$A$8:$N$762,13,0)</f>
        <v>NO</v>
      </c>
      <c r="M409" s="73" t="str">
        <f>+VLOOKUP($O409,MASTER!$A$8:$N$762,14,0)</f>
        <v>Nacional</v>
      </c>
      <c r="N409" s="72">
        <f t="shared" si="39"/>
        <v>1</v>
      </c>
      <c r="O409" s="67">
        <v>18</v>
      </c>
      <c r="P409" s="66">
        <v>0</v>
      </c>
      <c r="Q409" s="75" t="s">
        <v>89</v>
      </c>
      <c r="R409" s="3" t="str">
        <f t="shared" si="40"/>
        <v>https://dashboardfiltrado.azurewebsites.net/AutoDash/Index/18/0</v>
      </c>
      <c r="S409" s="58" t="str">
        <f>+""""&amp;IFERROR(VLOOKUP($O409,MASTER!$A$8:$Z$762,20,0),"")&amp;""""</f>
        <v>"No Aplica"</v>
      </c>
      <c r="T409" s="73" t="str">
        <f>+IFERROR(VLOOKUP($O409,MASTER!$A$8:$Z$762,21,0),"")</f>
        <v>No Aplica</v>
      </c>
      <c r="U409" s="67">
        <f>+BD_Links[[#This Row],[id2]]</f>
        <v>0</v>
      </c>
      <c r="V409" s="58" t="str">
        <f>+""""&amp;IFERROR(VLOOKUP($O409,MASTER!$A$8:$Z$762,22,0),"")&amp;""""</f>
        <v>"No Aplica"</v>
      </c>
      <c r="W409" s="3"/>
      <c r="X409" s="3" t="str">
        <f>+IFERROR(VLOOKUP(BD_Links[[#This Row],[id GEE]],Portadas10[],2,0),"")</f>
        <v/>
      </c>
      <c r="Y4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0" spans="2:26" ht="24" x14ac:dyDescent="0.3">
      <c r="B410" s="74">
        <f t="shared" si="38"/>
        <v>1</v>
      </c>
      <c r="C410" s="58" t="str">
        <f>+VLOOKUP($O410,MASTER!$A$8:$N$762,2,0)</f>
        <v>DATAPUEBLOS</v>
      </c>
      <c r="D410" s="73" t="str">
        <f>+VLOOKUP($O410,MASTER!$A$8:$N$762,3,0)</f>
        <v>0019-02-00086</v>
      </c>
      <c r="E410" s="52" t="str">
        <f>+VLOOKUP($O410,MASTER!$A$8:$N$762,5,0)</f>
        <v>Pueblos de Guatemala</v>
      </c>
      <c r="F410" s="73" t="str">
        <f>+VLOOKUP($O410,MASTER!$A$8:$N$762,6,0)</f>
        <v>Liberado</v>
      </c>
      <c r="G410" s="73" t="str">
        <f>+VLOOKUP($O410,MASTER!$A$8:$N$762,7,0)</f>
        <v>Guatemala</v>
      </c>
      <c r="H410" s="73" t="str">
        <f>+VLOOKUP($O410,MASTER!$A$8:$N$762,9,0)</f>
        <v>SI</v>
      </c>
      <c r="I410" s="73" t="str">
        <f>+VLOOKUP($O410,MASTER!$A$8:$N$762,10,0)</f>
        <v>NO</v>
      </c>
      <c r="J410" s="73" t="str">
        <f>+VLOOKUP($O410,MASTER!$A$8:$N$762,11,0)</f>
        <v>SI</v>
      </c>
      <c r="K410" s="72">
        <f>+VLOOKUP($O410,MASTER!$A$8:$N$762,12,0)</f>
        <v>1</v>
      </c>
      <c r="L410" s="73" t="str">
        <f>+VLOOKUP($O410,MASTER!$A$8:$N$762,13,0)</f>
        <v>NO</v>
      </c>
      <c r="M410" s="73" t="str">
        <f>+VLOOKUP($O410,MASTER!$A$8:$N$762,14,0)</f>
        <v>Nacional</v>
      </c>
      <c r="N410" s="72">
        <f t="shared" si="39"/>
        <v>1</v>
      </c>
      <c r="O410" s="67">
        <v>19</v>
      </c>
      <c r="P410" s="66">
        <v>0</v>
      </c>
      <c r="Q410" s="75" t="s">
        <v>89</v>
      </c>
      <c r="R410" s="3" t="str">
        <f t="shared" si="40"/>
        <v>https://dashboardfiltrado.azurewebsites.net/AutoDash/Index/19/0</v>
      </c>
      <c r="S410" s="58" t="str">
        <f>+""""&amp;IFERROR(VLOOKUP($O410,MASTER!$A$8:$Z$762,20,0),"")&amp;""""</f>
        <v>"No Aplica"</v>
      </c>
      <c r="T410" s="73" t="str">
        <f>+IFERROR(VLOOKUP($O410,MASTER!$A$8:$Z$762,21,0),"")</f>
        <v>No Aplica</v>
      </c>
      <c r="U410" s="67">
        <f>+BD_Links[[#This Row],[id2]]</f>
        <v>0</v>
      </c>
      <c r="V410" s="58" t="str">
        <f>+""""&amp;IFERROR(VLOOKUP($O410,MASTER!$A$8:$Z$762,22,0),"")&amp;""""</f>
        <v>"No Aplica"</v>
      </c>
      <c r="W410" s="3"/>
      <c r="X410" s="3" t="str">
        <f>+IFERROR(VLOOKUP(BD_Links[[#This Row],[id GEE]],Portadas10[],2,0),"")</f>
        <v/>
      </c>
      <c r="Y4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1" spans="2:26" ht="24" x14ac:dyDescent="0.3">
      <c r="B411" s="74">
        <f t="shared" si="38"/>
        <v>1</v>
      </c>
      <c r="C411" s="58" t="str">
        <f>+VLOOKUP($O411,MASTER!$A$8:$N$762,2,0)</f>
        <v>DATAPUEBLOS</v>
      </c>
      <c r="D411" s="73" t="str">
        <f>+VLOOKUP($O411,MASTER!$A$8:$N$762,3,0)</f>
        <v>0019-02-00087</v>
      </c>
      <c r="E411" s="52" t="str">
        <f>+VLOOKUP($O411,MASTER!$A$8:$N$762,5,0)</f>
        <v>Comunidad Lingüística - Guatemala</v>
      </c>
      <c r="F411" s="73" t="str">
        <f>+VLOOKUP($O411,MASTER!$A$8:$N$762,6,0)</f>
        <v>PRO</v>
      </c>
      <c r="G411" s="73" t="str">
        <f>+VLOOKUP($O411,MASTER!$A$8:$N$762,7,0)</f>
        <v>Guatemala</v>
      </c>
      <c r="H411" s="73" t="str">
        <f>+VLOOKUP($O411,MASTER!$A$8:$N$762,9,0)</f>
        <v>SI</v>
      </c>
      <c r="I411" s="73" t="str">
        <f>+VLOOKUP($O411,MASTER!$A$8:$N$762,10,0)</f>
        <v>NO</v>
      </c>
      <c r="J411" s="73" t="str">
        <f>+VLOOKUP($O411,MASTER!$A$8:$N$762,11,0)</f>
        <v>SI</v>
      </c>
      <c r="K411" s="72">
        <f>+VLOOKUP($O411,MASTER!$A$8:$N$762,12,0)</f>
        <v>2</v>
      </c>
      <c r="L411" s="73" t="str">
        <f>+VLOOKUP($O411,MASTER!$A$8:$N$762,13,0)</f>
        <v>SI</v>
      </c>
      <c r="M411" s="73" t="str">
        <f>+VLOOKUP($O411,MASTER!$A$8:$N$762,14,0)</f>
        <v>Local</v>
      </c>
      <c r="N411" s="72">
        <v>22</v>
      </c>
      <c r="O411" s="67">
        <v>20</v>
      </c>
      <c r="P411" s="65">
        <v>1</v>
      </c>
      <c r="Q411" s="3" t="s">
        <v>1006</v>
      </c>
      <c r="R411" s="3" t="str">
        <f t="shared" si="40"/>
        <v>https://dashboardfiltrado.azurewebsites.net/AutoDash/Index/20/1</v>
      </c>
      <c r="S411" s="58" t="str">
        <f>+""""&amp;IFERROR(VLOOKUP($O411,MASTER!$A$8:$Z$762,20,0),"")&amp;""""</f>
        <v>"No Aplica"</v>
      </c>
      <c r="T411" s="73" t="str">
        <f>+IFERROR(VLOOKUP($O411,MASTER!$A$8:$Z$762,21,0),"")</f>
        <v>No Aplica</v>
      </c>
      <c r="U411" s="67">
        <f>+BD_Links[[#This Row],[id2]]</f>
        <v>1</v>
      </c>
      <c r="V411" s="58" t="str">
        <f>+""""&amp;IFERROR(VLOOKUP($O411,MASTER!$A$8:$Z$762,22,0),"")&amp;""""</f>
        <v>"No Aplica"</v>
      </c>
      <c r="W411" s="3"/>
      <c r="X411" s="3" t="str">
        <f>+IFERROR(VLOOKUP(BD_Links[[#This Row],[id GEE]],Portadas10[],2,0),"")</f>
        <v/>
      </c>
      <c r="Y4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2" spans="2:26" ht="24" x14ac:dyDescent="0.3">
      <c r="B412" s="74">
        <f t="shared" si="38"/>
        <v>2</v>
      </c>
      <c r="C412" s="58" t="str">
        <f>+VLOOKUP($O412,MASTER!$A$8:$N$762,2,0)</f>
        <v>DATAPUEBLOS</v>
      </c>
      <c r="D412" s="73" t="str">
        <f>+VLOOKUP($O412,MASTER!$A$8:$N$762,3,0)</f>
        <v>0019-02-00087</v>
      </c>
      <c r="E412" s="52" t="str">
        <f>+VLOOKUP($O412,MASTER!$A$8:$N$762,5,0)</f>
        <v>Comunidad Lingüística - Guatemala</v>
      </c>
      <c r="F412" s="73" t="str">
        <f>+VLOOKUP($O412,MASTER!$A$8:$N$762,6,0)</f>
        <v>PRO</v>
      </c>
      <c r="G412" s="73" t="str">
        <f>+VLOOKUP($O412,MASTER!$A$8:$N$762,7,0)</f>
        <v>Guatemala</v>
      </c>
      <c r="H412" s="73" t="str">
        <f>+VLOOKUP($O412,MASTER!$A$8:$N$762,9,0)</f>
        <v>SI</v>
      </c>
      <c r="I412" s="73" t="str">
        <f>+VLOOKUP($O412,MASTER!$A$8:$N$762,10,0)</f>
        <v>NO</v>
      </c>
      <c r="J412" s="73" t="str">
        <f>+VLOOKUP($O412,MASTER!$A$8:$N$762,11,0)</f>
        <v>SI</v>
      </c>
      <c r="K412" s="72">
        <f>+VLOOKUP($O412,MASTER!$A$8:$N$762,12,0)</f>
        <v>2</v>
      </c>
      <c r="L412" s="73" t="str">
        <f>+VLOOKUP($O412,MASTER!$A$8:$N$762,13,0)</f>
        <v>SI</v>
      </c>
      <c r="M412" s="73" t="str">
        <f>+VLOOKUP($O412,MASTER!$A$8:$N$762,14,0)</f>
        <v>Local</v>
      </c>
      <c r="N412" s="72">
        <f t="shared" si="39"/>
        <v>22</v>
      </c>
      <c r="O412" s="67">
        <f>+O411</f>
        <v>20</v>
      </c>
      <c r="P412" s="65">
        <v>2</v>
      </c>
      <c r="Q412" s="3" t="s">
        <v>1007</v>
      </c>
      <c r="R412" s="3" t="str">
        <f t="shared" si="40"/>
        <v>https://dashboardfiltrado.azurewebsites.net/AutoDash/Index/20/2</v>
      </c>
      <c r="S412" s="58" t="str">
        <f>+""""&amp;IFERROR(VLOOKUP($O412,MASTER!$A$8:$Z$762,20,0),"")&amp;""""</f>
        <v>"No Aplica"</v>
      </c>
      <c r="T412" s="73" t="str">
        <f>+IFERROR(VLOOKUP($O412,MASTER!$A$8:$Z$762,21,0),"")</f>
        <v>No Aplica</v>
      </c>
      <c r="U412" s="67">
        <f>+BD_Links[[#This Row],[id2]]</f>
        <v>2</v>
      </c>
      <c r="V412" s="58" t="str">
        <f>+""""&amp;IFERROR(VLOOKUP($O412,MASTER!$A$8:$Z$762,22,0),"")&amp;""""</f>
        <v>"No Aplica"</v>
      </c>
      <c r="W412" s="3"/>
      <c r="X412" s="3" t="str">
        <f>+IFERROR(VLOOKUP(BD_Links[[#This Row],[id GEE]],Portadas10[],2,0),"")</f>
        <v/>
      </c>
      <c r="Y4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3" spans="2:26" ht="24" x14ac:dyDescent="0.3">
      <c r="B413" s="74">
        <f t="shared" si="38"/>
        <v>3</v>
      </c>
      <c r="C413" s="58" t="str">
        <f>+VLOOKUP($O413,MASTER!$A$8:$N$762,2,0)</f>
        <v>DATAPUEBLOS</v>
      </c>
      <c r="D413" s="73" t="str">
        <f>+VLOOKUP($O413,MASTER!$A$8:$N$762,3,0)</f>
        <v>0019-02-00087</v>
      </c>
      <c r="E413" s="52" t="str">
        <f>+VLOOKUP($O413,MASTER!$A$8:$N$762,5,0)</f>
        <v>Comunidad Lingüística - Guatemala</v>
      </c>
      <c r="F413" s="73" t="str">
        <f>+VLOOKUP($O413,MASTER!$A$8:$N$762,6,0)</f>
        <v>PRO</v>
      </c>
      <c r="G413" s="73" t="str">
        <f>+VLOOKUP($O413,MASTER!$A$8:$N$762,7,0)</f>
        <v>Guatemala</v>
      </c>
      <c r="H413" s="73" t="str">
        <f>+VLOOKUP($O413,MASTER!$A$8:$N$762,9,0)</f>
        <v>SI</v>
      </c>
      <c r="I413" s="73" t="str">
        <f>+VLOOKUP($O413,MASTER!$A$8:$N$762,10,0)</f>
        <v>NO</v>
      </c>
      <c r="J413" s="73" t="str">
        <f>+VLOOKUP($O413,MASTER!$A$8:$N$762,11,0)</f>
        <v>SI</v>
      </c>
      <c r="K413" s="72">
        <f>+VLOOKUP($O413,MASTER!$A$8:$N$762,12,0)</f>
        <v>2</v>
      </c>
      <c r="L413" s="73" t="str">
        <f>+VLOOKUP($O413,MASTER!$A$8:$N$762,13,0)</f>
        <v>SI</v>
      </c>
      <c r="M413" s="73" t="str">
        <f>+VLOOKUP($O413,MASTER!$A$8:$N$762,14,0)</f>
        <v>Local</v>
      </c>
      <c r="N413" s="72">
        <f t="shared" si="39"/>
        <v>22</v>
      </c>
      <c r="O413" s="67">
        <f t="shared" ref="O413:O432" si="41">+O412</f>
        <v>20</v>
      </c>
      <c r="P413" s="65">
        <v>3</v>
      </c>
      <c r="Q413" s="3" t="s">
        <v>1008</v>
      </c>
      <c r="R413" s="3" t="str">
        <f t="shared" si="40"/>
        <v>https://dashboardfiltrado.azurewebsites.net/AutoDash/Index/20/3</v>
      </c>
      <c r="S413" s="58" t="str">
        <f>+""""&amp;IFERROR(VLOOKUP($O413,MASTER!$A$8:$Z$762,20,0),"")&amp;""""</f>
        <v>"No Aplica"</v>
      </c>
      <c r="T413" s="73" t="str">
        <f>+IFERROR(VLOOKUP($O413,MASTER!$A$8:$Z$762,21,0),"")</f>
        <v>No Aplica</v>
      </c>
      <c r="U413" s="67">
        <f>+BD_Links[[#This Row],[id2]]</f>
        <v>3</v>
      </c>
      <c r="V413" s="58" t="str">
        <f>+""""&amp;IFERROR(VLOOKUP($O413,MASTER!$A$8:$Z$762,22,0),"")&amp;""""</f>
        <v>"No Aplica"</v>
      </c>
      <c r="W413" s="3"/>
      <c r="X413" s="3" t="str">
        <f>+IFERROR(VLOOKUP(BD_Links[[#This Row],[id GEE]],Portadas10[],2,0),"")</f>
        <v/>
      </c>
      <c r="Y4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4" spans="2:26" ht="24" x14ac:dyDescent="0.3">
      <c r="B414" s="74">
        <f t="shared" si="38"/>
        <v>4</v>
      </c>
      <c r="C414" s="58" t="str">
        <f>+VLOOKUP($O414,MASTER!$A$8:$N$762,2,0)</f>
        <v>DATAPUEBLOS</v>
      </c>
      <c r="D414" s="73" t="str">
        <f>+VLOOKUP($O414,MASTER!$A$8:$N$762,3,0)</f>
        <v>0019-02-00087</v>
      </c>
      <c r="E414" s="52" t="str">
        <f>+VLOOKUP($O414,MASTER!$A$8:$N$762,5,0)</f>
        <v>Comunidad Lingüística - Guatemala</v>
      </c>
      <c r="F414" s="73" t="str">
        <f>+VLOOKUP($O414,MASTER!$A$8:$N$762,6,0)</f>
        <v>PRO</v>
      </c>
      <c r="G414" s="73" t="str">
        <f>+VLOOKUP($O414,MASTER!$A$8:$N$762,7,0)</f>
        <v>Guatemala</v>
      </c>
      <c r="H414" s="73" t="str">
        <f>+VLOOKUP($O414,MASTER!$A$8:$N$762,9,0)</f>
        <v>SI</v>
      </c>
      <c r="I414" s="73" t="str">
        <f>+VLOOKUP($O414,MASTER!$A$8:$N$762,10,0)</f>
        <v>NO</v>
      </c>
      <c r="J414" s="73" t="str">
        <f>+VLOOKUP($O414,MASTER!$A$8:$N$762,11,0)</f>
        <v>SI</v>
      </c>
      <c r="K414" s="72">
        <f>+VLOOKUP($O414,MASTER!$A$8:$N$762,12,0)</f>
        <v>2</v>
      </c>
      <c r="L414" s="73" t="str">
        <f>+VLOOKUP($O414,MASTER!$A$8:$N$762,13,0)</f>
        <v>SI</v>
      </c>
      <c r="M414" s="73" t="str">
        <f>+VLOOKUP($O414,MASTER!$A$8:$N$762,14,0)</f>
        <v>Local</v>
      </c>
      <c r="N414" s="72">
        <f t="shared" si="39"/>
        <v>22</v>
      </c>
      <c r="O414" s="67">
        <f t="shared" si="41"/>
        <v>20</v>
      </c>
      <c r="P414" s="65">
        <v>4</v>
      </c>
      <c r="Q414" s="3" t="s">
        <v>1009</v>
      </c>
      <c r="R414" s="3" t="str">
        <f t="shared" si="40"/>
        <v>https://dashboardfiltrado.azurewebsites.net/AutoDash/Index/20/4</v>
      </c>
      <c r="S414" s="58" t="str">
        <f>+""""&amp;IFERROR(VLOOKUP($O414,MASTER!$A$8:$Z$762,20,0),"")&amp;""""</f>
        <v>"No Aplica"</v>
      </c>
      <c r="T414" s="73" t="str">
        <f>+IFERROR(VLOOKUP($O414,MASTER!$A$8:$Z$762,21,0),"")</f>
        <v>No Aplica</v>
      </c>
      <c r="U414" s="67">
        <f>+BD_Links[[#This Row],[id2]]</f>
        <v>4</v>
      </c>
      <c r="V414" s="58" t="str">
        <f>+""""&amp;IFERROR(VLOOKUP($O414,MASTER!$A$8:$Z$762,22,0),"")&amp;""""</f>
        <v>"No Aplica"</v>
      </c>
      <c r="W414" s="3"/>
      <c r="X414" s="3" t="str">
        <f>+IFERROR(VLOOKUP(BD_Links[[#This Row],[id GEE]],Portadas10[],2,0),"")</f>
        <v/>
      </c>
      <c r="Y4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5" spans="2:26" ht="24" x14ac:dyDescent="0.3">
      <c r="B415" s="74">
        <f t="shared" si="38"/>
        <v>5</v>
      </c>
      <c r="C415" s="58" t="str">
        <f>+VLOOKUP($O415,MASTER!$A$8:$N$762,2,0)</f>
        <v>DATAPUEBLOS</v>
      </c>
      <c r="D415" s="73" t="str">
        <f>+VLOOKUP($O415,MASTER!$A$8:$N$762,3,0)</f>
        <v>0019-02-00087</v>
      </c>
      <c r="E415" s="52" t="str">
        <f>+VLOOKUP($O415,MASTER!$A$8:$N$762,5,0)</f>
        <v>Comunidad Lingüística - Guatemala</v>
      </c>
      <c r="F415" s="73" t="str">
        <f>+VLOOKUP($O415,MASTER!$A$8:$N$762,6,0)</f>
        <v>PRO</v>
      </c>
      <c r="G415" s="73" t="str">
        <f>+VLOOKUP($O415,MASTER!$A$8:$N$762,7,0)</f>
        <v>Guatemala</v>
      </c>
      <c r="H415" s="73" t="str">
        <f>+VLOOKUP($O415,MASTER!$A$8:$N$762,9,0)</f>
        <v>SI</v>
      </c>
      <c r="I415" s="73" t="str">
        <f>+VLOOKUP($O415,MASTER!$A$8:$N$762,10,0)</f>
        <v>NO</v>
      </c>
      <c r="J415" s="73" t="str">
        <f>+VLOOKUP($O415,MASTER!$A$8:$N$762,11,0)</f>
        <v>SI</v>
      </c>
      <c r="K415" s="72">
        <f>+VLOOKUP($O415,MASTER!$A$8:$N$762,12,0)</f>
        <v>2</v>
      </c>
      <c r="L415" s="73" t="str">
        <f>+VLOOKUP($O415,MASTER!$A$8:$N$762,13,0)</f>
        <v>SI</v>
      </c>
      <c r="M415" s="73" t="str">
        <f>+VLOOKUP($O415,MASTER!$A$8:$N$762,14,0)</f>
        <v>Local</v>
      </c>
      <c r="N415" s="72">
        <f t="shared" si="39"/>
        <v>22</v>
      </c>
      <c r="O415" s="67">
        <f t="shared" si="41"/>
        <v>20</v>
      </c>
      <c r="P415" s="65">
        <v>5</v>
      </c>
      <c r="Q415" s="3" t="s">
        <v>1010</v>
      </c>
      <c r="R415" s="3" t="str">
        <f t="shared" si="40"/>
        <v>https://dashboardfiltrado.azurewebsites.net/AutoDash/Index/20/5</v>
      </c>
      <c r="S415" s="58" t="str">
        <f>+""""&amp;IFERROR(VLOOKUP($O415,MASTER!$A$8:$Z$762,20,0),"")&amp;""""</f>
        <v>"No Aplica"</v>
      </c>
      <c r="T415" s="73" t="str">
        <f>+IFERROR(VLOOKUP($O415,MASTER!$A$8:$Z$762,21,0),"")</f>
        <v>No Aplica</v>
      </c>
      <c r="U415" s="67">
        <f>+BD_Links[[#This Row],[id2]]</f>
        <v>5</v>
      </c>
      <c r="V415" s="58" t="str">
        <f>+""""&amp;IFERROR(VLOOKUP($O415,MASTER!$A$8:$Z$762,22,0),"")&amp;""""</f>
        <v>"No Aplica"</v>
      </c>
      <c r="W415" s="3"/>
      <c r="X415" s="3" t="str">
        <f>+IFERROR(VLOOKUP(BD_Links[[#This Row],[id GEE]],Portadas10[],2,0),"")</f>
        <v/>
      </c>
      <c r="Y4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6" spans="2:26" ht="24" x14ac:dyDescent="0.3">
      <c r="B416" s="74">
        <f t="shared" si="38"/>
        <v>6</v>
      </c>
      <c r="C416" s="58" t="str">
        <f>+VLOOKUP($O416,MASTER!$A$8:$N$762,2,0)</f>
        <v>DATAPUEBLOS</v>
      </c>
      <c r="D416" s="73" t="str">
        <f>+VLOOKUP($O416,MASTER!$A$8:$N$762,3,0)</f>
        <v>0019-02-00087</v>
      </c>
      <c r="E416" s="52" t="str">
        <f>+VLOOKUP($O416,MASTER!$A$8:$N$762,5,0)</f>
        <v>Comunidad Lingüística - Guatemala</v>
      </c>
      <c r="F416" s="73" t="str">
        <f>+VLOOKUP($O416,MASTER!$A$8:$N$762,6,0)</f>
        <v>PRO</v>
      </c>
      <c r="G416" s="73" t="str">
        <f>+VLOOKUP($O416,MASTER!$A$8:$N$762,7,0)</f>
        <v>Guatemala</v>
      </c>
      <c r="H416" s="73" t="str">
        <f>+VLOOKUP($O416,MASTER!$A$8:$N$762,9,0)</f>
        <v>SI</v>
      </c>
      <c r="I416" s="73" t="str">
        <f>+VLOOKUP($O416,MASTER!$A$8:$N$762,10,0)</f>
        <v>NO</v>
      </c>
      <c r="J416" s="73" t="str">
        <f>+VLOOKUP($O416,MASTER!$A$8:$N$762,11,0)</f>
        <v>SI</v>
      </c>
      <c r="K416" s="72">
        <f>+VLOOKUP($O416,MASTER!$A$8:$N$762,12,0)</f>
        <v>2</v>
      </c>
      <c r="L416" s="73" t="str">
        <f>+VLOOKUP($O416,MASTER!$A$8:$N$762,13,0)</f>
        <v>SI</v>
      </c>
      <c r="M416" s="73" t="str">
        <f>+VLOOKUP($O416,MASTER!$A$8:$N$762,14,0)</f>
        <v>Local</v>
      </c>
      <c r="N416" s="72">
        <f t="shared" si="39"/>
        <v>22</v>
      </c>
      <c r="O416" s="67">
        <f t="shared" si="41"/>
        <v>20</v>
      </c>
      <c r="P416" s="65">
        <v>6</v>
      </c>
      <c r="Q416" s="3" t="s">
        <v>1011</v>
      </c>
      <c r="R416" s="3" t="str">
        <f t="shared" si="40"/>
        <v>https://dashboardfiltrado.azurewebsites.net/AutoDash/Index/20/6</v>
      </c>
      <c r="S416" s="58" t="str">
        <f>+""""&amp;IFERROR(VLOOKUP($O416,MASTER!$A$8:$Z$762,20,0),"")&amp;""""</f>
        <v>"No Aplica"</v>
      </c>
      <c r="T416" s="73" t="str">
        <f>+IFERROR(VLOOKUP($O416,MASTER!$A$8:$Z$762,21,0),"")</f>
        <v>No Aplica</v>
      </c>
      <c r="U416" s="67">
        <f>+BD_Links[[#This Row],[id2]]</f>
        <v>6</v>
      </c>
      <c r="V416" s="58" t="str">
        <f>+""""&amp;IFERROR(VLOOKUP($O416,MASTER!$A$8:$Z$762,22,0),"")&amp;""""</f>
        <v>"No Aplica"</v>
      </c>
      <c r="W416" s="3"/>
      <c r="X416" s="3" t="str">
        <f>+IFERROR(VLOOKUP(BD_Links[[#This Row],[id GEE]],Portadas10[],2,0),"")</f>
        <v/>
      </c>
      <c r="Y4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7" spans="2:26" ht="24" x14ac:dyDescent="0.3">
      <c r="B417" s="74">
        <f t="shared" si="38"/>
        <v>7</v>
      </c>
      <c r="C417" s="58" t="str">
        <f>+VLOOKUP($O417,MASTER!$A$8:$N$762,2,0)</f>
        <v>DATAPUEBLOS</v>
      </c>
      <c r="D417" s="73" t="str">
        <f>+VLOOKUP($O417,MASTER!$A$8:$N$762,3,0)</f>
        <v>0019-02-00087</v>
      </c>
      <c r="E417" s="52" t="str">
        <f>+VLOOKUP($O417,MASTER!$A$8:$N$762,5,0)</f>
        <v>Comunidad Lingüística - Guatemala</v>
      </c>
      <c r="F417" s="73" t="str">
        <f>+VLOOKUP($O417,MASTER!$A$8:$N$762,6,0)</f>
        <v>PRO</v>
      </c>
      <c r="G417" s="73" t="str">
        <f>+VLOOKUP($O417,MASTER!$A$8:$N$762,7,0)</f>
        <v>Guatemala</v>
      </c>
      <c r="H417" s="73" t="str">
        <f>+VLOOKUP($O417,MASTER!$A$8:$N$762,9,0)</f>
        <v>SI</v>
      </c>
      <c r="I417" s="73" t="str">
        <f>+VLOOKUP($O417,MASTER!$A$8:$N$762,10,0)</f>
        <v>NO</v>
      </c>
      <c r="J417" s="73" t="str">
        <f>+VLOOKUP($O417,MASTER!$A$8:$N$762,11,0)</f>
        <v>SI</v>
      </c>
      <c r="K417" s="72">
        <f>+VLOOKUP($O417,MASTER!$A$8:$N$762,12,0)</f>
        <v>2</v>
      </c>
      <c r="L417" s="73" t="str">
        <f>+VLOOKUP($O417,MASTER!$A$8:$N$762,13,0)</f>
        <v>SI</v>
      </c>
      <c r="M417" s="73" t="str">
        <f>+VLOOKUP($O417,MASTER!$A$8:$N$762,14,0)</f>
        <v>Local</v>
      </c>
      <c r="N417" s="72">
        <f t="shared" si="39"/>
        <v>22</v>
      </c>
      <c r="O417" s="67">
        <f t="shared" si="41"/>
        <v>20</v>
      </c>
      <c r="P417" s="65">
        <v>7</v>
      </c>
      <c r="Q417" s="3" t="s">
        <v>1012</v>
      </c>
      <c r="R417" s="3" t="str">
        <f t="shared" si="40"/>
        <v>https://dashboardfiltrado.azurewebsites.net/AutoDash/Index/20/7</v>
      </c>
      <c r="S417" s="58" t="str">
        <f>+""""&amp;IFERROR(VLOOKUP($O417,MASTER!$A$8:$Z$762,20,0),"")&amp;""""</f>
        <v>"No Aplica"</v>
      </c>
      <c r="T417" s="73" t="str">
        <f>+IFERROR(VLOOKUP($O417,MASTER!$A$8:$Z$762,21,0),"")</f>
        <v>No Aplica</v>
      </c>
      <c r="U417" s="67">
        <f>+BD_Links[[#This Row],[id2]]</f>
        <v>7</v>
      </c>
      <c r="V417" s="58" t="str">
        <f>+""""&amp;IFERROR(VLOOKUP($O417,MASTER!$A$8:$Z$762,22,0),"")&amp;""""</f>
        <v>"No Aplica"</v>
      </c>
      <c r="W417" s="3"/>
      <c r="X417" s="3" t="str">
        <f>+IFERROR(VLOOKUP(BD_Links[[#This Row],[id GEE]],Portadas10[],2,0),"")</f>
        <v/>
      </c>
      <c r="Y4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8" spans="2:26" ht="24" x14ac:dyDescent="0.3">
      <c r="B418" s="74">
        <f t="shared" si="38"/>
        <v>8</v>
      </c>
      <c r="C418" s="58" t="str">
        <f>+VLOOKUP($O418,MASTER!$A$8:$N$762,2,0)</f>
        <v>DATAPUEBLOS</v>
      </c>
      <c r="D418" s="73" t="str">
        <f>+VLOOKUP($O418,MASTER!$A$8:$N$762,3,0)</f>
        <v>0019-02-00087</v>
      </c>
      <c r="E418" s="52" t="str">
        <f>+VLOOKUP($O418,MASTER!$A$8:$N$762,5,0)</f>
        <v>Comunidad Lingüística - Guatemala</v>
      </c>
      <c r="F418" s="73" t="str">
        <f>+VLOOKUP($O418,MASTER!$A$8:$N$762,6,0)</f>
        <v>PRO</v>
      </c>
      <c r="G418" s="73" t="str">
        <f>+VLOOKUP($O418,MASTER!$A$8:$N$762,7,0)</f>
        <v>Guatemala</v>
      </c>
      <c r="H418" s="73" t="str">
        <f>+VLOOKUP($O418,MASTER!$A$8:$N$762,9,0)</f>
        <v>SI</v>
      </c>
      <c r="I418" s="73" t="str">
        <f>+VLOOKUP($O418,MASTER!$A$8:$N$762,10,0)</f>
        <v>NO</v>
      </c>
      <c r="J418" s="73" t="str">
        <f>+VLOOKUP($O418,MASTER!$A$8:$N$762,11,0)</f>
        <v>SI</v>
      </c>
      <c r="K418" s="72">
        <f>+VLOOKUP($O418,MASTER!$A$8:$N$762,12,0)</f>
        <v>2</v>
      </c>
      <c r="L418" s="73" t="str">
        <f>+VLOOKUP($O418,MASTER!$A$8:$N$762,13,0)</f>
        <v>SI</v>
      </c>
      <c r="M418" s="73" t="str">
        <f>+VLOOKUP($O418,MASTER!$A$8:$N$762,14,0)</f>
        <v>Local</v>
      </c>
      <c r="N418" s="72">
        <f t="shared" si="39"/>
        <v>22</v>
      </c>
      <c r="O418" s="67">
        <f t="shared" si="41"/>
        <v>20</v>
      </c>
      <c r="P418" s="65">
        <v>8</v>
      </c>
      <c r="Q418" s="3" t="s">
        <v>1013</v>
      </c>
      <c r="R418" s="3" t="str">
        <f t="shared" si="40"/>
        <v>https://dashboardfiltrado.azurewebsites.net/AutoDash/Index/20/8</v>
      </c>
      <c r="S418" s="58" t="str">
        <f>+""""&amp;IFERROR(VLOOKUP($O418,MASTER!$A$8:$Z$762,20,0),"")&amp;""""</f>
        <v>"No Aplica"</v>
      </c>
      <c r="T418" s="73" t="str">
        <f>+IFERROR(VLOOKUP($O418,MASTER!$A$8:$Z$762,21,0),"")</f>
        <v>No Aplica</v>
      </c>
      <c r="U418" s="67">
        <f>+BD_Links[[#This Row],[id2]]</f>
        <v>8</v>
      </c>
      <c r="V418" s="58" t="str">
        <f>+""""&amp;IFERROR(VLOOKUP($O418,MASTER!$A$8:$Z$762,22,0),"")&amp;""""</f>
        <v>"No Aplica"</v>
      </c>
      <c r="W418" s="3"/>
      <c r="X418" s="3" t="str">
        <f>+IFERROR(VLOOKUP(BD_Links[[#This Row],[id GEE]],Portadas10[],2,0),"")</f>
        <v/>
      </c>
      <c r="Y4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9" spans="2:26" ht="24" x14ac:dyDescent="0.3">
      <c r="B419" s="74">
        <f t="shared" si="38"/>
        <v>9</v>
      </c>
      <c r="C419" s="58" t="str">
        <f>+VLOOKUP($O419,MASTER!$A$8:$N$762,2,0)</f>
        <v>DATAPUEBLOS</v>
      </c>
      <c r="D419" s="73" t="str">
        <f>+VLOOKUP($O419,MASTER!$A$8:$N$762,3,0)</f>
        <v>0019-02-00087</v>
      </c>
      <c r="E419" s="52" t="str">
        <f>+VLOOKUP($O419,MASTER!$A$8:$N$762,5,0)</f>
        <v>Comunidad Lingüística - Guatemala</v>
      </c>
      <c r="F419" s="73" t="str">
        <f>+VLOOKUP($O419,MASTER!$A$8:$N$762,6,0)</f>
        <v>PRO</v>
      </c>
      <c r="G419" s="73" t="str">
        <f>+VLOOKUP($O419,MASTER!$A$8:$N$762,7,0)</f>
        <v>Guatemala</v>
      </c>
      <c r="H419" s="73" t="str">
        <f>+VLOOKUP($O419,MASTER!$A$8:$N$762,9,0)</f>
        <v>SI</v>
      </c>
      <c r="I419" s="73" t="str">
        <f>+VLOOKUP($O419,MASTER!$A$8:$N$762,10,0)</f>
        <v>NO</v>
      </c>
      <c r="J419" s="73" t="str">
        <f>+VLOOKUP($O419,MASTER!$A$8:$N$762,11,0)</f>
        <v>SI</v>
      </c>
      <c r="K419" s="72">
        <f>+VLOOKUP($O419,MASTER!$A$8:$N$762,12,0)</f>
        <v>2</v>
      </c>
      <c r="L419" s="73" t="str">
        <f>+VLOOKUP($O419,MASTER!$A$8:$N$762,13,0)</f>
        <v>SI</v>
      </c>
      <c r="M419" s="73" t="str">
        <f>+VLOOKUP($O419,MASTER!$A$8:$N$762,14,0)</f>
        <v>Local</v>
      </c>
      <c r="N419" s="72">
        <f t="shared" si="39"/>
        <v>22</v>
      </c>
      <c r="O419" s="67">
        <f t="shared" si="41"/>
        <v>20</v>
      </c>
      <c r="P419" s="65">
        <v>9</v>
      </c>
      <c r="Q419" s="3" t="s">
        <v>1014</v>
      </c>
      <c r="R419" s="3" t="str">
        <f t="shared" si="40"/>
        <v>https://dashboardfiltrado.azurewebsites.net/AutoDash/Index/20/9</v>
      </c>
      <c r="S419" s="58" t="str">
        <f>+""""&amp;IFERROR(VLOOKUP($O419,MASTER!$A$8:$Z$762,20,0),"")&amp;""""</f>
        <v>"No Aplica"</v>
      </c>
      <c r="T419" s="73" t="str">
        <f>+IFERROR(VLOOKUP($O419,MASTER!$A$8:$Z$762,21,0),"")</f>
        <v>No Aplica</v>
      </c>
      <c r="U419" s="67">
        <f>+BD_Links[[#This Row],[id2]]</f>
        <v>9</v>
      </c>
      <c r="V419" s="58" t="str">
        <f>+""""&amp;IFERROR(VLOOKUP($O419,MASTER!$A$8:$Z$762,22,0),"")&amp;""""</f>
        <v>"No Aplica"</v>
      </c>
      <c r="W419" s="3"/>
      <c r="X419" s="3" t="str">
        <f>+IFERROR(VLOOKUP(BD_Links[[#This Row],[id GEE]],Portadas10[],2,0),"")</f>
        <v/>
      </c>
      <c r="Y4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0" spans="2:26" ht="24" x14ac:dyDescent="0.3">
      <c r="B420" s="74">
        <f t="shared" si="38"/>
        <v>10</v>
      </c>
      <c r="C420" s="58" t="str">
        <f>+VLOOKUP($O420,MASTER!$A$8:$N$762,2,0)</f>
        <v>DATAPUEBLOS</v>
      </c>
      <c r="D420" s="73" t="str">
        <f>+VLOOKUP($O420,MASTER!$A$8:$N$762,3,0)</f>
        <v>0019-02-00087</v>
      </c>
      <c r="E420" s="52" t="str">
        <f>+VLOOKUP($O420,MASTER!$A$8:$N$762,5,0)</f>
        <v>Comunidad Lingüística - Guatemala</v>
      </c>
      <c r="F420" s="73" t="str">
        <f>+VLOOKUP($O420,MASTER!$A$8:$N$762,6,0)</f>
        <v>PRO</v>
      </c>
      <c r="G420" s="73" t="str">
        <f>+VLOOKUP($O420,MASTER!$A$8:$N$762,7,0)</f>
        <v>Guatemala</v>
      </c>
      <c r="H420" s="73" t="str">
        <f>+VLOOKUP($O420,MASTER!$A$8:$N$762,9,0)</f>
        <v>SI</v>
      </c>
      <c r="I420" s="73" t="str">
        <f>+VLOOKUP($O420,MASTER!$A$8:$N$762,10,0)</f>
        <v>NO</v>
      </c>
      <c r="J420" s="73" t="str">
        <f>+VLOOKUP($O420,MASTER!$A$8:$N$762,11,0)</f>
        <v>SI</v>
      </c>
      <c r="K420" s="72">
        <f>+VLOOKUP($O420,MASTER!$A$8:$N$762,12,0)</f>
        <v>2</v>
      </c>
      <c r="L420" s="73" t="str">
        <f>+VLOOKUP($O420,MASTER!$A$8:$N$762,13,0)</f>
        <v>SI</v>
      </c>
      <c r="M420" s="73" t="str">
        <f>+VLOOKUP($O420,MASTER!$A$8:$N$762,14,0)</f>
        <v>Local</v>
      </c>
      <c r="N420" s="72">
        <f t="shared" si="39"/>
        <v>22</v>
      </c>
      <c r="O420" s="67">
        <f t="shared" si="41"/>
        <v>20</v>
      </c>
      <c r="P420" s="65">
        <v>10</v>
      </c>
      <c r="Q420" s="3" t="s">
        <v>1015</v>
      </c>
      <c r="R420" s="3" t="str">
        <f t="shared" si="40"/>
        <v>https://dashboardfiltrado.azurewebsites.net/AutoDash/Index/20/10</v>
      </c>
      <c r="S420" s="58" t="str">
        <f>+""""&amp;IFERROR(VLOOKUP($O420,MASTER!$A$8:$Z$762,20,0),"")&amp;""""</f>
        <v>"No Aplica"</v>
      </c>
      <c r="T420" s="73" t="str">
        <f>+IFERROR(VLOOKUP($O420,MASTER!$A$8:$Z$762,21,0),"")</f>
        <v>No Aplica</v>
      </c>
      <c r="U420" s="67">
        <f>+BD_Links[[#This Row],[id2]]</f>
        <v>10</v>
      </c>
      <c r="V420" s="58" t="str">
        <f>+""""&amp;IFERROR(VLOOKUP($O420,MASTER!$A$8:$Z$762,22,0),"")&amp;""""</f>
        <v>"No Aplica"</v>
      </c>
      <c r="W420" s="3"/>
      <c r="X420" s="3" t="str">
        <f>+IFERROR(VLOOKUP(BD_Links[[#This Row],[id GEE]],Portadas10[],2,0),"")</f>
        <v/>
      </c>
      <c r="Y4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1" spans="2:26" ht="24" x14ac:dyDescent="0.3">
      <c r="B421" s="74">
        <f t="shared" si="38"/>
        <v>11</v>
      </c>
      <c r="C421" s="58" t="str">
        <f>+VLOOKUP($O421,MASTER!$A$8:$N$762,2,0)</f>
        <v>DATAPUEBLOS</v>
      </c>
      <c r="D421" s="73" t="str">
        <f>+VLOOKUP($O421,MASTER!$A$8:$N$762,3,0)</f>
        <v>0019-02-00087</v>
      </c>
      <c r="E421" s="52" t="str">
        <f>+VLOOKUP($O421,MASTER!$A$8:$N$762,5,0)</f>
        <v>Comunidad Lingüística - Guatemala</v>
      </c>
      <c r="F421" s="73" t="str">
        <f>+VLOOKUP($O421,MASTER!$A$8:$N$762,6,0)</f>
        <v>PRO</v>
      </c>
      <c r="G421" s="73" t="str">
        <f>+VLOOKUP($O421,MASTER!$A$8:$N$762,7,0)</f>
        <v>Guatemala</v>
      </c>
      <c r="H421" s="73" t="str">
        <f>+VLOOKUP($O421,MASTER!$A$8:$N$762,9,0)</f>
        <v>SI</v>
      </c>
      <c r="I421" s="73" t="str">
        <f>+VLOOKUP($O421,MASTER!$A$8:$N$762,10,0)</f>
        <v>NO</v>
      </c>
      <c r="J421" s="73" t="str">
        <f>+VLOOKUP($O421,MASTER!$A$8:$N$762,11,0)</f>
        <v>SI</v>
      </c>
      <c r="K421" s="72">
        <f>+VLOOKUP($O421,MASTER!$A$8:$N$762,12,0)</f>
        <v>2</v>
      </c>
      <c r="L421" s="73" t="str">
        <f>+VLOOKUP($O421,MASTER!$A$8:$N$762,13,0)</f>
        <v>SI</v>
      </c>
      <c r="M421" s="73" t="str">
        <f>+VLOOKUP($O421,MASTER!$A$8:$N$762,14,0)</f>
        <v>Local</v>
      </c>
      <c r="N421" s="72">
        <f t="shared" si="39"/>
        <v>22</v>
      </c>
      <c r="O421" s="67">
        <f t="shared" si="41"/>
        <v>20</v>
      </c>
      <c r="P421" s="65">
        <v>11</v>
      </c>
      <c r="Q421" s="3" t="s">
        <v>1016</v>
      </c>
      <c r="R421" s="3" t="str">
        <f t="shared" si="40"/>
        <v>https://dashboardfiltrado.azurewebsites.net/AutoDash/Index/20/11</v>
      </c>
      <c r="S421" s="58" t="str">
        <f>+""""&amp;IFERROR(VLOOKUP($O421,MASTER!$A$8:$Z$762,20,0),"")&amp;""""</f>
        <v>"No Aplica"</v>
      </c>
      <c r="T421" s="73" t="str">
        <f>+IFERROR(VLOOKUP($O421,MASTER!$A$8:$Z$762,21,0),"")</f>
        <v>No Aplica</v>
      </c>
      <c r="U421" s="67">
        <f>+BD_Links[[#This Row],[id2]]</f>
        <v>11</v>
      </c>
      <c r="V421" s="58" t="str">
        <f>+""""&amp;IFERROR(VLOOKUP($O421,MASTER!$A$8:$Z$762,22,0),"")&amp;""""</f>
        <v>"No Aplica"</v>
      </c>
      <c r="W421" s="3"/>
      <c r="X421" s="3" t="str">
        <f>+IFERROR(VLOOKUP(BD_Links[[#This Row],[id GEE]],Portadas10[],2,0),"")</f>
        <v/>
      </c>
      <c r="Y4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2" spans="2:26" ht="24" x14ac:dyDescent="0.3">
      <c r="B422" s="74">
        <f t="shared" si="38"/>
        <v>12</v>
      </c>
      <c r="C422" s="58" t="str">
        <f>+VLOOKUP($O422,MASTER!$A$8:$N$762,2,0)</f>
        <v>DATAPUEBLOS</v>
      </c>
      <c r="D422" s="73" t="str">
        <f>+VLOOKUP($O422,MASTER!$A$8:$N$762,3,0)</f>
        <v>0019-02-00087</v>
      </c>
      <c r="E422" s="52" t="str">
        <f>+VLOOKUP($O422,MASTER!$A$8:$N$762,5,0)</f>
        <v>Comunidad Lingüística - Guatemala</v>
      </c>
      <c r="F422" s="73" t="str">
        <f>+VLOOKUP($O422,MASTER!$A$8:$N$762,6,0)</f>
        <v>PRO</v>
      </c>
      <c r="G422" s="73" t="str">
        <f>+VLOOKUP($O422,MASTER!$A$8:$N$762,7,0)</f>
        <v>Guatemala</v>
      </c>
      <c r="H422" s="73" t="str">
        <f>+VLOOKUP($O422,MASTER!$A$8:$N$762,9,0)</f>
        <v>SI</v>
      </c>
      <c r="I422" s="73" t="str">
        <f>+VLOOKUP($O422,MASTER!$A$8:$N$762,10,0)</f>
        <v>NO</v>
      </c>
      <c r="J422" s="73" t="str">
        <f>+VLOOKUP($O422,MASTER!$A$8:$N$762,11,0)</f>
        <v>SI</v>
      </c>
      <c r="K422" s="72">
        <f>+VLOOKUP($O422,MASTER!$A$8:$N$762,12,0)</f>
        <v>2</v>
      </c>
      <c r="L422" s="73" t="str">
        <f>+VLOOKUP($O422,MASTER!$A$8:$N$762,13,0)</f>
        <v>SI</v>
      </c>
      <c r="M422" s="73" t="str">
        <f>+VLOOKUP($O422,MASTER!$A$8:$N$762,14,0)</f>
        <v>Local</v>
      </c>
      <c r="N422" s="72">
        <f t="shared" si="39"/>
        <v>22</v>
      </c>
      <c r="O422" s="67">
        <f t="shared" si="41"/>
        <v>20</v>
      </c>
      <c r="P422" s="65">
        <v>12</v>
      </c>
      <c r="Q422" s="3" t="s">
        <v>1017</v>
      </c>
      <c r="R422" s="3" t="str">
        <f t="shared" si="40"/>
        <v>https://dashboardfiltrado.azurewebsites.net/AutoDash/Index/20/12</v>
      </c>
      <c r="S422" s="58" t="str">
        <f>+""""&amp;IFERROR(VLOOKUP($O422,MASTER!$A$8:$Z$762,20,0),"")&amp;""""</f>
        <v>"No Aplica"</v>
      </c>
      <c r="T422" s="73" t="str">
        <f>+IFERROR(VLOOKUP($O422,MASTER!$A$8:$Z$762,21,0),"")</f>
        <v>No Aplica</v>
      </c>
      <c r="U422" s="67">
        <f>+BD_Links[[#This Row],[id2]]</f>
        <v>12</v>
      </c>
      <c r="V422" s="58" t="str">
        <f>+""""&amp;IFERROR(VLOOKUP($O422,MASTER!$A$8:$Z$762,22,0),"")&amp;""""</f>
        <v>"No Aplica"</v>
      </c>
      <c r="W422" s="3"/>
      <c r="X422" s="3" t="str">
        <f>+IFERROR(VLOOKUP(BD_Links[[#This Row],[id GEE]],Portadas10[],2,0),"")</f>
        <v/>
      </c>
      <c r="Y4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3" spans="2:26" ht="24" x14ac:dyDescent="0.3">
      <c r="B423" s="74">
        <f t="shared" si="38"/>
        <v>13</v>
      </c>
      <c r="C423" s="58" t="str">
        <f>+VLOOKUP($O423,MASTER!$A$8:$N$762,2,0)</f>
        <v>DATAPUEBLOS</v>
      </c>
      <c r="D423" s="73" t="str">
        <f>+VLOOKUP($O423,MASTER!$A$8:$N$762,3,0)</f>
        <v>0019-02-00087</v>
      </c>
      <c r="E423" s="52" t="str">
        <f>+VLOOKUP($O423,MASTER!$A$8:$N$762,5,0)</f>
        <v>Comunidad Lingüística - Guatemala</v>
      </c>
      <c r="F423" s="73" t="str">
        <f>+VLOOKUP($O423,MASTER!$A$8:$N$762,6,0)</f>
        <v>PRO</v>
      </c>
      <c r="G423" s="73" t="str">
        <f>+VLOOKUP($O423,MASTER!$A$8:$N$762,7,0)</f>
        <v>Guatemala</v>
      </c>
      <c r="H423" s="73" t="str">
        <f>+VLOOKUP($O423,MASTER!$A$8:$N$762,9,0)</f>
        <v>SI</v>
      </c>
      <c r="I423" s="73" t="str">
        <f>+VLOOKUP($O423,MASTER!$A$8:$N$762,10,0)</f>
        <v>NO</v>
      </c>
      <c r="J423" s="73" t="str">
        <f>+VLOOKUP($O423,MASTER!$A$8:$N$762,11,0)</f>
        <v>SI</v>
      </c>
      <c r="K423" s="72">
        <f>+VLOOKUP($O423,MASTER!$A$8:$N$762,12,0)</f>
        <v>2</v>
      </c>
      <c r="L423" s="73" t="str">
        <f>+VLOOKUP($O423,MASTER!$A$8:$N$762,13,0)</f>
        <v>SI</v>
      </c>
      <c r="M423" s="73" t="str">
        <f>+VLOOKUP($O423,MASTER!$A$8:$N$762,14,0)</f>
        <v>Local</v>
      </c>
      <c r="N423" s="72">
        <f t="shared" si="39"/>
        <v>22</v>
      </c>
      <c r="O423" s="67">
        <f t="shared" si="41"/>
        <v>20</v>
      </c>
      <c r="P423" s="65">
        <v>13</v>
      </c>
      <c r="Q423" s="3" t="s">
        <v>1018</v>
      </c>
      <c r="R423" s="3" t="str">
        <f t="shared" si="40"/>
        <v>https://dashboardfiltrado.azurewebsites.net/AutoDash/Index/20/13</v>
      </c>
      <c r="S423" s="58" t="str">
        <f>+""""&amp;IFERROR(VLOOKUP($O423,MASTER!$A$8:$Z$762,20,0),"")&amp;""""</f>
        <v>"No Aplica"</v>
      </c>
      <c r="T423" s="73" t="str">
        <f>+IFERROR(VLOOKUP($O423,MASTER!$A$8:$Z$762,21,0),"")</f>
        <v>No Aplica</v>
      </c>
      <c r="U423" s="67">
        <f>+BD_Links[[#This Row],[id2]]</f>
        <v>13</v>
      </c>
      <c r="V423" s="58" t="str">
        <f>+""""&amp;IFERROR(VLOOKUP($O423,MASTER!$A$8:$Z$762,22,0),"")&amp;""""</f>
        <v>"No Aplica"</v>
      </c>
      <c r="W423" s="3"/>
      <c r="X423" s="3" t="str">
        <f>+IFERROR(VLOOKUP(BD_Links[[#This Row],[id GEE]],Portadas10[],2,0),"")</f>
        <v/>
      </c>
      <c r="Y4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4" spans="2:26" ht="24" x14ac:dyDescent="0.3">
      <c r="B424" s="74">
        <f t="shared" si="38"/>
        <v>14</v>
      </c>
      <c r="C424" s="58" t="str">
        <f>+VLOOKUP($O424,MASTER!$A$8:$N$762,2,0)</f>
        <v>DATAPUEBLOS</v>
      </c>
      <c r="D424" s="73" t="str">
        <f>+VLOOKUP($O424,MASTER!$A$8:$N$762,3,0)</f>
        <v>0019-02-00087</v>
      </c>
      <c r="E424" s="52" t="str">
        <f>+VLOOKUP($O424,MASTER!$A$8:$N$762,5,0)</f>
        <v>Comunidad Lingüística - Guatemala</v>
      </c>
      <c r="F424" s="73" t="str">
        <f>+VLOOKUP($O424,MASTER!$A$8:$N$762,6,0)</f>
        <v>PRO</v>
      </c>
      <c r="G424" s="73" t="str">
        <f>+VLOOKUP($O424,MASTER!$A$8:$N$762,7,0)</f>
        <v>Guatemala</v>
      </c>
      <c r="H424" s="73" t="str">
        <f>+VLOOKUP($O424,MASTER!$A$8:$N$762,9,0)</f>
        <v>SI</v>
      </c>
      <c r="I424" s="73" t="str">
        <f>+VLOOKUP($O424,MASTER!$A$8:$N$762,10,0)</f>
        <v>NO</v>
      </c>
      <c r="J424" s="73" t="str">
        <f>+VLOOKUP($O424,MASTER!$A$8:$N$762,11,0)</f>
        <v>SI</v>
      </c>
      <c r="K424" s="72">
        <f>+VLOOKUP($O424,MASTER!$A$8:$N$762,12,0)</f>
        <v>2</v>
      </c>
      <c r="L424" s="73" t="str">
        <f>+VLOOKUP($O424,MASTER!$A$8:$N$762,13,0)</f>
        <v>SI</v>
      </c>
      <c r="M424" s="73" t="str">
        <f>+VLOOKUP($O424,MASTER!$A$8:$N$762,14,0)</f>
        <v>Local</v>
      </c>
      <c r="N424" s="72">
        <f t="shared" si="39"/>
        <v>22</v>
      </c>
      <c r="O424" s="67">
        <f t="shared" si="41"/>
        <v>20</v>
      </c>
      <c r="P424" s="65">
        <v>14</v>
      </c>
      <c r="Q424" s="3" t="s">
        <v>1019</v>
      </c>
      <c r="R424" s="3" t="str">
        <f t="shared" si="40"/>
        <v>https://dashboardfiltrado.azurewebsites.net/AutoDash/Index/20/14</v>
      </c>
      <c r="S424" s="58" t="str">
        <f>+""""&amp;IFERROR(VLOOKUP($O424,MASTER!$A$8:$Z$762,20,0),"")&amp;""""</f>
        <v>"No Aplica"</v>
      </c>
      <c r="T424" s="73" t="str">
        <f>+IFERROR(VLOOKUP($O424,MASTER!$A$8:$Z$762,21,0),"")</f>
        <v>No Aplica</v>
      </c>
      <c r="U424" s="67">
        <f>+BD_Links[[#This Row],[id2]]</f>
        <v>14</v>
      </c>
      <c r="V424" s="58" t="str">
        <f>+""""&amp;IFERROR(VLOOKUP($O424,MASTER!$A$8:$Z$762,22,0),"")&amp;""""</f>
        <v>"No Aplica"</v>
      </c>
      <c r="W424" s="3"/>
      <c r="X424" s="3" t="str">
        <f>+IFERROR(VLOOKUP(BD_Links[[#This Row],[id GEE]],Portadas10[],2,0),"")</f>
        <v/>
      </c>
      <c r="Y4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5" spans="2:26" ht="24" x14ac:dyDescent="0.3">
      <c r="B425" s="74">
        <f t="shared" si="38"/>
        <v>15</v>
      </c>
      <c r="C425" s="58" t="str">
        <f>+VLOOKUP($O425,MASTER!$A$8:$N$762,2,0)</f>
        <v>DATAPUEBLOS</v>
      </c>
      <c r="D425" s="73" t="str">
        <f>+VLOOKUP($O425,MASTER!$A$8:$N$762,3,0)</f>
        <v>0019-02-00087</v>
      </c>
      <c r="E425" s="52" t="str">
        <f>+VLOOKUP($O425,MASTER!$A$8:$N$762,5,0)</f>
        <v>Comunidad Lingüística - Guatemala</v>
      </c>
      <c r="F425" s="73" t="str">
        <f>+VLOOKUP($O425,MASTER!$A$8:$N$762,6,0)</f>
        <v>PRO</v>
      </c>
      <c r="G425" s="73" t="str">
        <f>+VLOOKUP($O425,MASTER!$A$8:$N$762,7,0)</f>
        <v>Guatemala</v>
      </c>
      <c r="H425" s="73" t="str">
        <f>+VLOOKUP($O425,MASTER!$A$8:$N$762,9,0)</f>
        <v>SI</v>
      </c>
      <c r="I425" s="73" t="str">
        <f>+VLOOKUP($O425,MASTER!$A$8:$N$762,10,0)</f>
        <v>NO</v>
      </c>
      <c r="J425" s="73" t="str">
        <f>+VLOOKUP($O425,MASTER!$A$8:$N$762,11,0)</f>
        <v>SI</v>
      </c>
      <c r="K425" s="72">
        <f>+VLOOKUP($O425,MASTER!$A$8:$N$762,12,0)</f>
        <v>2</v>
      </c>
      <c r="L425" s="73" t="str">
        <f>+VLOOKUP($O425,MASTER!$A$8:$N$762,13,0)</f>
        <v>SI</v>
      </c>
      <c r="M425" s="73" t="str">
        <f>+VLOOKUP($O425,MASTER!$A$8:$N$762,14,0)</f>
        <v>Local</v>
      </c>
      <c r="N425" s="72">
        <f t="shared" si="39"/>
        <v>22</v>
      </c>
      <c r="O425" s="67">
        <f t="shared" si="41"/>
        <v>20</v>
      </c>
      <c r="P425" s="65">
        <v>15</v>
      </c>
      <c r="Q425" s="3" t="s">
        <v>1020</v>
      </c>
      <c r="R425" s="3" t="str">
        <f t="shared" si="40"/>
        <v>https://dashboardfiltrado.azurewebsites.net/AutoDash/Index/20/15</v>
      </c>
      <c r="S425" s="58" t="str">
        <f>+""""&amp;IFERROR(VLOOKUP($O425,MASTER!$A$8:$Z$762,20,0),"")&amp;""""</f>
        <v>"No Aplica"</v>
      </c>
      <c r="T425" s="73" t="str">
        <f>+IFERROR(VLOOKUP($O425,MASTER!$A$8:$Z$762,21,0),"")</f>
        <v>No Aplica</v>
      </c>
      <c r="U425" s="67">
        <f>+BD_Links[[#This Row],[id2]]</f>
        <v>15</v>
      </c>
      <c r="V425" s="58" t="str">
        <f>+""""&amp;IFERROR(VLOOKUP($O425,MASTER!$A$8:$Z$762,22,0),"")&amp;""""</f>
        <v>"No Aplica"</v>
      </c>
      <c r="W425" s="3"/>
      <c r="X425" s="3" t="str">
        <f>+IFERROR(VLOOKUP(BD_Links[[#This Row],[id GEE]],Portadas10[],2,0),"")</f>
        <v/>
      </c>
      <c r="Y4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6" spans="2:26" ht="24" x14ac:dyDescent="0.3">
      <c r="B426" s="74">
        <f t="shared" si="38"/>
        <v>16</v>
      </c>
      <c r="C426" s="58" t="str">
        <f>+VLOOKUP($O426,MASTER!$A$8:$N$762,2,0)</f>
        <v>DATAPUEBLOS</v>
      </c>
      <c r="D426" s="73" t="str">
        <f>+VLOOKUP($O426,MASTER!$A$8:$N$762,3,0)</f>
        <v>0019-02-00087</v>
      </c>
      <c r="E426" s="52" t="str">
        <f>+VLOOKUP($O426,MASTER!$A$8:$N$762,5,0)</f>
        <v>Comunidad Lingüística - Guatemala</v>
      </c>
      <c r="F426" s="73" t="str">
        <f>+VLOOKUP($O426,MASTER!$A$8:$N$762,6,0)</f>
        <v>PRO</v>
      </c>
      <c r="G426" s="73" t="str">
        <f>+VLOOKUP($O426,MASTER!$A$8:$N$762,7,0)</f>
        <v>Guatemala</v>
      </c>
      <c r="H426" s="73" t="str">
        <f>+VLOOKUP($O426,MASTER!$A$8:$N$762,9,0)</f>
        <v>SI</v>
      </c>
      <c r="I426" s="73" t="str">
        <f>+VLOOKUP($O426,MASTER!$A$8:$N$762,10,0)</f>
        <v>NO</v>
      </c>
      <c r="J426" s="73" t="str">
        <f>+VLOOKUP($O426,MASTER!$A$8:$N$762,11,0)</f>
        <v>SI</v>
      </c>
      <c r="K426" s="72">
        <f>+VLOOKUP($O426,MASTER!$A$8:$N$762,12,0)</f>
        <v>2</v>
      </c>
      <c r="L426" s="73" t="str">
        <f>+VLOOKUP($O426,MASTER!$A$8:$N$762,13,0)</f>
        <v>SI</v>
      </c>
      <c r="M426" s="73" t="str">
        <f>+VLOOKUP($O426,MASTER!$A$8:$N$762,14,0)</f>
        <v>Local</v>
      </c>
      <c r="N426" s="72">
        <f t="shared" si="39"/>
        <v>22</v>
      </c>
      <c r="O426" s="67">
        <f t="shared" si="41"/>
        <v>20</v>
      </c>
      <c r="P426" s="65">
        <v>16</v>
      </c>
      <c r="Q426" s="3" t="s">
        <v>1021</v>
      </c>
      <c r="R426" s="3" t="str">
        <f t="shared" si="40"/>
        <v>https://dashboardfiltrado.azurewebsites.net/AutoDash/Index/20/16</v>
      </c>
      <c r="S426" s="58" t="str">
        <f>+""""&amp;IFERROR(VLOOKUP($O426,MASTER!$A$8:$Z$762,20,0),"")&amp;""""</f>
        <v>"No Aplica"</v>
      </c>
      <c r="T426" s="73" t="str">
        <f>+IFERROR(VLOOKUP($O426,MASTER!$A$8:$Z$762,21,0),"")</f>
        <v>No Aplica</v>
      </c>
      <c r="U426" s="67">
        <f>+BD_Links[[#This Row],[id2]]</f>
        <v>16</v>
      </c>
      <c r="V426" s="58" t="str">
        <f>+""""&amp;IFERROR(VLOOKUP($O426,MASTER!$A$8:$Z$762,22,0),"")&amp;""""</f>
        <v>"No Aplica"</v>
      </c>
      <c r="W426" s="3"/>
      <c r="X426" s="3" t="str">
        <f>+IFERROR(VLOOKUP(BD_Links[[#This Row],[id GEE]],Portadas10[],2,0),"")</f>
        <v/>
      </c>
      <c r="Y4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7" spans="2:26" ht="24" x14ac:dyDescent="0.3">
      <c r="B427" s="74">
        <f t="shared" si="38"/>
        <v>17</v>
      </c>
      <c r="C427" s="58" t="str">
        <f>+VLOOKUP($O427,MASTER!$A$8:$N$762,2,0)</f>
        <v>DATAPUEBLOS</v>
      </c>
      <c r="D427" s="73" t="str">
        <f>+VLOOKUP($O427,MASTER!$A$8:$N$762,3,0)</f>
        <v>0019-02-00087</v>
      </c>
      <c r="E427" s="52" t="str">
        <f>+VLOOKUP($O427,MASTER!$A$8:$N$762,5,0)</f>
        <v>Comunidad Lingüística - Guatemala</v>
      </c>
      <c r="F427" s="73" t="str">
        <f>+VLOOKUP($O427,MASTER!$A$8:$N$762,6,0)</f>
        <v>PRO</v>
      </c>
      <c r="G427" s="73" t="str">
        <f>+VLOOKUP($O427,MASTER!$A$8:$N$762,7,0)</f>
        <v>Guatemala</v>
      </c>
      <c r="H427" s="73" t="str">
        <f>+VLOOKUP($O427,MASTER!$A$8:$N$762,9,0)</f>
        <v>SI</v>
      </c>
      <c r="I427" s="73" t="str">
        <f>+VLOOKUP($O427,MASTER!$A$8:$N$762,10,0)</f>
        <v>NO</v>
      </c>
      <c r="J427" s="73" t="str">
        <f>+VLOOKUP($O427,MASTER!$A$8:$N$762,11,0)</f>
        <v>SI</v>
      </c>
      <c r="K427" s="72">
        <f>+VLOOKUP($O427,MASTER!$A$8:$N$762,12,0)</f>
        <v>2</v>
      </c>
      <c r="L427" s="73" t="str">
        <f>+VLOOKUP($O427,MASTER!$A$8:$N$762,13,0)</f>
        <v>SI</v>
      </c>
      <c r="M427" s="73" t="str">
        <f>+VLOOKUP($O427,MASTER!$A$8:$N$762,14,0)</f>
        <v>Local</v>
      </c>
      <c r="N427" s="72">
        <f t="shared" si="39"/>
        <v>22</v>
      </c>
      <c r="O427" s="67">
        <f t="shared" si="41"/>
        <v>20</v>
      </c>
      <c r="P427" s="65">
        <v>17</v>
      </c>
      <c r="Q427" s="3" t="s">
        <v>1022</v>
      </c>
      <c r="R427" s="3" t="str">
        <f t="shared" si="40"/>
        <v>https://dashboardfiltrado.azurewebsites.net/AutoDash/Index/20/17</v>
      </c>
      <c r="S427" s="58" t="str">
        <f>+""""&amp;IFERROR(VLOOKUP($O427,MASTER!$A$8:$Z$762,20,0),"")&amp;""""</f>
        <v>"No Aplica"</v>
      </c>
      <c r="T427" s="73" t="str">
        <f>+IFERROR(VLOOKUP($O427,MASTER!$A$8:$Z$762,21,0),"")</f>
        <v>No Aplica</v>
      </c>
      <c r="U427" s="67">
        <f>+BD_Links[[#This Row],[id2]]</f>
        <v>17</v>
      </c>
      <c r="V427" s="58" t="str">
        <f>+""""&amp;IFERROR(VLOOKUP($O427,MASTER!$A$8:$Z$762,22,0),"")&amp;""""</f>
        <v>"No Aplica"</v>
      </c>
      <c r="W427" s="3"/>
      <c r="X427" s="3" t="str">
        <f>+IFERROR(VLOOKUP(BD_Links[[#This Row],[id GEE]],Portadas10[],2,0),"")</f>
        <v/>
      </c>
      <c r="Y4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8" spans="2:26" ht="24" x14ac:dyDescent="0.3">
      <c r="B428" s="74">
        <f t="shared" si="38"/>
        <v>18</v>
      </c>
      <c r="C428" s="58" t="str">
        <f>+VLOOKUP($O428,MASTER!$A$8:$N$762,2,0)</f>
        <v>DATAPUEBLOS</v>
      </c>
      <c r="D428" s="73" t="str">
        <f>+VLOOKUP($O428,MASTER!$A$8:$N$762,3,0)</f>
        <v>0019-02-00087</v>
      </c>
      <c r="E428" s="52" t="str">
        <f>+VLOOKUP($O428,MASTER!$A$8:$N$762,5,0)</f>
        <v>Comunidad Lingüística - Guatemala</v>
      </c>
      <c r="F428" s="73" t="str">
        <f>+VLOOKUP($O428,MASTER!$A$8:$N$762,6,0)</f>
        <v>PRO</v>
      </c>
      <c r="G428" s="73" t="str">
        <f>+VLOOKUP($O428,MASTER!$A$8:$N$762,7,0)</f>
        <v>Guatemala</v>
      </c>
      <c r="H428" s="73" t="str">
        <f>+VLOOKUP($O428,MASTER!$A$8:$N$762,9,0)</f>
        <v>SI</v>
      </c>
      <c r="I428" s="73" t="str">
        <f>+VLOOKUP($O428,MASTER!$A$8:$N$762,10,0)</f>
        <v>NO</v>
      </c>
      <c r="J428" s="73" t="str">
        <f>+VLOOKUP($O428,MASTER!$A$8:$N$762,11,0)</f>
        <v>SI</v>
      </c>
      <c r="K428" s="72">
        <f>+VLOOKUP($O428,MASTER!$A$8:$N$762,12,0)</f>
        <v>2</v>
      </c>
      <c r="L428" s="73" t="str">
        <f>+VLOOKUP($O428,MASTER!$A$8:$N$762,13,0)</f>
        <v>SI</v>
      </c>
      <c r="M428" s="73" t="str">
        <f>+VLOOKUP($O428,MASTER!$A$8:$N$762,14,0)</f>
        <v>Local</v>
      </c>
      <c r="N428" s="72">
        <f t="shared" si="39"/>
        <v>22</v>
      </c>
      <c r="O428" s="67">
        <f t="shared" si="41"/>
        <v>20</v>
      </c>
      <c r="P428" s="65">
        <v>18</v>
      </c>
      <c r="Q428" s="3" t="s">
        <v>1023</v>
      </c>
      <c r="R428" s="3" t="str">
        <f t="shared" si="40"/>
        <v>https://dashboardfiltrado.azurewebsites.net/AutoDash/Index/20/18</v>
      </c>
      <c r="S428" s="58" t="str">
        <f>+""""&amp;IFERROR(VLOOKUP($O428,MASTER!$A$8:$Z$762,20,0),"")&amp;""""</f>
        <v>"No Aplica"</v>
      </c>
      <c r="T428" s="73" t="str">
        <f>+IFERROR(VLOOKUP($O428,MASTER!$A$8:$Z$762,21,0),"")</f>
        <v>No Aplica</v>
      </c>
      <c r="U428" s="67">
        <f>+BD_Links[[#This Row],[id2]]</f>
        <v>18</v>
      </c>
      <c r="V428" s="58" t="str">
        <f>+""""&amp;IFERROR(VLOOKUP($O428,MASTER!$A$8:$Z$762,22,0),"")&amp;""""</f>
        <v>"No Aplica"</v>
      </c>
      <c r="W428" s="3"/>
      <c r="X428" s="3" t="str">
        <f>+IFERROR(VLOOKUP(BD_Links[[#This Row],[id GEE]],Portadas10[],2,0),"")</f>
        <v/>
      </c>
      <c r="Y4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9" spans="2:26" ht="24" x14ac:dyDescent="0.3">
      <c r="B429" s="74">
        <f t="shared" si="38"/>
        <v>19</v>
      </c>
      <c r="C429" s="58" t="str">
        <f>+VLOOKUP($O429,MASTER!$A$8:$N$762,2,0)</f>
        <v>DATAPUEBLOS</v>
      </c>
      <c r="D429" s="73" t="str">
        <f>+VLOOKUP($O429,MASTER!$A$8:$N$762,3,0)</f>
        <v>0019-02-00087</v>
      </c>
      <c r="E429" s="52" t="str">
        <f>+VLOOKUP($O429,MASTER!$A$8:$N$762,5,0)</f>
        <v>Comunidad Lingüística - Guatemala</v>
      </c>
      <c r="F429" s="73" t="str">
        <f>+VLOOKUP($O429,MASTER!$A$8:$N$762,6,0)</f>
        <v>PRO</v>
      </c>
      <c r="G429" s="73" t="str">
        <f>+VLOOKUP($O429,MASTER!$A$8:$N$762,7,0)</f>
        <v>Guatemala</v>
      </c>
      <c r="H429" s="73" t="str">
        <f>+VLOOKUP($O429,MASTER!$A$8:$N$762,9,0)</f>
        <v>SI</v>
      </c>
      <c r="I429" s="73" t="str">
        <f>+VLOOKUP($O429,MASTER!$A$8:$N$762,10,0)</f>
        <v>NO</v>
      </c>
      <c r="J429" s="73" t="str">
        <f>+VLOOKUP($O429,MASTER!$A$8:$N$762,11,0)</f>
        <v>SI</v>
      </c>
      <c r="K429" s="72">
        <f>+VLOOKUP($O429,MASTER!$A$8:$N$762,12,0)</f>
        <v>2</v>
      </c>
      <c r="L429" s="73" t="str">
        <f>+VLOOKUP($O429,MASTER!$A$8:$N$762,13,0)</f>
        <v>SI</v>
      </c>
      <c r="M429" s="73" t="str">
        <f>+VLOOKUP($O429,MASTER!$A$8:$N$762,14,0)</f>
        <v>Local</v>
      </c>
      <c r="N429" s="72">
        <f t="shared" si="39"/>
        <v>22</v>
      </c>
      <c r="O429" s="67">
        <f t="shared" si="41"/>
        <v>20</v>
      </c>
      <c r="P429" s="65">
        <v>19</v>
      </c>
      <c r="Q429" s="3" t="s">
        <v>1024</v>
      </c>
      <c r="R429" s="3" t="str">
        <f t="shared" si="40"/>
        <v>https://dashboardfiltrado.azurewebsites.net/AutoDash/Index/20/19</v>
      </c>
      <c r="S429" s="58" t="str">
        <f>+""""&amp;IFERROR(VLOOKUP($O429,MASTER!$A$8:$Z$762,20,0),"")&amp;""""</f>
        <v>"No Aplica"</v>
      </c>
      <c r="T429" s="73" t="str">
        <f>+IFERROR(VLOOKUP($O429,MASTER!$A$8:$Z$762,21,0),"")</f>
        <v>No Aplica</v>
      </c>
      <c r="U429" s="67">
        <f>+BD_Links[[#This Row],[id2]]</f>
        <v>19</v>
      </c>
      <c r="V429" s="58" t="str">
        <f>+""""&amp;IFERROR(VLOOKUP($O429,MASTER!$A$8:$Z$762,22,0),"")&amp;""""</f>
        <v>"No Aplica"</v>
      </c>
      <c r="W429" s="3"/>
      <c r="X429" s="3" t="str">
        <f>+IFERROR(VLOOKUP(BD_Links[[#This Row],[id GEE]],Portadas10[],2,0),"")</f>
        <v/>
      </c>
      <c r="Y4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0" spans="2:26" ht="24" x14ac:dyDescent="0.3">
      <c r="B430" s="74">
        <f t="shared" si="38"/>
        <v>20</v>
      </c>
      <c r="C430" s="58" t="str">
        <f>+VLOOKUP($O430,MASTER!$A$8:$N$762,2,0)</f>
        <v>DATAPUEBLOS</v>
      </c>
      <c r="D430" s="73" t="str">
        <f>+VLOOKUP($O430,MASTER!$A$8:$N$762,3,0)</f>
        <v>0019-02-00087</v>
      </c>
      <c r="E430" s="52" t="str">
        <f>+VLOOKUP($O430,MASTER!$A$8:$N$762,5,0)</f>
        <v>Comunidad Lingüística - Guatemala</v>
      </c>
      <c r="F430" s="73" t="str">
        <f>+VLOOKUP($O430,MASTER!$A$8:$N$762,6,0)</f>
        <v>PRO</v>
      </c>
      <c r="G430" s="73" t="str">
        <f>+VLOOKUP($O430,MASTER!$A$8:$N$762,7,0)</f>
        <v>Guatemala</v>
      </c>
      <c r="H430" s="73" t="str">
        <f>+VLOOKUP($O430,MASTER!$A$8:$N$762,9,0)</f>
        <v>SI</v>
      </c>
      <c r="I430" s="73" t="str">
        <f>+VLOOKUP($O430,MASTER!$A$8:$N$762,10,0)</f>
        <v>NO</v>
      </c>
      <c r="J430" s="73" t="str">
        <f>+VLOOKUP($O430,MASTER!$A$8:$N$762,11,0)</f>
        <v>SI</v>
      </c>
      <c r="K430" s="72">
        <f>+VLOOKUP($O430,MASTER!$A$8:$N$762,12,0)</f>
        <v>2</v>
      </c>
      <c r="L430" s="73" t="str">
        <f>+VLOOKUP($O430,MASTER!$A$8:$N$762,13,0)</f>
        <v>SI</v>
      </c>
      <c r="M430" s="73" t="str">
        <f>+VLOOKUP($O430,MASTER!$A$8:$N$762,14,0)</f>
        <v>Local</v>
      </c>
      <c r="N430" s="72">
        <f t="shared" si="39"/>
        <v>22</v>
      </c>
      <c r="O430" s="67">
        <f t="shared" si="41"/>
        <v>20</v>
      </c>
      <c r="P430" s="65">
        <v>20</v>
      </c>
      <c r="Q430" s="3" t="s">
        <v>1025</v>
      </c>
      <c r="R430" s="3" t="str">
        <f t="shared" si="40"/>
        <v>https://dashboardfiltrado.azurewebsites.net/AutoDash/Index/20/20</v>
      </c>
      <c r="S430" s="58" t="str">
        <f>+""""&amp;IFERROR(VLOOKUP($O430,MASTER!$A$8:$Z$762,20,0),"")&amp;""""</f>
        <v>"No Aplica"</v>
      </c>
      <c r="T430" s="73" t="str">
        <f>+IFERROR(VLOOKUP($O430,MASTER!$A$8:$Z$762,21,0),"")</f>
        <v>No Aplica</v>
      </c>
      <c r="U430" s="67">
        <f>+BD_Links[[#This Row],[id2]]</f>
        <v>20</v>
      </c>
      <c r="V430" s="58" t="str">
        <f>+""""&amp;IFERROR(VLOOKUP($O430,MASTER!$A$8:$Z$762,22,0),"")&amp;""""</f>
        <v>"No Aplica"</v>
      </c>
      <c r="W430" s="3"/>
      <c r="X430" s="3" t="str">
        <f>+IFERROR(VLOOKUP(BD_Links[[#This Row],[id GEE]],Portadas10[],2,0),"")</f>
        <v/>
      </c>
      <c r="Y4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1" spans="2:26" ht="24" x14ac:dyDescent="0.3">
      <c r="B431" s="74">
        <f t="shared" si="38"/>
        <v>21</v>
      </c>
      <c r="C431" s="58" t="str">
        <f>+VLOOKUP($O431,MASTER!$A$8:$N$762,2,0)</f>
        <v>DATAPUEBLOS</v>
      </c>
      <c r="D431" s="73" t="str">
        <f>+VLOOKUP($O431,MASTER!$A$8:$N$762,3,0)</f>
        <v>0019-02-00087</v>
      </c>
      <c r="E431" s="52" t="str">
        <f>+VLOOKUP($O431,MASTER!$A$8:$N$762,5,0)</f>
        <v>Comunidad Lingüística - Guatemala</v>
      </c>
      <c r="F431" s="73" t="str">
        <f>+VLOOKUP($O431,MASTER!$A$8:$N$762,6,0)</f>
        <v>PRO</v>
      </c>
      <c r="G431" s="73" t="str">
        <f>+VLOOKUP($O431,MASTER!$A$8:$N$762,7,0)</f>
        <v>Guatemala</v>
      </c>
      <c r="H431" s="73" t="str">
        <f>+VLOOKUP($O431,MASTER!$A$8:$N$762,9,0)</f>
        <v>SI</v>
      </c>
      <c r="I431" s="73" t="str">
        <f>+VLOOKUP($O431,MASTER!$A$8:$N$762,10,0)</f>
        <v>NO</v>
      </c>
      <c r="J431" s="73" t="str">
        <f>+VLOOKUP($O431,MASTER!$A$8:$N$762,11,0)</f>
        <v>SI</v>
      </c>
      <c r="K431" s="72">
        <f>+VLOOKUP($O431,MASTER!$A$8:$N$762,12,0)</f>
        <v>2</v>
      </c>
      <c r="L431" s="73" t="str">
        <f>+VLOOKUP($O431,MASTER!$A$8:$N$762,13,0)</f>
        <v>SI</v>
      </c>
      <c r="M431" s="73" t="str">
        <f>+VLOOKUP($O431,MASTER!$A$8:$N$762,14,0)</f>
        <v>Local</v>
      </c>
      <c r="N431" s="72">
        <f t="shared" si="39"/>
        <v>22</v>
      </c>
      <c r="O431" s="67">
        <f t="shared" si="41"/>
        <v>20</v>
      </c>
      <c r="P431" s="65">
        <v>21</v>
      </c>
      <c r="Q431" s="3" t="s">
        <v>1026</v>
      </c>
      <c r="R431" s="3" t="str">
        <f t="shared" si="40"/>
        <v>https://dashboardfiltrado.azurewebsites.net/AutoDash/Index/20/21</v>
      </c>
      <c r="S431" s="58" t="str">
        <f>+""""&amp;IFERROR(VLOOKUP($O431,MASTER!$A$8:$Z$762,20,0),"")&amp;""""</f>
        <v>"No Aplica"</v>
      </c>
      <c r="T431" s="73" t="str">
        <f>+IFERROR(VLOOKUP($O431,MASTER!$A$8:$Z$762,21,0),"")</f>
        <v>No Aplica</v>
      </c>
      <c r="U431" s="67">
        <f>+BD_Links[[#This Row],[id2]]</f>
        <v>21</v>
      </c>
      <c r="V431" s="58" t="str">
        <f>+""""&amp;IFERROR(VLOOKUP($O431,MASTER!$A$8:$Z$762,22,0),"")&amp;""""</f>
        <v>"No Aplica"</v>
      </c>
      <c r="W431" s="3"/>
      <c r="X431" s="3" t="str">
        <f>+IFERROR(VLOOKUP(BD_Links[[#This Row],[id GEE]],Portadas10[],2,0),"")</f>
        <v/>
      </c>
      <c r="Y4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2" spans="2:26" ht="24" x14ac:dyDescent="0.3">
      <c r="B432" s="74">
        <f t="shared" si="38"/>
        <v>22</v>
      </c>
      <c r="C432" s="58" t="str">
        <f>+VLOOKUP($O432,MASTER!$A$8:$N$762,2,0)</f>
        <v>DATAPUEBLOS</v>
      </c>
      <c r="D432" s="73" t="str">
        <f>+VLOOKUP($O432,MASTER!$A$8:$N$762,3,0)</f>
        <v>0019-02-00087</v>
      </c>
      <c r="E432" s="52" t="str">
        <f>+VLOOKUP($O432,MASTER!$A$8:$N$762,5,0)</f>
        <v>Comunidad Lingüística - Guatemala</v>
      </c>
      <c r="F432" s="73" t="str">
        <f>+VLOOKUP($O432,MASTER!$A$8:$N$762,6,0)</f>
        <v>PRO</v>
      </c>
      <c r="G432" s="73" t="str">
        <f>+VLOOKUP($O432,MASTER!$A$8:$N$762,7,0)</f>
        <v>Guatemala</v>
      </c>
      <c r="H432" s="73" t="str">
        <f>+VLOOKUP($O432,MASTER!$A$8:$N$762,9,0)</f>
        <v>SI</v>
      </c>
      <c r="I432" s="73" t="str">
        <f>+VLOOKUP($O432,MASTER!$A$8:$N$762,10,0)</f>
        <v>NO</v>
      </c>
      <c r="J432" s="73" t="str">
        <f>+VLOOKUP($O432,MASTER!$A$8:$N$762,11,0)</f>
        <v>SI</v>
      </c>
      <c r="K432" s="72">
        <f>+VLOOKUP($O432,MASTER!$A$8:$N$762,12,0)</f>
        <v>2</v>
      </c>
      <c r="L432" s="73" t="str">
        <f>+VLOOKUP($O432,MASTER!$A$8:$N$762,13,0)</f>
        <v>SI</v>
      </c>
      <c r="M432" s="73" t="str">
        <f>+VLOOKUP($O432,MASTER!$A$8:$N$762,14,0)</f>
        <v>Local</v>
      </c>
      <c r="N432" s="72">
        <f t="shared" si="39"/>
        <v>22</v>
      </c>
      <c r="O432" s="67">
        <f t="shared" si="41"/>
        <v>20</v>
      </c>
      <c r="P432" s="65">
        <v>22</v>
      </c>
      <c r="Q432" s="3" t="s">
        <v>1027</v>
      </c>
      <c r="R432" s="3" t="str">
        <f t="shared" si="40"/>
        <v>https://dashboardfiltrado.azurewebsites.net/AutoDash/Index/20/22</v>
      </c>
      <c r="S432" s="58" t="str">
        <f>+""""&amp;IFERROR(VLOOKUP($O432,MASTER!$A$8:$Z$762,20,0),"")&amp;""""</f>
        <v>"No Aplica"</v>
      </c>
      <c r="T432" s="73" t="str">
        <f>+IFERROR(VLOOKUP($O432,MASTER!$A$8:$Z$762,21,0),"")</f>
        <v>No Aplica</v>
      </c>
      <c r="U432" s="67">
        <f>+BD_Links[[#This Row],[id2]]</f>
        <v>22</v>
      </c>
      <c r="V432" s="58" t="str">
        <f>+""""&amp;IFERROR(VLOOKUP($O432,MASTER!$A$8:$Z$762,22,0),"")&amp;""""</f>
        <v>"No Aplica"</v>
      </c>
      <c r="W432" s="3"/>
      <c r="X432" s="3" t="str">
        <f>+IFERROR(VLOOKUP(BD_Links[[#This Row],[id GEE]],Portadas10[],2,0),"")</f>
        <v/>
      </c>
      <c r="Y4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3" spans="2:26" ht="24" x14ac:dyDescent="0.3">
      <c r="B433" s="74">
        <f t="shared" si="38"/>
        <v>1</v>
      </c>
      <c r="C433" s="58" t="str">
        <f>+VLOOKUP($O433,MASTER!$A$8:$N$762,2,0)</f>
        <v>DATAIMPACTO</v>
      </c>
      <c r="D433" s="73" t="str">
        <f>+VLOOKUP($O433,MASTER!$A$8:$N$762,3,0)</f>
        <v>0026-04-00089</v>
      </c>
      <c r="E433" s="52" t="str">
        <f>+VLOOKUP($O433,MASTER!$A$8:$N$762,5,0)</f>
        <v>Impactos del Huracán ETA - Honduras</v>
      </c>
      <c r="F433" s="73" t="str">
        <f>+VLOOKUP($O433,MASTER!$A$8:$N$762,6,0)</f>
        <v>Liberado</v>
      </c>
      <c r="G433" s="73" t="str">
        <f>+VLOOKUP($O433,MASTER!$A$8:$N$762,7,0)</f>
        <v>Honduras</v>
      </c>
      <c r="H433" s="73" t="str">
        <f>+VLOOKUP($O433,MASTER!$A$8:$N$762,9,0)</f>
        <v>SI</v>
      </c>
      <c r="I433" s="73" t="str">
        <f>+VLOOKUP($O433,MASTER!$A$8:$N$762,10,0)</f>
        <v>NO</v>
      </c>
      <c r="J433" s="73" t="str">
        <f>+VLOOKUP($O433,MASTER!$A$8:$N$762,11,0)</f>
        <v>SI</v>
      </c>
      <c r="K433" s="72">
        <f>+VLOOKUP($O433,MASTER!$A$8:$N$762,12,0)</f>
        <v>1</v>
      </c>
      <c r="L433" s="73" t="str">
        <f>+VLOOKUP($O433,MASTER!$A$8:$N$762,13,0)</f>
        <v>NO</v>
      </c>
      <c r="M433" s="73" t="str">
        <f>+VLOOKUP($O433,MASTER!$A$8:$N$762,14,0)</f>
        <v>Nacional</v>
      </c>
      <c r="N433" s="72">
        <v>1</v>
      </c>
      <c r="O433" s="67">
        <v>21</v>
      </c>
      <c r="P433" s="66">
        <v>0</v>
      </c>
      <c r="Q433" s="75" t="s">
        <v>89</v>
      </c>
      <c r="R433" s="3" t="str">
        <f t="shared" si="40"/>
        <v>https://dashboardfiltrado.azurewebsites.net/AutoDash/Index/21/0</v>
      </c>
      <c r="S433" s="58" t="str">
        <f>+""""&amp;IFERROR(VLOOKUP($O433,MASTER!$A$8:$Z$762,20,0),"")&amp;""""</f>
        <v>"No Aplica"</v>
      </c>
      <c r="T433" s="73" t="str">
        <f>+IFERROR(VLOOKUP($O433,MASTER!$A$8:$Z$762,21,0),"")</f>
        <v>No Aplica</v>
      </c>
      <c r="U433" s="67">
        <f>+BD_Links[[#This Row],[id2]]</f>
        <v>0</v>
      </c>
      <c r="V433" s="58" t="str">
        <f>+""""&amp;IFERROR(VLOOKUP($O433,MASTER!$A$8:$Z$762,22,0),"")&amp;""""</f>
        <v>"No Aplica"</v>
      </c>
      <c r="W433" s="3"/>
      <c r="X433" s="3" t="str">
        <f>+IFERROR(VLOOKUP(BD_Links[[#This Row],[id GEE]],Portadas10[],2,0),"")</f>
        <v/>
      </c>
      <c r="Y4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4" spans="2:26" ht="24" x14ac:dyDescent="0.3">
      <c r="B434" s="74">
        <f t="shared" si="38"/>
        <v>1</v>
      </c>
      <c r="C434" s="58" t="str">
        <f>+VLOOKUP($O434,MASTER!$A$8:$N$762,2,0)</f>
        <v>DATAFOREST</v>
      </c>
      <c r="D434" s="73" t="str">
        <f>+VLOOKUP($O434,MASTER!$A$8:$N$762,3,0)</f>
        <v>0028-01-00090</v>
      </c>
      <c r="E434" s="52" t="str">
        <f>+VLOOKUP($O434,MASTER!$A$8:$N$762,5,0)</f>
        <v>Estadísticas de Incendios Forestales</v>
      </c>
      <c r="F434" s="73" t="str">
        <f>+VLOOKUP($O434,MASTER!$A$8:$N$762,6,0)</f>
        <v>PRO</v>
      </c>
      <c r="G434" s="73" t="str">
        <f>+VLOOKUP($O434,MASTER!$A$8:$N$762,7,0)</f>
        <v>Chile</v>
      </c>
      <c r="H434" s="73" t="str">
        <f>+VLOOKUP($O434,MASTER!$A$8:$N$762,9,0)</f>
        <v>SI</v>
      </c>
      <c r="I434" s="73" t="str">
        <f>+VLOOKUP($O434,MASTER!$A$8:$N$762,10,0)</f>
        <v>NO</v>
      </c>
      <c r="J434" s="73" t="str">
        <f>+VLOOKUP($O434,MASTER!$A$8:$N$762,11,0)</f>
        <v>SI</v>
      </c>
      <c r="K434" s="72">
        <f>+VLOOKUP($O434,MASTER!$A$8:$N$762,12,0)</f>
        <v>1</v>
      </c>
      <c r="L434" s="73" t="str">
        <f>+VLOOKUP($O434,MASTER!$A$8:$N$762,13,0)</f>
        <v>SI</v>
      </c>
      <c r="M434" s="73" t="str">
        <f>+VLOOKUP($O434,MASTER!$A$8:$N$762,14,0)</f>
        <v>Región</v>
      </c>
      <c r="N434" s="72">
        <v>16</v>
      </c>
      <c r="O434" s="67">
        <v>22</v>
      </c>
      <c r="P434" s="65">
        <v>2</v>
      </c>
      <c r="Q434" s="3" t="s">
        <v>636</v>
      </c>
      <c r="R434" s="3" t="str">
        <f t="shared" si="40"/>
        <v>https://dashboardfiltrado.azurewebsites.net/AutoDash/Index/22/2</v>
      </c>
      <c r="S434" s="58" t="str">
        <f>+""""&amp;IFERROR(VLOOKUP($O434,MASTER!$A$8:$Z$762,20,0),"")&amp;""""</f>
        <v>"No Aplica"</v>
      </c>
      <c r="T434" s="73" t="str">
        <f>+IFERROR(VLOOKUP($O434,MASTER!$A$8:$Z$762,21,0),"")</f>
        <v>No Aplica</v>
      </c>
      <c r="U434" s="67">
        <f>+BD_Links[[#This Row],[id2]]</f>
        <v>2</v>
      </c>
      <c r="V434" s="58" t="str">
        <f>+""""&amp;IFERROR(VLOOKUP($O434,MASTER!$A$8:$Z$762,22,0),"")&amp;""""</f>
        <v>"No Aplica"</v>
      </c>
      <c r="W434" s="3"/>
      <c r="X434" s="3" t="str">
        <f>+IFERROR(VLOOKUP(BD_Links[[#This Row],[id GEE]],Portadas10[],2,0),"")</f>
        <v/>
      </c>
      <c r="Y4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5" spans="2:26" ht="24" x14ac:dyDescent="0.3">
      <c r="B435" s="74">
        <f t="shared" si="38"/>
        <v>2</v>
      </c>
      <c r="C435" s="58" t="str">
        <f>+VLOOKUP($O435,MASTER!$A$8:$N$762,2,0)</f>
        <v>DATAFOREST</v>
      </c>
      <c r="D435" s="73" t="str">
        <f>+VLOOKUP($O435,MASTER!$A$8:$N$762,3,0)</f>
        <v>0028-01-00090</v>
      </c>
      <c r="E435" s="52" t="str">
        <f>+VLOOKUP($O435,MASTER!$A$8:$N$762,5,0)</f>
        <v>Estadísticas de Incendios Forestales</v>
      </c>
      <c r="F435" s="73" t="str">
        <f>+VLOOKUP($O435,MASTER!$A$8:$N$762,6,0)</f>
        <v>PRO</v>
      </c>
      <c r="G435" s="73" t="str">
        <f>+VLOOKUP($O435,MASTER!$A$8:$N$762,7,0)</f>
        <v>Chile</v>
      </c>
      <c r="H435" s="73" t="str">
        <f>+VLOOKUP($O435,MASTER!$A$8:$N$762,9,0)</f>
        <v>SI</v>
      </c>
      <c r="I435" s="73" t="str">
        <f>+VLOOKUP($O435,MASTER!$A$8:$N$762,10,0)</f>
        <v>NO</v>
      </c>
      <c r="J435" s="73" t="str">
        <f>+VLOOKUP($O435,MASTER!$A$8:$N$762,11,0)</f>
        <v>SI</v>
      </c>
      <c r="K435" s="72">
        <f>+VLOOKUP($O435,MASTER!$A$8:$N$762,12,0)</f>
        <v>1</v>
      </c>
      <c r="L435" s="73" t="str">
        <f>+VLOOKUP($O435,MASTER!$A$8:$N$762,13,0)</f>
        <v>SI</v>
      </c>
      <c r="M435" s="73" t="str">
        <f>+VLOOKUP($O435,MASTER!$A$8:$N$762,14,0)</f>
        <v>Región</v>
      </c>
      <c r="N435" s="72">
        <f t="shared" si="39"/>
        <v>16</v>
      </c>
      <c r="O435" s="67">
        <f>+O434</f>
        <v>22</v>
      </c>
      <c r="P435" s="65">
        <v>15</v>
      </c>
      <c r="Q435" s="3" t="s">
        <v>649</v>
      </c>
      <c r="R435" s="3" t="str">
        <f t="shared" si="40"/>
        <v>https://dashboardfiltrado.azurewebsites.net/AutoDash/Index/22/15</v>
      </c>
      <c r="S435" s="58" t="str">
        <f>+""""&amp;IFERROR(VLOOKUP($O435,MASTER!$A$8:$Z$762,20,0),"")&amp;""""</f>
        <v>"No Aplica"</v>
      </c>
      <c r="T435" s="73" t="str">
        <f>+IFERROR(VLOOKUP($O435,MASTER!$A$8:$Z$762,21,0),"")</f>
        <v>No Aplica</v>
      </c>
      <c r="U435" s="67">
        <f>+BD_Links[[#This Row],[id2]]</f>
        <v>15</v>
      </c>
      <c r="V435" s="58" t="str">
        <f>+""""&amp;IFERROR(VLOOKUP($O435,MASTER!$A$8:$Z$762,22,0),"")&amp;""""</f>
        <v>"No Aplica"</v>
      </c>
      <c r="W435" s="3"/>
      <c r="X435" s="3" t="str">
        <f>+IFERROR(VLOOKUP(BD_Links[[#This Row],[id GEE]],Portadas10[],2,0),"")</f>
        <v/>
      </c>
      <c r="Y4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6" spans="2:26" ht="24" x14ac:dyDescent="0.3">
      <c r="B436" s="74">
        <f t="shared" si="38"/>
        <v>3</v>
      </c>
      <c r="C436" s="58" t="str">
        <f>+VLOOKUP($O436,MASTER!$A$8:$N$762,2,0)</f>
        <v>DATAFOREST</v>
      </c>
      <c r="D436" s="73" t="str">
        <f>+VLOOKUP($O436,MASTER!$A$8:$N$762,3,0)</f>
        <v>0028-01-00090</v>
      </c>
      <c r="E436" s="52" t="str">
        <f>+VLOOKUP($O436,MASTER!$A$8:$N$762,5,0)</f>
        <v>Estadísticas de Incendios Forestales</v>
      </c>
      <c r="F436" s="73" t="str">
        <f>+VLOOKUP($O436,MASTER!$A$8:$N$762,6,0)</f>
        <v>PRO</v>
      </c>
      <c r="G436" s="73" t="str">
        <f>+VLOOKUP($O436,MASTER!$A$8:$N$762,7,0)</f>
        <v>Chile</v>
      </c>
      <c r="H436" s="73" t="str">
        <f>+VLOOKUP($O436,MASTER!$A$8:$N$762,9,0)</f>
        <v>SI</v>
      </c>
      <c r="I436" s="73" t="str">
        <f>+VLOOKUP($O436,MASTER!$A$8:$N$762,10,0)</f>
        <v>NO</v>
      </c>
      <c r="J436" s="73" t="str">
        <f>+VLOOKUP($O436,MASTER!$A$8:$N$762,11,0)</f>
        <v>SI</v>
      </c>
      <c r="K436" s="72">
        <f>+VLOOKUP($O436,MASTER!$A$8:$N$762,12,0)</f>
        <v>1</v>
      </c>
      <c r="L436" s="73" t="str">
        <f>+VLOOKUP($O436,MASTER!$A$8:$N$762,13,0)</f>
        <v>SI</v>
      </c>
      <c r="M436" s="73" t="str">
        <f>+VLOOKUP($O436,MASTER!$A$8:$N$762,14,0)</f>
        <v>Región</v>
      </c>
      <c r="N436" s="72">
        <f t="shared" si="39"/>
        <v>16</v>
      </c>
      <c r="O436" s="67">
        <f t="shared" ref="O436:O499" si="42">+O435</f>
        <v>22</v>
      </c>
      <c r="P436" s="65">
        <v>3</v>
      </c>
      <c r="Q436" s="3" t="s">
        <v>637</v>
      </c>
      <c r="R436" s="3" t="str">
        <f t="shared" si="40"/>
        <v>https://dashboardfiltrado.azurewebsites.net/AutoDash/Index/22/3</v>
      </c>
      <c r="S436" s="58" t="str">
        <f>+""""&amp;IFERROR(VLOOKUP($O436,MASTER!$A$8:$Z$762,20,0),"")&amp;""""</f>
        <v>"No Aplica"</v>
      </c>
      <c r="T436" s="73" t="str">
        <f>+IFERROR(VLOOKUP($O436,MASTER!$A$8:$Z$762,21,0),"")</f>
        <v>No Aplica</v>
      </c>
      <c r="U436" s="67">
        <f>+BD_Links[[#This Row],[id2]]</f>
        <v>3</v>
      </c>
      <c r="V436" s="58" t="str">
        <f>+""""&amp;IFERROR(VLOOKUP($O436,MASTER!$A$8:$Z$762,22,0),"")&amp;""""</f>
        <v>"No Aplica"</v>
      </c>
      <c r="W436" s="3"/>
      <c r="X436" s="3" t="str">
        <f>+IFERROR(VLOOKUP(BD_Links[[#This Row],[id GEE]],Portadas10[],2,0),"")</f>
        <v/>
      </c>
      <c r="Y4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7" spans="2:26" ht="24" x14ac:dyDescent="0.3">
      <c r="B437" s="74">
        <f t="shared" si="38"/>
        <v>4</v>
      </c>
      <c r="C437" s="58" t="str">
        <f>+VLOOKUP($O437,MASTER!$A$8:$N$762,2,0)</f>
        <v>DATAFOREST</v>
      </c>
      <c r="D437" s="73" t="str">
        <f>+VLOOKUP($O437,MASTER!$A$8:$N$762,3,0)</f>
        <v>0028-01-00090</v>
      </c>
      <c r="E437" s="52" t="str">
        <f>+VLOOKUP($O437,MASTER!$A$8:$N$762,5,0)</f>
        <v>Estadísticas de Incendios Forestales</v>
      </c>
      <c r="F437" s="73" t="str">
        <f>+VLOOKUP($O437,MASTER!$A$8:$N$762,6,0)</f>
        <v>PRO</v>
      </c>
      <c r="G437" s="73" t="str">
        <f>+VLOOKUP($O437,MASTER!$A$8:$N$762,7,0)</f>
        <v>Chile</v>
      </c>
      <c r="H437" s="73" t="str">
        <f>+VLOOKUP($O437,MASTER!$A$8:$N$762,9,0)</f>
        <v>SI</v>
      </c>
      <c r="I437" s="73" t="str">
        <f>+VLOOKUP($O437,MASTER!$A$8:$N$762,10,0)</f>
        <v>NO</v>
      </c>
      <c r="J437" s="73" t="str">
        <f>+VLOOKUP($O437,MASTER!$A$8:$N$762,11,0)</f>
        <v>SI</v>
      </c>
      <c r="K437" s="72">
        <f>+VLOOKUP($O437,MASTER!$A$8:$N$762,12,0)</f>
        <v>1</v>
      </c>
      <c r="L437" s="73" t="str">
        <f>+VLOOKUP($O437,MASTER!$A$8:$N$762,13,0)</f>
        <v>SI</v>
      </c>
      <c r="M437" s="73" t="str">
        <f>+VLOOKUP($O437,MASTER!$A$8:$N$762,14,0)</f>
        <v>Región</v>
      </c>
      <c r="N437" s="72">
        <f t="shared" si="39"/>
        <v>16</v>
      </c>
      <c r="O437" s="67">
        <f t="shared" si="42"/>
        <v>22</v>
      </c>
      <c r="P437" s="65">
        <v>11</v>
      </c>
      <c r="Q437" s="3" t="s">
        <v>645</v>
      </c>
      <c r="R437" s="3" t="str">
        <f t="shared" si="40"/>
        <v>https://dashboardfiltrado.azurewebsites.net/AutoDash/Index/22/11</v>
      </c>
      <c r="S437" s="58" t="str">
        <f>+""""&amp;IFERROR(VLOOKUP($O437,MASTER!$A$8:$Z$762,20,0),"")&amp;""""</f>
        <v>"No Aplica"</v>
      </c>
      <c r="T437" s="73" t="str">
        <f>+IFERROR(VLOOKUP($O437,MASTER!$A$8:$Z$762,21,0),"")</f>
        <v>No Aplica</v>
      </c>
      <c r="U437" s="67">
        <f>+BD_Links[[#This Row],[id2]]</f>
        <v>11</v>
      </c>
      <c r="V437" s="58" t="str">
        <f>+""""&amp;IFERROR(VLOOKUP($O437,MASTER!$A$8:$Z$762,22,0),"")&amp;""""</f>
        <v>"No Aplica"</v>
      </c>
      <c r="W437" s="3"/>
      <c r="X437" s="3" t="str">
        <f>+IFERROR(VLOOKUP(BD_Links[[#This Row],[id GEE]],Portadas10[],2,0),"")</f>
        <v/>
      </c>
      <c r="Y4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8" spans="2:26" ht="24" x14ac:dyDescent="0.3">
      <c r="B438" s="74">
        <f t="shared" si="38"/>
        <v>5</v>
      </c>
      <c r="C438" s="58" t="str">
        <f>+VLOOKUP($O438,MASTER!$A$8:$N$762,2,0)</f>
        <v>DATAFOREST</v>
      </c>
      <c r="D438" s="73" t="str">
        <f>+VLOOKUP($O438,MASTER!$A$8:$N$762,3,0)</f>
        <v>0028-01-00090</v>
      </c>
      <c r="E438" s="52" t="str">
        <f>+VLOOKUP($O438,MASTER!$A$8:$N$762,5,0)</f>
        <v>Estadísticas de Incendios Forestales</v>
      </c>
      <c r="F438" s="73" t="str">
        <f>+VLOOKUP($O438,MASTER!$A$8:$N$762,6,0)</f>
        <v>PRO</v>
      </c>
      <c r="G438" s="73" t="str">
        <f>+VLOOKUP($O438,MASTER!$A$8:$N$762,7,0)</f>
        <v>Chile</v>
      </c>
      <c r="H438" s="73" t="str">
        <f>+VLOOKUP($O438,MASTER!$A$8:$N$762,9,0)</f>
        <v>SI</v>
      </c>
      <c r="I438" s="73" t="str">
        <f>+VLOOKUP($O438,MASTER!$A$8:$N$762,10,0)</f>
        <v>NO</v>
      </c>
      <c r="J438" s="73" t="str">
        <f>+VLOOKUP($O438,MASTER!$A$8:$N$762,11,0)</f>
        <v>SI</v>
      </c>
      <c r="K438" s="72">
        <f>+VLOOKUP($O438,MASTER!$A$8:$N$762,12,0)</f>
        <v>1</v>
      </c>
      <c r="L438" s="73" t="str">
        <f>+VLOOKUP($O438,MASTER!$A$8:$N$762,13,0)</f>
        <v>SI</v>
      </c>
      <c r="M438" s="73" t="str">
        <f>+VLOOKUP($O438,MASTER!$A$8:$N$762,14,0)</f>
        <v>Región</v>
      </c>
      <c r="N438" s="72">
        <f t="shared" si="39"/>
        <v>16</v>
      </c>
      <c r="O438" s="67">
        <f t="shared" si="42"/>
        <v>22</v>
      </c>
      <c r="P438" s="65">
        <v>4</v>
      </c>
      <c r="Q438" s="3" t="s">
        <v>638</v>
      </c>
      <c r="R438" s="3" t="str">
        <f t="shared" si="40"/>
        <v>https://dashboardfiltrado.azurewebsites.net/AutoDash/Index/22/4</v>
      </c>
      <c r="S438" s="58" t="str">
        <f>+""""&amp;IFERROR(VLOOKUP($O438,MASTER!$A$8:$Z$762,20,0),"")&amp;""""</f>
        <v>"No Aplica"</v>
      </c>
      <c r="T438" s="73" t="str">
        <f>+IFERROR(VLOOKUP($O438,MASTER!$A$8:$Z$762,21,0),"")</f>
        <v>No Aplica</v>
      </c>
      <c r="U438" s="67">
        <f>+BD_Links[[#This Row],[id2]]</f>
        <v>4</v>
      </c>
      <c r="V438" s="58" t="str">
        <f>+""""&amp;IFERROR(VLOOKUP($O438,MASTER!$A$8:$Z$762,22,0),"")&amp;""""</f>
        <v>"No Aplica"</v>
      </c>
      <c r="W438" s="3"/>
      <c r="X438" s="3" t="str">
        <f>+IFERROR(VLOOKUP(BD_Links[[#This Row],[id GEE]],Portadas10[],2,0),"")</f>
        <v/>
      </c>
      <c r="Y4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9" spans="2:26" ht="24" x14ac:dyDescent="0.3">
      <c r="B439" s="74">
        <f t="shared" si="38"/>
        <v>6</v>
      </c>
      <c r="C439" s="58" t="str">
        <f>+VLOOKUP($O439,MASTER!$A$8:$N$762,2,0)</f>
        <v>DATAFOREST</v>
      </c>
      <c r="D439" s="73" t="str">
        <f>+VLOOKUP($O439,MASTER!$A$8:$N$762,3,0)</f>
        <v>0028-01-00090</v>
      </c>
      <c r="E439" s="52" t="str">
        <f>+VLOOKUP($O439,MASTER!$A$8:$N$762,5,0)</f>
        <v>Estadísticas de Incendios Forestales</v>
      </c>
      <c r="F439" s="73" t="str">
        <f>+VLOOKUP($O439,MASTER!$A$8:$N$762,6,0)</f>
        <v>PRO</v>
      </c>
      <c r="G439" s="73" t="str">
        <f>+VLOOKUP($O439,MASTER!$A$8:$N$762,7,0)</f>
        <v>Chile</v>
      </c>
      <c r="H439" s="73" t="str">
        <f>+VLOOKUP($O439,MASTER!$A$8:$N$762,9,0)</f>
        <v>SI</v>
      </c>
      <c r="I439" s="73" t="str">
        <f>+VLOOKUP($O439,MASTER!$A$8:$N$762,10,0)</f>
        <v>NO</v>
      </c>
      <c r="J439" s="73" t="str">
        <f>+VLOOKUP($O439,MASTER!$A$8:$N$762,11,0)</f>
        <v>SI</v>
      </c>
      <c r="K439" s="72">
        <f>+VLOOKUP($O439,MASTER!$A$8:$N$762,12,0)</f>
        <v>1</v>
      </c>
      <c r="L439" s="73" t="str">
        <f>+VLOOKUP($O439,MASTER!$A$8:$N$762,13,0)</f>
        <v>SI</v>
      </c>
      <c r="M439" s="73" t="str">
        <f>+VLOOKUP($O439,MASTER!$A$8:$N$762,14,0)</f>
        <v>Región</v>
      </c>
      <c r="N439" s="72">
        <f t="shared" si="39"/>
        <v>16</v>
      </c>
      <c r="O439" s="67">
        <f t="shared" si="42"/>
        <v>22</v>
      </c>
      <c r="P439" s="65">
        <v>9</v>
      </c>
      <c r="Q439" s="3" t="s">
        <v>643</v>
      </c>
      <c r="R439" s="3" t="str">
        <f t="shared" si="40"/>
        <v>https://dashboardfiltrado.azurewebsites.net/AutoDash/Index/22/9</v>
      </c>
      <c r="S439" s="58" t="str">
        <f>+""""&amp;IFERROR(VLOOKUP($O439,MASTER!$A$8:$Z$762,20,0),"")&amp;""""</f>
        <v>"No Aplica"</v>
      </c>
      <c r="T439" s="73" t="str">
        <f>+IFERROR(VLOOKUP($O439,MASTER!$A$8:$Z$762,21,0),"")</f>
        <v>No Aplica</v>
      </c>
      <c r="U439" s="67">
        <f>+BD_Links[[#This Row],[id2]]</f>
        <v>9</v>
      </c>
      <c r="V439" s="58" t="str">
        <f>+""""&amp;IFERROR(VLOOKUP($O439,MASTER!$A$8:$Z$762,22,0),"")&amp;""""</f>
        <v>"No Aplica"</v>
      </c>
      <c r="W439" s="3"/>
      <c r="X439" s="3" t="str">
        <f>+IFERROR(VLOOKUP(BD_Links[[#This Row],[id GEE]],Portadas10[],2,0),"")</f>
        <v/>
      </c>
      <c r="Y4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0" spans="2:26" ht="24" x14ac:dyDescent="0.3">
      <c r="B440" s="74">
        <f t="shared" si="38"/>
        <v>7</v>
      </c>
      <c r="C440" s="58" t="str">
        <f>+VLOOKUP($O440,MASTER!$A$8:$N$762,2,0)</f>
        <v>DATAFOREST</v>
      </c>
      <c r="D440" s="73" t="str">
        <f>+VLOOKUP($O440,MASTER!$A$8:$N$762,3,0)</f>
        <v>0028-01-00090</v>
      </c>
      <c r="E440" s="52" t="str">
        <f>+VLOOKUP($O440,MASTER!$A$8:$N$762,5,0)</f>
        <v>Estadísticas de Incendios Forestales</v>
      </c>
      <c r="F440" s="73" t="str">
        <f>+VLOOKUP($O440,MASTER!$A$8:$N$762,6,0)</f>
        <v>PRO</v>
      </c>
      <c r="G440" s="73" t="str">
        <f>+VLOOKUP($O440,MASTER!$A$8:$N$762,7,0)</f>
        <v>Chile</v>
      </c>
      <c r="H440" s="73" t="str">
        <f>+VLOOKUP($O440,MASTER!$A$8:$N$762,9,0)</f>
        <v>SI</v>
      </c>
      <c r="I440" s="73" t="str">
        <f>+VLOOKUP($O440,MASTER!$A$8:$N$762,10,0)</f>
        <v>NO</v>
      </c>
      <c r="J440" s="73" t="str">
        <f>+VLOOKUP($O440,MASTER!$A$8:$N$762,11,0)</f>
        <v>SI</v>
      </c>
      <c r="K440" s="72">
        <f>+VLOOKUP($O440,MASTER!$A$8:$N$762,12,0)</f>
        <v>1</v>
      </c>
      <c r="L440" s="73" t="str">
        <f>+VLOOKUP($O440,MASTER!$A$8:$N$762,13,0)</f>
        <v>SI</v>
      </c>
      <c r="M440" s="73" t="str">
        <f>+VLOOKUP($O440,MASTER!$A$8:$N$762,14,0)</f>
        <v>Región</v>
      </c>
      <c r="N440" s="72">
        <f t="shared" si="39"/>
        <v>16</v>
      </c>
      <c r="O440" s="67">
        <f t="shared" si="42"/>
        <v>22</v>
      </c>
      <c r="P440" s="65">
        <v>10</v>
      </c>
      <c r="Q440" s="3" t="s">
        <v>644</v>
      </c>
      <c r="R440" s="3" t="str">
        <f t="shared" si="40"/>
        <v>https://dashboardfiltrado.azurewebsites.net/AutoDash/Index/22/10</v>
      </c>
      <c r="S440" s="58" t="str">
        <f>+""""&amp;IFERROR(VLOOKUP($O440,MASTER!$A$8:$Z$762,20,0),"")&amp;""""</f>
        <v>"No Aplica"</v>
      </c>
      <c r="T440" s="73" t="str">
        <f>+IFERROR(VLOOKUP($O440,MASTER!$A$8:$Z$762,21,0),"")</f>
        <v>No Aplica</v>
      </c>
      <c r="U440" s="67">
        <f>+BD_Links[[#This Row],[id2]]</f>
        <v>10</v>
      </c>
      <c r="V440" s="58" t="str">
        <f>+""""&amp;IFERROR(VLOOKUP($O440,MASTER!$A$8:$Z$762,22,0),"")&amp;""""</f>
        <v>"No Aplica"</v>
      </c>
      <c r="W440" s="3"/>
      <c r="X440" s="3" t="str">
        <f>+IFERROR(VLOOKUP(BD_Links[[#This Row],[id GEE]],Portadas10[],2,0),"")</f>
        <v/>
      </c>
      <c r="Y4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1" spans="2:26" ht="24" x14ac:dyDescent="0.3">
      <c r="B441" s="74">
        <f t="shared" si="38"/>
        <v>8</v>
      </c>
      <c r="C441" s="58" t="str">
        <f>+VLOOKUP($O441,MASTER!$A$8:$N$762,2,0)</f>
        <v>DATAFOREST</v>
      </c>
      <c r="D441" s="73" t="str">
        <f>+VLOOKUP($O441,MASTER!$A$8:$N$762,3,0)</f>
        <v>0028-01-00090</v>
      </c>
      <c r="E441" s="52" t="str">
        <f>+VLOOKUP($O441,MASTER!$A$8:$N$762,5,0)</f>
        <v>Estadísticas de Incendios Forestales</v>
      </c>
      <c r="F441" s="73" t="str">
        <f>+VLOOKUP($O441,MASTER!$A$8:$N$762,6,0)</f>
        <v>PRO</v>
      </c>
      <c r="G441" s="73" t="str">
        <f>+VLOOKUP($O441,MASTER!$A$8:$N$762,7,0)</f>
        <v>Chile</v>
      </c>
      <c r="H441" s="73" t="str">
        <f>+VLOOKUP($O441,MASTER!$A$8:$N$762,9,0)</f>
        <v>SI</v>
      </c>
      <c r="I441" s="73" t="str">
        <f>+VLOOKUP($O441,MASTER!$A$8:$N$762,10,0)</f>
        <v>NO</v>
      </c>
      <c r="J441" s="73" t="str">
        <f>+VLOOKUP($O441,MASTER!$A$8:$N$762,11,0)</f>
        <v>SI</v>
      </c>
      <c r="K441" s="72">
        <f>+VLOOKUP($O441,MASTER!$A$8:$N$762,12,0)</f>
        <v>1</v>
      </c>
      <c r="L441" s="73" t="str">
        <f>+VLOOKUP($O441,MASTER!$A$8:$N$762,13,0)</f>
        <v>SI</v>
      </c>
      <c r="M441" s="73" t="str">
        <f>+VLOOKUP($O441,MASTER!$A$8:$N$762,14,0)</f>
        <v>Región</v>
      </c>
      <c r="N441" s="72">
        <f t="shared" si="39"/>
        <v>16</v>
      </c>
      <c r="O441" s="67">
        <f t="shared" si="42"/>
        <v>22</v>
      </c>
      <c r="P441" s="65">
        <v>14</v>
      </c>
      <c r="Q441" s="3" t="s">
        <v>648</v>
      </c>
      <c r="R441" s="3" t="str">
        <f t="shared" si="40"/>
        <v>https://dashboardfiltrado.azurewebsites.net/AutoDash/Index/22/14</v>
      </c>
      <c r="S441" s="58" t="str">
        <f>+""""&amp;IFERROR(VLOOKUP($O441,MASTER!$A$8:$Z$762,20,0),"")&amp;""""</f>
        <v>"No Aplica"</v>
      </c>
      <c r="T441" s="73" t="str">
        <f>+IFERROR(VLOOKUP($O441,MASTER!$A$8:$Z$762,21,0),"")</f>
        <v>No Aplica</v>
      </c>
      <c r="U441" s="67">
        <f>+BD_Links[[#This Row],[id2]]</f>
        <v>14</v>
      </c>
      <c r="V441" s="58" t="str">
        <f>+""""&amp;IFERROR(VLOOKUP($O441,MASTER!$A$8:$Z$762,22,0),"")&amp;""""</f>
        <v>"No Aplica"</v>
      </c>
      <c r="W441" s="3"/>
      <c r="X441" s="3" t="str">
        <f>+IFERROR(VLOOKUP(BD_Links[[#This Row],[id GEE]],Portadas10[],2,0),"")</f>
        <v/>
      </c>
      <c r="Y4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2" spans="2:26" ht="24" x14ac:dyDescent="0.3">
      <c r="B442" s="74">
        <f t="shared" si="38"/>
        <v>9</v>
      </c>
      <c r="C442" s="58" t="str">
        <f>+VLOOKUP($O442,MASTER!$A$8:$N$762,2,0)</f>
        <v>DATAFOREST</v>
      </c>
      <c r="D442" s="73" t="str">
        <f>+VLOOKUP($O442,MASTER!$A$8:$N$762,3,0)</f>
        <v>0028-01-00090</v>
      </c>
      <c r="E442" s="52" t="str">
        <f>+VLOOKUP($O442,MASTER!$A$8:$N$762,5,0)</f>
        <v>Estadísticas de Incendios Forestales</v>
      </c>
      <c r="F442" s="73" t="str">
        <f>+VLOOKUP($O442,MASTER!$A$8:$N$762,6,0)</f>
        <v>PRO</v>
      </c>
      <c r="G442" s="73" t="str">
        <f>+VLOOKUP($O442,MASTER!$A$8:$N$762,7,0)</f>
        <v>Chile</v>
      </c>
      <c r="H442" s="73" t="str">
        <f>+VLOOKUP($O442,MASTER!$A$8:$N$762,9,0)</f>
        <v>SI</v>
      </c>
      <c r="I442" s="73" t="str">
        <f>+VLOOKUP($O442,MASTER!$A$8:$N$762,10,0)</f>
        <v>NO</v>
      </c>
      <c r="J442" s="73" t="str">
        <f>+VLOOKUP($O442,MASTER!$A$8:$N$762,11,0)</f>
        <v>SI</v>
      </c>
      <c r="K442" s="72">
        <f>+VLOOKUP($O442,MASTER!$A$8:$N$762,12,0)</f>
        <v>1</v>
      </c>
      <c r="L442" s="73" t="str">
        <f>+VLOOKUP($O442,MASTER!$A$8:$N$762,13,0)</f>
        <v>SI</v>
      </c>
      <c r="M442" s="73" t="str">
        <f>+VLOOKUP($O442,MASTER!$A$8:$N$762,14,0)</f>
        <v>Región</v>
      </c>
      <c r="N442" s="72">
        <f t="shared" si="39"/>
        <v>16</v>
      </c>
      <c r="O442" s="67">
        <f t="shared" si="42"/>
        <v>22</v>
      </c>
      <c r="P442" s="65">
        <v>12</v>
      </c>
      <c r="Q442" s="3" t="s">
        <v>646</v>
      </c>
      <c r="R442" s="3" t="str">
        <f t="shared" si="40"/>
        <v>https://dashboardfiltrado.azurewebsites.net/AutoDash/Index/22/12</v>
      </c>
      <c r="S442" s="58" t="str">
        <f>+""""&amp;IFERROR(VLOOKUP($O442,MASTER!$A$8:$Z$762,20,0),"")&amp;""""</f>
        <v>"No Aplica"</v>
      </c>
      <c r="T442" s="73" t="str">
        <f>+IFERROR(VLOOKUP($O442,MASTER!$A$8:$Z$762,21,0),"")</f>
        <v>No Aplica</v>
      </c>
      <c r="U442" s="67">
        <f>+BD_Links[[#This Row],[id2]]</f>
        <v>12</v>
      </c>
      <c r="V442" s="58" t="str">
        <f>+""""&amp;IFERROR(VLOOKUP($O442,MASTER!$A$8:$Z$762,22,0),"")&amp;""""</f>
        <v>"No Aplica"</v>
      </c>
      <c r="W442" s="3"/>
      <c r="X442" s="3" t="str">
        <f>+IFERROR(VLOOKUP(BD_Links[[#This Row],[id GEE]],Portadas10[],2,0),"")</f>
        <v/>
      </c>
      <c r="Y4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3" spans="2:26" ht="24" x14ac:dyDescent="0.3">
      <c r="B443" s="74">
        <f t="shared" si="38"/>
        <v>10</v>
      </c>
      <c r="C443" s="58" t="str">
        <f>+VLOOKUP($O443,MASTER!$A$8:$N$762,2,0)</f>
        <v>DATAFOREST</v>
      </c>
      <c r="D443" s="73" t="str">
        <f>+VLOOKUP($O443,MASTER!$A$8:$N$762,3,0)</f>
        <v>0028-01-00090</v>
      </c>
      <c r="E443" s="52" t="str">
        <f>+VLOOKUP($O443,MASTER!$A$8:$N$762,5,0)</f>
        <v>Estadísticas de Incendios Forestales</v>
      </c>
      <c r="F443" s="73" t="str">
        <f>+VLOOKUP($O443,MASTER!$A$8:$N$762,6,0)</f>
        <v>PRO</v>
      </c>
      <c r="G443" s="73" t="str">
        <f>+VLOOKUP($O443,MASTER!$A$8:$N$762,7,0)</f>
        <v>Chile</v>
      </c>
      <c r="H443" s="73" t="str">
        <f>+VLOOKUP($O443,MASTER!$A$8:$N$762,9,0)</f>
        <v>SI</v>
      </c>
      <c r="I443" s="73" t="str">
        <f>+VLOOKUP($O443,MASTER!$A$8:$N$762,10,0)</f>
        <v>NO</v>
      </c>
      <c r="J443" s="73" t="str">
        <f>+VLOOKUP($O443,MASTER!$A$8:$N$762,11,0)</f>
        <v>SI</v>
      </c>
      <c r="K443" s="72">
        <f>+VLOOKUP($O443,MASTER!$A$8:$N$762,12,0)</f>
        <v>1</v>
      </c>
      <c r="L443" s="73" t="str">
        <f>+VLOOKUP($O443,MASTER!$A$8:$N$762,13,0)</f>
        <v>SI</v>
      </c>
      <c r="M443" s="73" t="str">
        <f>+VLOOKUP($O443,MASTER!$A$8:$N$762,14,0)</f>
        <v>Región</v>
      </c>
      <c r="N443" s="72">
        <f t="shared" si="39"/>
        <v>16</v>
      </c>
      <c r="O443" s="67">
        <f t="shared" si="42"/>
        <v>22</v>
      </c>
      <c r="P443" s="65">
        <v>6</v>
      </c>
      <c r="Q443" s="3" t="s">
        <v>640</v>
      </c>
      <c r="R443" s="3" t="str">
        <f t="shared" si="40"/>
        <v>https://dashboardfiltrado.azurewebsites.net/AutoDash/Index/22/6</v>
      </c>
      <c r="S443" s="58" t="str">
        <f>+""""&amp;IFERROR(VLOOKUP($O443,MASTER!$A$8:$Z$762,20,0),"")&amp;""""</f>
        <v>"No Aplica"</v>
      </c>
      <c r="T443" s="73" t="str">
        <f>+IFERROR(VLOOKUP($O443,MASTER!$A$8:$Z$762,21,0),"")</f>
        <v>No Aplica</v>
      </c>
      <c r="U443" s="67">
        <f>+BD_Links[[#This Row],[id2]]</f>
        <v>6</v>
      </c>
      <c r="V443" s="58" t="str">
        <f>+""""&amp;IFERROR(VLOOKUP($O443,MASTER!$A$8:$Z$762,22,0),"")&amp;""""</f>
        <v>"No Aplica"</v>
      </c>
      <c r="W443" s="3"/>
      <c r="X443" s="3" t="str">
        <f>+IFERROR(VLOOKUP(BD_Links[[#This Row],[id GEE]],Portadas10[],2,0),"")</f>
        <v/>
      </c>
      <c r="Y4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4" spans="2:26" ht="24" x14ac:dyDescent="0.3">
      <c r="B444" s="74">
        <f t="shared" si="38"/>
        <v>11</v>
      </c>
      <c r="C444" s="58" t="str">
        <f>+VLOOKUP($O444,MASTER!$A$8:$N$762,2,0)</f>
        <v>DATAFOREST</v>
      </c>
      <c r="D444" s="73" t="str">
        <f>+VLOOKUP($O444,MASTER!$A$8:$N$762,3,0)</f>
        <v>0028-01-00090</v>
      </c>
      <c r="E444" s="52" t="str">
        <f>+VLOOKUP($O444,MASTER!$A$8:$N$762,5,0)</f>
        <v>Estadísticas de Incendios Forestales</v>
      </c>
      <c r="F444" s="73" t="str">
        <f>+VLOOKUP($O444,MASTER!$A$8:$N$762,6,0)</f>
        <v>PRO</v>
      </c>
      <c r="G444" s="73" t="str">
        <f>+VLOOKUP($O444,MASTER!$A$8:$N$762,7,0)</f>
        <v>Chile</v>
      </c>
      <c r="H444" s="73" t="str">
        <f>+VLOOKUP($O444,MASTER!$A$8:$N$762,9,0)</f>
        <v>SI</v>
      </c>
      <c r="I444" s="73" t="str">
        <f>+VLOOKUP($O444,MASTER!$A$8:$N$762,10,0)</f>
        <v>NO</v>
      </c>
      <c r="J444" s="73" t="str">
        <f>+VLOOKUP($O444,MASTER!$A$8:$N$762,11,0)</f>
        <v>SI</v>
      </c>
      <c r="K444" s="72">
        <f>+VLOOKUP($O444,MASTER!$A$8:$N$762,12,0)</f>
        <v>1</v>
      </c>
      <c r="L444" s="73" t="str">
        <f>+VLOOKUP($O444,MASTER!$A$8:$N$762,13,0)</f>
        <v>SI</v>
      </c>
      <c r="M444" s="73" t="str">
        <f>+VLOOKUP($O444,MASTER!$A$8:$N$762,14,0)</f>
        <v>Región</v>
      </c>
      <c r="N444" s="72">
        <f t="shared" si="39"/>
        <v>16</v>
      </c>
      <c r="O444" s="67">
        <f t="shared" si="42"/>
        <v>22</v>
      </c>
      <c r="P444" s="65">
        <v>1</v>
      </c>
      <c r="Q444" s="3" t="s">
        <v>635</v>
      </c>
      <c r="R444" s="3" t="str">
        <f t="shared" si="40"/>
        <v>https://dashboardfiltrado.azurewebsites.net/AutoDash/Index/22/1</v>
      </c>
      <c r="S444" s="58" t="str">
        <f>+""""&amp;IFERROR(VLOOKUP($O444,MASTER!$A$8:$Z$762,20,0),"")&amp;""""</f>
        <v>"No Aplica"</v>
      </c>
      <c r="T444" s="73" t="str">
        <f>+IFERROR(VLOOKUP($O444,MASTER!$A$8:$Z$762,21,0),"")</f>
        <v>No Aplica</v>
      </c>
      <c r="U444" s="67">
        <f>+BD_Links[[#This Row],[id2]]</f>
        <v>1</v>
      </c>
      <c r="V444" s="58" t="str">
        <f>+""""&amp;IFERROR(VLOOKUP($O444,MASTER!$A$8:$Z$762,22,0),"")&amp;""""</f>
        <v>"No Aplica"</v>
      </c>
      <c r="W444" s="3"/>
      <c r="X444" s="3" t="str">
        <f>+IFERROR(VLOOKUP(BD_Links[[#This Row],[id GEE]],Portadas10[],2,0),"")</f>
        <v/>
      </c>
      <c r="Y4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5" spans="2:26" ht="24" x14ac:dyDescent="0.3">
      <c r="B445" s="74">
        <f t="shared" si="38"/>
        <v>12</v>
      </c>
      <c r="C445" s="58" t="str">
        <f>+VLOOKUP($O445,MASTER!$A$8:$N$762,2,0)</f>
        <v>DATAFOREST</v>
      </c>
      <c r="D445" s="73" t="str">
        <f>+VLOOKUP($O445,MASTER!$A$8:$N$762,3,0)</f>
        <v>0028-01-00090</v>
      </c>
      <c r="E445" s="52" t="str">
        <f>+VLOOKUP($O445,MASTER!$A$8:$N$762,5,0)</f>
        <v>Estadísticas de Incendios Forestales</v>
      </c>
      <c r="F445" s="73" t="str">
        <f>+VLOOKUP($O445,MASTER!$A$8:$N$762,6,0)</f>
        <v>PRO</v>
      </c>
      <c r="G445" s="73" t="str">
        <f>+VLOOKUP($O445,MASTER!$A$8:$N$762,7,0)</f>
        <v>Chile</v>
      </c>
      <c r="H445" s="73" t="str">
        <f>+VLOOKUP($O445,MASTER!$A$8:$N$762,9,0)</f>
        <v>SI</v>
      </c>
      <c r="I445" s="73" t="str">
        <f>+VLOOKUP($O445,MASTER!$A$8:$N$762,10,0)</f>
        <v>NO</v>
      </c>
      <c r="J445" s="73" t="str">
        <f>+VLOOKUP($O445,MASTER!$A$8:$N$762,11,0)</f>
        <v>SI</v>
      </c>
      <c r="K445" s="72">
        <f>+VLOOKUP($O445,MASTER!$A$8:$N$762,12,0)</f>
        <v>1</v>
      </c>
      <c r="L445" s="73" t="str">
        <f>+VLOOKUP($O445,MASTER!$A$8:$N$762,13,0)</f>
        <v>SI</v>
      </c>
      <c r="M445" s="73" t="str">
        <f>+VLOOKUP($O445,MASTER!$A$8:$N$762,14,0)</f>
        <v>Región</v>
      </c>
      <c r="N445" s="72">
        <f t="shared" si="39"/>
        <v>16</v>
      </c>
      <c r="O445" s="67">
        <f t="shared" si="42"/>
        <v>22</v>
      </c>
      <c r="P445" s="65">
        <v>5</v>
      </c>
      <c r="Q445" s="3" t="s">
        <v>639</v>
      </c>
      <c r="R445" s="3" t="str">
        <f t="shared" si="40"/>
        <v>https://dashboardfiltrado.azurewebsites.net/AutoDash/Index/22/5</v>
      </c>
      <c r="S445" s="58" t="str">
        <f>+""""&amp;IFERROR(VLOOKUP($O445,MASTER!$A$8:$Z$762,20,0),"")&amp;""""</f>
        <v>"No Aplica"</v>
      </c>
      <c r="T445" s="73" t="str">
        <f>+IFERROR(VLOOKUP($O445,MASTER!$A$8:$Z$762,21,0),"")</f>
        <v>No Aplica</v>
      </c>
      <c r="U445" s="67">
        <f>+BD_Links[[#This Row],[id2]]</f>
        <v>5</v>
      </c>
      <c r="V445" s="58" t="str">
        <f>+""""&amp;IFERROR(VLOOKUP($O445,MASTER!$A$8:$Z$762,22,0),"")&amp;""""</f>
        <v>"No Aplica"</v>
      </c>
      <c r="W445" s="3"/>
      <c r="X445" s="3" t="str">
        <f>+IFERROR(VLOOKUP(BD_Links[[#This Row],[id GEE]],Portadas10[],2,0),"")</f>
        <v/>
      </c>
      <c r="Y4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6" spans="2:26" ht="24" x14ac:dyDescent="0.3">
      <c r="B446" s="74">
        <f t="shared" si="38"/>
        <v>13</v>
      </c>
      <c r="C446" s="58" t="str">
        <f>+VLOOKUP($O446,MASTER!$A$8:$N$762,2,0)</f>
        <v>DATAFOREST</v>
      </c>
      <c r="D446" s="73" t="str">
        <f>+VLOOKUP($O446,MASTER!$A$8:$N$762,3,0)</f>
        <v>0028-01-00090</v>
      </c>
      <c r="E446" s="52" t="str">
        <f>+VLOOKUP($O446,MASTER!$A$8:$N$762,5,0)</f>
        <v>Estadísticas de Incendios Forestales</v>
      </c>
      <c r="F446" s="73" t="str">
        <f>+VLOOKUP($O446,MASTER!$A$8:$N$762,6,0)</f>
        <v>PRO</v>
      </c>
      <c r="G446" s="73" t="str">
        <f>+VLOOKUP($O446,MASTER!$A$8:$N$762,7,0)</f>
        <v>Chile</v>
      </c>
      <c r="H446" s="73" t="str">
        <f>+VLOOKUP($O446,MASTER!$A$8:$N$762,9,0)</f>
        <v>SI</v>
      </c>
      <c r="I446" s="73" t="str">
        <f>+VLOOKUP($O446,MASTER!$A$8:$N$762,10,0)</f>
        <v>NO</v>
      </c>
      <c r="J446" s="73" t="str">
        <f>+VLOOKUP($O446,MASTER!$A$8:$N$762,11,0)</f>
        <v>SI</v>
      </c>
      <c r="K446" s="72">
        <f>+VLOOKUP($O446,MASTER!$A$8:$N$762,12,0)</f>
        <v>1</v>
      </c>
      <c r="L446" s="73" t="str">
        <f>+VLOOKUP($O446,MASTER!$A$8:$N$762,13,0)</f>
        <v>SI</v>
      </c>
      <c r="M446" s="73" t="str">
        <f>+VLOOKUP($O446,MASTER!$A$8:$N$762,14,0)</f>
        <v>Región</v>
      </c>
      <c r="N446" s="72">
        <f t="shared" si="39"/>
        <v>16</v>
      </c>
      <c r="O446" s="67">
        <f t="shared" si="42"/>
        <v>22</v>
      </c>
      <c r="P446" s="65">
        <v>8</v>
      </c>
      <c r="Q446" s="3" t="s">
        <v>642</v>
      </c>
      <c r="R446" s="3" t="str">
        <f t="shared" si="40"/>
        <v>https://dashboardfiltrado.azurewebsites.net/AutoDash/Index/22/8</v>
      </c>
      <c r="S446" s="58" t="str">
        <f>+""""&amp;IFERROR(VLOOKUP($O446,MASTER!$A$8:$Z$762,20,0),"")&amp;""""</f>
        <v>"No Aplica"</v>
      </c>
      <c r="T446" s="73" t="str">
        <f>+IFERROR(VLOOKUP($O446,MASTER!$A$8:$Z$762,21,0),"")</f>
        <v>No Aplica</v>
      </c>
      <c r="U446" s="67">
        <f>+BD_Links[[#This Row],[id2]]</f>
        <v>8</v>
      </c>
      <c r="V446" s="58" t="str">
        <f>+""""&amp;IFERROR(VLOOKUP($O446,MASTER!$A$8:$Z$762,22,0),"")&amp;""""</f>
        <v>"No Aplica"</v>
      </c>
      <c r="W446" s="3"/>
      <c r="X446" s="3" t="str">
        <f>+IFERROR(VLOOKUP(BD_Links[[#This Row],[id GEE]],Portadas10[],2,0),"")</f>
        <v/>
      </c>
      <c r="Y4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7" spans="2:26" ht="24" x14ac:dyDescent="0.3">
      <c r="B447" s="74">
        <f t="shared" si="38"/>
        <v>14</v>
      </c>
      <c r="C447" s="58" t="str">
        <f>+VLOOKUP($O447,MASTER!$A$8:$N$762,2,0)</f>
        <v>DATAFOREST</v>
      </c>
      <c r="D447" s="73" t="str">
        <f>+VLOOKUP($O447,MASTER!$A$8:$N$762,3,0)</f>
        <v>0028-01-00090</v>
      </c>
      <c r="E447" s="52" t="str">
        <f>+VLOOKUP($O447,MASTER!$A$8:$N$762,5,0)</f>
        <v>Estadísticas de Incendios Forestales</v>
      </c>
      <c r="F447" s="73" t="str">
        <f>+VLOOKUP($O447,MASTER!$A$8:$N$762,6,0)</f>
        <v>PRO</v>
      </c>
      <c r="G447" s="73" t="str">
        <f>+VLOOKUP($O447,MASTER!$A$8:$N$762,7,0)</f>
        <v>Chile</v>
      </c>
      <c r="H447" s="73" t="str">
        <f>+VLOOKUP($O447,MASTER!$A$8:$N$762,9,0)</f>
        <v>SI</v>
      </c>
      <c r="I447" s="73" t="str">
        <f>+VLOOKUP($O447,MASTER!$A$8:$N$762,10,0)</f>
        <v>NO</v>
      </c>
      <c r="J447" s="73" t="str">
        <f>+VLOOKUP($O447,MASTER!$A$8:$N$762,11,0)</f>
        <v>SI</v>
      </c>
      <c r="K447" s="72">
        <f>+VLOOKUP($O447,MASTER!$A$8:$N$762,12,0)</f>
        <v>1</v>
      </c>
      <c r="L447" s="73" t="str">
        <f>+VLOOKUP($O447,MASTER!$A$8:$N$762,13,0)</f>
        <v>SI</v>
      </c>
      <c r="M447" s="73" t="str">
        <f>+VLOOKUP($O447,MASTER!$A$8:$N$762,14,0)</f>
        <v>Región</v>
      </c>
      <c r="N447" s="72">
        <f t="shared" si="39"/>
        <v>16</v>
      </c>
      <c r="O447" s="67">
        <f t="shared" si="42"/>
        <v>22</v>
      </c>
      <c r="P447" s="65">
        <v>7</v>
      </c>
      <c r="Q447" s="3" t="s">
        <v>641</v>
      </c>
      <c r="R447" s="3" t="str">
        <f t="shared" si="40"/>
        <v>https://dashboardfiltrado.azurewebsites.net/AutoDash/Index/22/7</v>
      </c>
      <c r="S447" s="58" t="str">
        <f>+""""&amp;IFERROR(VLOOKUP($O447,MASTER!$A$8:$Z$762,20,0),"")&amp;""""</f>
        <v>"No Aplica"</v>
      </c>
      <c r="T447" s="73" t="str">
        <f>+IFERROR(VLOOKUP($O447,MASTER!$A$8:$Z$762,21,0),"")</f>
        <v>No Aplica</v>
      </c>
      <c r="U447" s="67">
        <f>+BD_Links[[#This Row],[id2]]</f>
        <v>7</v>
      </c>
      <c r="V447" s="58" t="str">
        <f>+""""&amp;IFERROR(VLOOKUP($O447,MASTER!$A$8:$Z$762,22,0),"")&amp;""""</f>
        <v>"No Aplica"</v>
      </c>
      <c r="W447" s="3"/>
      <c r="X447" s="3" t="str">
        <f>+IFERROR(VLOOKUP(BD_Links[[#This Row],[id GEE]],Portadas10[],2,0),"")</f>
        <v/>
      </c>
      <c r="Y4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8" spans="2:26" ht="24" x14ac:dyDescent="0.3">
      <c r="B448" s="74">
        <f t="shared" si="38"/>
        <v>15</v>
      </c>
      <c r="C448" s="58" t="str">
        <f>+VLOOKUP($O448,MASTER!$A$8:$N$762,2,0)</f>
        <v>DATAFOREST</v>
      </c>
      <c r="D448" s="73" t="str">
        <f>+VLOOKUP($O448,MASTER!$A$8:$N$762,3,0)</f>
        <v>0028-01-00090</v>
      </c>
      <c r="E448" s="52" t="str">
        <f>+VLOOKUP($O448,MASTER!$A$8:$N$762,5,0)</f>
        <v>Estadísticas de Incendios Forestales</v>
      </c>
      <c r="F448" s="73" t="str">
        <f>+VLOOKUP($O448,MASTER!$A$8:$N$762,6,0)</f>
        <v>PRO</v>
      </c>
      <c r="G448" s="73" t="str">
        <f>+VLOOKUP($O448,MASTER!$A$8:$N$762,7,0)</f>
        <v>Chile</v>
      </c>
      <c r="H448" s="73" t="str">
        <f>+VLOOKUP($O448,MASTER!$A$8:$N$762,9,0)</f>
        <v>SI</v>
      </c>
      <c r="I448" s="73" t="str">
        <f>+VLOOKUP($O448,MASTER!$A$8:$N$762,10,0)</f>
        <v>NO</v>
      </c>
      <c r="J448" s="73" t="str">
        <f>+VLOOKUP($O448,MASTER!$A$8:$N$762,11,0)</f>
        <v>SI</v>
      </c>
      <c r="K448" s="72">
        <f>+VLOOKUP($O448,MASTER!$A$8:$N$762,12,0)</f>
        <v>1</v>
      </c>
      <c r="L448" s="73" t="str">
        <f>+VLOOKUP($O448,MASTER!$A$8:$N$762,13,0)</f>
        <v>SI</v>
      </c>
      <c r="M448" s="73" t="str">
        <f>+VLOOKUP($O448,MASTER!$A$8:$N$762,14,0)</f>
        <v>Región</v>
      </c>
      <c r="N448" s="72">
        <f t="shared" si="39"/>
        <v>16</v>
      </c>
      <c r="O448" s="67">
        <f t="shared" si="42"/>
        <v>22</v>
      </c>
      <c r="P448" s="65">
        <v>16</v>
      </c>
      <c r="Q448" s="3" t="s">
        <v>650</v>
      </c>
      <c r="R448" s="3" t="str">
        <f t="shared" si="40"/>
        <v>https://dashboardfiltrado.azurewebsites.net/AutoDash/Index/22/16</v>
      </c>
      <c r="S448" s="58" t="str">
        <f>+""""&amp;IFERROR(VLOOKUP($O448,MASTER!$A$8:$Z$762,20,0),"")&amp;""""</f>
        <v>"No Aplica"</v>
      </c>
      <c r="T448" s="73" t="str">
        <f>+IFERROR(VLOOKUP($O448,MASTER!$A$8:$Z$762,21,0),"")</f>
        <v>No Aplica</v>
      </c>
      <c r="U448" s="67">
        <f>+BD_Links[[#This Row],[id2]]</f>
        <v>16</v>
      </c>
      <c r="V448" s="58" t="str">
        <f>+""""&amp;IFERROR(VLOOKUP($O448,MASTER!$A$8:$Z$762,22,0),"")&amp;""""</f>
        <v>"No Aplica"</v>
      </c>
      <c r="W448" s="3"/>
      <c r="X448" s="3" t="str">
        <f>+IFERROR(VLOOKUP(BD_Links[[#This Row],[id GEE]],Portadas10[],2,0),"")</f>
        <v/>
      </c>
      <c r="Y4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9" spans="2:26" ht="24" x14ac:dyDescent="0.3">
      <c r="B449" s="74">
        <f t="shared" si="38"/>
        <v>16</v>
      </c>
      <c r="C449" s="58" t="str">
        <f>+VLOOKUP($O449,MASTER!$A$8:$N$762,2,0)</f>
        <v>DATAFOREST</v>
      </c>
      <c r="D449" s="73" t="str">
        <f>+VLOOKUP($O449,MASTER!$A$8:$N$762,3,0)</f>
        <v>0028-01-00090</v>
      </c>
      <c r="E449" s="52" t="str">
        <f>+VLOOKUP($O449,MASTER!$A$8:$N$762,5,0)</f>
        <v>Estadísticas de Incendios Forestales</v>
      </c>
      <c r="F449" s="73" t="str">
        <f>+VLOOKUP($O449,MASTER!$A$8:$N$762,6,0)</f>
        <v>PRO</v>
      </c>
      <c r="G449" s="73" t="str">
        <f>+VLOOKUP($O449,MASTER!$A$8:$N$762,7,0)</f>
        <v>Chile</v>
      </c>
      <c r="H449" s="73" t="str">
        <f>+VLOOKUP($O449,MASTER!$A$8:$N$762,9,0)</f>
        <v>SI</v>
      </c>
      <c r="I449" s="73" t="str">
        <f>+VLOOKUP($O449,MASTER!$A$8:$N$762,10,0)</f>
        <v>NO</v>
      </c>
      <c r="J449" s="73" t="str">
        <f>+VLOOKUP($O449,MASTER!$A$8:$N$762,11,0)</f>
        <v>SI</v>
      </c>
      <c r="K449" s="72">
        <f>+VLOOKUP($O449,MASTER!$A$8:$N$762,12,0)</f>
        <v>1</v>
      </c>
      <c r="L449" s="73" t="str">
        <f>+VLOOKUP($O449,MASTER!$A$8:$N$762,13,0)</f>
        <v>SI</v>
      </c>
      <c r="M449" s="73" t="str">
        <f>+VLOOKUP($O449,MASTER!$A$8:$N$762,14,0)</f>
        <v>Región</v>
      </c>
      <c r="N449" s="72">
        <f t="shared" si="39"/>
        <v>16</v>
      </c>
      <c r="O449" s="67">
        <f t="shared" si="42"/>
        <v>22</v>
      </c>
      <c r="P449" s="65">
        <v>13</v>
      </c>
      <c r="Q449" s="3" t="s">
        <v>647</v>
      </c>
      <c r="R449" s="3" t="str">
        <f t="shared" si="40"/>
        <v>https://dashboardfiltrado.azurewebsites.net/AutoDash/Index/22/13</v>
      </c>
      <c r="S449" s="58" t="str">
        <f>+""""&amp;IFERROR(VLOOKUP($O449,MASTER!$A$8:$Z$762,20,0),"")&amp;""""</f>
        <v>"No Aplica"</v>
      </c>
      <c r="T449" s="73" t="str">
        <f>+IFERROR(VLOOKUP($O449,MASTER!$A$8:$Z$762,21,0),"")</f>
        <v>No Aplica</v>
      </c>
      <c r="U449" s="67">
        <f>+BD_Links[[#This Row],[id2]]</f>
        <v>13</v>
      </c>
      <c r="V449" s="58" t="str">
        <f>+""""&amp;IFERROR(VLOOKUP($O449,MASTER!$A$8:$Z$762,22,0),"")&amp;""""</f>
        <v>"No Aplica"</v>
      </c>
      <c r="W449" s="3"/>
      <c r="X449" s="3" t="str">
        <f>+IFERROR(VLOOKUP(BD_Links[[#This Row],[id GEE]],Portadas10[],2,0),"")</f>
        <v/>
      </c>
      <c r="Y4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0" spans="2:26" ht="72" x14ac:dyDescent="0.3">
      <c r="B450" s="74">
        <f t="shared" si="38"/>
        <v>1</v>
      </c>
      <c r="C450" s="58" t="str">
        <f>+VLOOKUP($O450,MASTER!$A$8:$N$762,2,0)</f>
        <v>DATARIESGO</v>
      </c>
      <c r="D450" s="73" t="str">
        <f>+VLOOKUP($O450,MASTER!$A$8:$N$762,3,0)</f>
        <v>0012-04-00091</v>
      </c>
      <c r="E450" s="52" t="str">
        <f>+VLOOKUP($O450,MASTER!$A$8:$N$762,5,0)</f>
        <v>Plataforma de Análisis y Monitoreo de focos de Fuego - Honduras</v>
      </c>
      <c r="F450" s="73" t="str">
        <f>+VLOOKUP($O450,MASTER!$A$8:$N$762,6,0)</f>
        <v>PRO</v>
      </c>
      <c r="G450" s="73" t="str">
        <f>+VLOOKUP($O450,MASTER!$A$8:$N$762,7,0)</f>
        <v>Honduras</v>
      </c>
      <c r="H450" s="73" t="str">
        <f>+VLOOKUP($O450,MASTER!$A$8:$N$762,9,0)</f>
        <v>SI</v>
      </c>
      <c r="I450" s="73" t="str">
        <f>+VLOOKUP($O450,MASTER!$A$8:$N$762,10,0)</f>
        <v>SI</v>
      </c>
      <c r="J450" s="73" t="str">
        <f>+VLOOKUP($O450,MASTER!$A$8:$N$762,11,0)</f>
        <v>SI</v>
      </c>
      <c r="K450" s="72">
        <f>+VLOOKUP($O450,MASTER!$A$8:$N$762,12,0)</f>
        <v>1</v>
      </c>
      <c r="L450" s="73" t="str">
        <f>+VLOOKUP($O450,MASTER!$A$8:$N$762,13,0)</f>
        <v>NO</v>
      </c>
      <c r="M450" s="73" t="str">
        <f>+VLOOKUP($O450,MASTER!$A$8:$N$762,14,0)</f>
        <v>Nacional</v>
      </c>
      <c r="N450" s="72">
        <f t="shared" si="39"/>
        <v>16</v>
      </c>
      <c r="O450" s="67">
        <v>23</v>
      </c>
      <c r="P450" s="66">
        <v>0</v>
      </c>
      <c r="Q450" s="75" t="s">
        <v>89</v>
      </c>
      <c r="R450" s="3" t="str">
        <f t="shared" si="40"/>
        <v>https://dashboardfiltrado.azurewebsites.net/AutoDash/Index/23/0</v>
      </c>
      <c r="S450" s="58" t="str">
        <f>+""""&amp;IFERROR(VLOOKUP($O450,MASTER!$A$8:$Z$762,20,0),"")&amp;""""</f>
        <v>"https://app-data-i.users.earthengine.app/view/datafuegohn"</v>
      </c>
      <c r="T450" s="73">
        <f>+IFERROR(VLOOKUP($O450,MASTER!$A$8:$Z$762,21,0),"")</f>
        <v>9001</v>
      </c>
      <c r="U450" s="67">
        <v>0</v>
      </c>
      <c r="V450" s="58" t="str">
        <f>+""""&amp;IFERROR(VLOOKUP($O450,MASTER!$A$8:$Z$762,22,0),"")&amp;""""</f>
        <v>"DATAFUEGO_Honduras_Nacional"</v>
      </c>
      <c r="W450" s="3"/>
      <c r="X45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v>
      </c>
      <c r="Z4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https://odooutil.azurewebsites.net/GEE/Index/9001/0/23/0</v>
      </c>
    </row>
    <row r="451" spans="2:26" ht="72" x14ac:dyDescent="0.3">
      <c r="B451" s="74">
        <f t="shared" ref="B451:B514" si="43">+IF(O451&lt;&gt;O450,1,B450+1)</f>
        <v>1</v>
      </c>
      <c r="C451" s="58" t="str">
        <f>+VLOOKUP($O451,MASTER!$A$8:$N$762,2,0)</f>
        <v>DATARIESGO</v>
      </c>
      <c r="D451" s="73" t="str">
        <f>+VLOOKUP($O451,MASTER!$A$8:$N$762,3,0)</f>
        <v>0012-04-00091</v>
      </c>
      <c r="E451" s="52" t="str">
        <f>+VLOOKUP($O451,MASTER!$A$8:$N$762,5,0)</f>
        <v>Plataforma de Análisis y Monitoreo de focos de Fuego - Honduras</v>
      </c>
      <c r="F451" s="73" t="str">
        <f>+VLOOKUP($O451,MASTER!$A$8:$N$762,6,0)</f>
        <v>PRO</v>
      </c>
      <c r="G451" s="73" t="str">
        <f>+VLOOKUP($O451,MASTER!$A$8:$N$762,7,0)</f>
        <v>Honduras</v>
      </c>
      <c r="H451" s="73" t="str">
        <f>+VLOOKUP($O451,MASTER!$A$8:$N$762,9,0)</f>
        <v>SI</v>
      </c>
      <c r="I451" s="73" t="str">
        <f>+VLOOKUP($O451,MASTER!$A$8:$N$762,10,0)</f>
        <v>SI</v>
      </c>
      <c r="J451" s="73" t="str">
        <f>+VLOOKUP($O451,MASTER!$A$8:$N$762,11,0)</f>
        <v>SI</v>
      </c>
      <c r="K451" s="72">
        <f>+VLOOKUP($O451,MASTER!$A$8:$N$762,12,0)</f>
        <v>2</v>
      </c>
      <c r="L451" s="73" t="str">
        <f>+VLOOKUP($O451,MASTER!$A$8:$N$762,13,0)</f>
        <v>SI</v>
      </c>
      <c r="M451" s="73" t="str">
        <f>+VLOOKUP($O451,MASTER!$A$8:$N$762,14,0)</f>
        <v>Departamento</v>
      </c>
      <c r="N451" s="72">
        <f t="shared" ref="N451:O514" si="44">+N450</f>
        <v>16</v>
      </c>
      <c r="O451" s="67">
        <v>24</v>
      </c>
      <c r="P451" s="65">
        <v>1</v>
      </c>
      <c r="Q451" s="3" t="s">
        <v>1028</v>
      </c>
      <c r="R451" s="3" t="str">
        <f t="shared" ref="R451:R514" si="45">+"https://dashboardfiltrado.azurewebsites.net/AutoDash/Index/"&amp;O451&amp;"/"&amp;P451</f>
        <v>https://dashboardfiltrado.azurewebsites.net/AutoDash/Index/24/1</v>
      </c>
      <c r="S451" s="58" t="str">
        <f>+""""&amp;IFERROR(VLOOKUP($O451,MASTER!$A$8:$Z$762,20,0),"")&amp;""""</f>
        <v>"https://app-data-i.users.earthengine.app/view/datafuegohn"</v>
      </c>
      <c r="T451" s="73">
        <f>+IFERROR(VLOOKUP($O451,MASTER!$A$8:$Z$762,21,0),"")</f>
        <v>9002</v>
      </c>
      <c r="U451" s="67">
        <f>+BD_Links[[#This Row],[id2]]</f>
        <v>1</v>
      </c>
      <c r="V451" s="58" t="str">
        <f>+""""&amp;IFERROR(VLOOKUP($O451,MASTER!$A$8:$Z$762,22,0),"")&amp;""""</f>
        <v>"DATAFUEGO_Honduras_Departamento"</v>
      </c>
      <c r="W451" s="3"/>
      <c r="X45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https://odooutil.azurewebsites.net/GEE/Index/9002/1/24/1</v>
      </c>
    </row>
    <row r="452" spans="2:26" ht="72" x14ac:dyDescent="0.3">
      <c r="B452" s="74">
        <f t="shared" si="43"/>
        <v>2</v>
      </c>
      <c r="C452" s="58" t="str">
        <f>+VLOOKUP($O452,MASTER!$A$8:$N$762,2,0)</f>
        <v>DATARIESGO</v>
      </c>
      <c r="D452" s="73" t="str">
        <f>+VLOOKUP($O452,MASTER!$A$8:$N$762,3,0)</f>
        <v>0012-04-00091</v>
      </c>
      <c r="E452" s="52" t="str">
        <f>+VLOOKUP($O452,MASTER!$A$8:$N$762,5,0)</f>
        <v>Plataforma de Análisis y Monitoreo de focos de Fuego - Honduras</v>
      </c>
      <c r="F452" s="73" t="str">
        <f>+VLOOKUP($O452,MASTER!$A$8:$N$762,6,0)</f>
        <v>PRO</v>
      </c>
      <c r="G452" s="73" t="str">
        <f>+VLOOKUP($O452,MASTER!$A$8:$N$762,7,0)</f>
        <v>Honduras</v>
      </c>
      <c r="H452" s="73" t="str">
        <f>+VLOOKUP($O452,MASTER!$A$8:$N$762,9,0)</f>
        <v>SI</v>
      </c>
      <c r="I452" s="73" t="str">
        <f>+VLOOKUP($O452,MASTER!$A$8:$N$762,10,0)</f>
        <v>SI</v>
      </c>
      <c r="J452" s="73" t="str">
        <f>+VLOOKUP($O452,MASTER!$A$8:$N$762,11,0)</f>
        <v>SI</v>
      </c>
      <c r="K452" s="72">
        <f>+VLOOKUP($O452,MASTER!$A$8:$N$762,12,0)</f>
        <v>2</v>
      </c>
      <c r="L452" s="73" t="str">
        <f>+VLOOKUP($O452,MASTER!$A$8:$N$762,13,0)</f>
        <v>SI</v>
      </c>
      <c r="M452" s="73" t="str">
        <f>+VLOOKUP($O452,MASTER!$A$8:$N$762,14,0)</f>
        <v>Departamento</v>
      </c>
      <c r="N452" s="72">
        <f t="shared" si="44"/>
        <v>16</v>
      </c>
      <c r="O452" s="67">
        <f t="shared" si="42"/>
        <v>24</v>
      </c>
      <c r="P452" s="65">
        <v>2</v>
      </c>
      <c r="Q452" s="3" t="s">
        <v>1029</v>
      </c>
      <c r="R452" s="3" t="str">
        <f t="shared" si="45"/>
        <v>https://dashboardfiltrado.azurewebsites.net/AutoDash/Index/24/2</v>
      </c>
      <c r="S452" s="58" t="str">
        <f>+""""&amp;IFERROR(VLOOKUP($O452,MASTER!$A$8:$Z$762,20,0),"")&amp;""""</f>
        <v>"https://app-data-i.users.earthengine.app/view/datafuegohn"</v>
      </c>
      <c r="T452" s="73">
        <f>+IFERROR(VLOOKUP($O452,MASTER!$A$8:$Z$762,21,0),"")</f>
        <v>9002</v>
      </c>
      <c r="U452" s="67">
        <f>+BD_Links[[#This Row],[id2]]</f>
        <v>2</v>
      </c>
      <c r="V452" s="58" t="str">
        <f>+""""&amp;IFERROR(VLOOKUP($O452,MASTER!$A$8:$Z$762,22,0),"")&amp;""""</f>
        <v>"DATAFUEGO_Honduras_Departamento"</v>
      </c>
      <c r="W452" s="3"/>
      <c r="X45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https://odooutil.azurewebsites.net/GEE/Index/9002/2/24/2</v>
      </c>
    </row>
    <row r="453" spans="2:26" ht="72" x14ac:dyDescent="0.3">
      <c r="B453" s="74">
        <f t="shared" si="43"/>
        <v>3</v>
      </c>
      <c r="C453" s="58" t="str">
        <f>+VLOOKUP($O453,MASTER!$A$8:$N$762,2,0)</f>
        <v>DATARIESGO</v>
      </c>
      <c r="D453" s="73" t="str">
        <f>+VLOOKUP($O453,MASTER!$A$8:$N$762,3,0)</f>
        <v>0012-04-00091</v>
      </c>
      <c r="E453" s="52" t="str">
        <f>+VLOOKUP($O453,MASTER!$A$8:$N$762,5,0)</f>
        <v>Plataforma de Análisis y Monitoreo de focos de Fuego - Honduras</v>
      </c>
      <c r="F453" s="73" t="str">
        <f>+VLOOKUP($O453,MASTER!$A$8:$N$762,6,0)</f>
        <v>PRO</v>
      </c>
      <c r="G453" s="73" t="str">
        <f>+VLOOKUP($O453,MASTER!$A$8:$N$762,7,0)</f>
        <v>Honduras</v>
      </c>
      <c r="H453" s="73" t="str">
        <f>+VLOOKUP($O453,MASTER!$A$8:$N$762,9,0)</f>
        <v>SI</v>
      </c>
      <c r="I453" s="73" t="str">
        <f>+VLOOKUP($O453,MASTER!$A$8:$N$762,10,0)</f>
        <v>SI</v>
      </c>
      <c r="J453" s="73" t="str">
        <f>+VLOOKUP($O453,MASTER!$A$8:$N$762,11,0)</f>
        <v>SI</v>
      </c>
      <c r="K453" s="72">
        <f>+VLOOKUP($O453,MASTER!$A$8:$N$762,12,0)</f>
        <v>2</v>
      </c>
      <c r="L453" s="73" t="str">
        <f>+VLOOKUP($O453,MASTER!$A$8:$N$762,13,0)</f>
        <v>SI</v>
      </c>
      <c r="M453" s="73" t="str">
        <f>+VLOOKUP($O453,MASTER!$A$8:$N$762,14,0)</f>
        <v>Departamento</v>
      </c>
      <c r="N453" s="72">
        <f t="shared" si="44"/>
        <v>16</v>
      </c>
      <c r="O453" s="67">
        <f t="shared" si="42"/>
        <v>24</v>
      </c>
      <c r="P453" s="65">
        <v>3</v>
      </c>
      <c r="Q453" s="3" t="s">
        <v>1030</v>
      </c>
      <c r="R453" s="3" t="str">
        <f t="shared" si="45"/>
        <v>https://dashboardfiltrado.azurewebsites.net/AutoDash/Index/24/3</v>
      </c>
      <c r="S453" s="58" t="str">
        <f>+""""&amp;IFERROR(VLOOKUP($O453,MASTER!$A$8:$Z$762,20,0),"")&amp;""""</f>
        <v>"https://app-data-i.users.earthengine.app/view/datafuegohn"</v>
      </c>
      <c r="T453" s="73">
        <f>+IFERROR(VLOOKUP($O453,MASTER!$A$8:$Z$762,21,0),"")</f>
        <v>9002</v>
      </c>
      <c r="U453" s="67">
        <f>+BD_Links[[#This Row],[id2]]</f>
        <v>3</v>
      </c>
      <c r="V453" s="58" t="str">
        <f>+""""&amp;IFERROR(VLOOKUP($O453,MASTER!$A$8:$Z$762,22,0),"")&amp;""""</f>
        <v>"DATAFUEGO_Honduras_Departamento"</v>
      </c>
      <c r="W453" s="3"/>
      <c r="X45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https://odooutil.azurewebsites.net/GEE/Index/9002/3/24/3</v>
      </c>
    </row>
    <row r="454" spans="2:26" ht="72" x14ac:dyDescent="0.3">
      <c r="B454" s="74">
        <f t="shared" si="43"/>
        <v>4</v>
      </c>
      <c r="C454" s="58" t="str">
        <f>+VLOOKUP($O454,MASTER!$A$8:$N$762,2,0)</f>
        <v>DATARIESGO</v>
      </c>
      <c r="D454" s="73" t="str">
        <f>+VLOOKUP($O454,MASTER!$A$8:$N$762,3,0)</f>
        <v>0012-04-00091</v>
      </c>
      <c r="E454" s="52" t="str">
        <f>+VLOOKUP($O454,MASTER!$A$8:$N$762,5,0)</f>
        <v>Plataforma de Análisis y Monitoreo de focos de Fuego - Honduras</v>
      </c>
      <c r="F454" s="73" t="str">
        <f>+VLOOKUP($O454,MASTER!$A$8:$N$762,6,0)</f>
        <v>PRO</v>
      </c>
      <c r="G454" s="73" t="str">
        <f>+VLOOKUP($O454,MASTER!$A$8:$N$762,7,0)</f>
        <v>Honduras</v>
      </c>
      <c r="H454" s="73" t="str">
        <f>+VLOOKUP($O454,MASTER!$A$8:$N$762,9,0)</f>
        <v>SI</v>
      </c>
      <c r="I454" s="73" t="str">
        <f>+VLOOKUP($O454,MASTER!$A$8:$N$762,10,0)</f>
        <v>SI</v>
      </c>
      <c r="J454" s="73" t="str">
        <f>+VLOOKUP($O454,MASTER!$A$8:$N$762,11,0)</f>
        <v>SI</v>
      </c>
      <c r="K454" s="72">
        <f>+VLOOKUP($O454,MASTER!$A$8:$N$762,12,0)</f>
        <v>2</v>
      </c>
      <c r="L454" s="73" t="str">
        <f>+VLOOKUP($O454,MASTER!$A$8:$N$762,13,0)</f>
        <v>SI</v>
      </c>
      <c r="M454" s="73" t="str">
        <f>+VLOOKUP($O454,MASTER!$A$8:$N$762,14,0)</f>
        <v>Departamento</v>
      </c>
      <c r="N454" s="72">
        <f t="shared" si="44"/>
        <v>16</v>
      </c>
      <c r="O454" s="67">
        <f t="shared" si="42"/>
        <v>24</v>
      </c>
      <c r="P454" s="65">
        <v>4</v>
      </c>
      <c r="Q454" s="3" t="s">
        <v>1031</v>
      </c>
      <c r="R454" s="3" t="str">
        <f t="shared" si="45"/>
        <v>https://dashboardfiltrado.azurewebsites.net/AutoDash/Index/24/4</v>
      </c>
      <c r="S454" s="58" t="str">
        <f>+""""&amp;IFERROR(VLOOKUP($O454,MASTER!$A$8:$Z$762,20,0),"")&amp;""""</f>
        <v>"https://app-data-i.users.earthengine.app/view/datafuegohn"</v>
      </c>
      <c r="T454" s="73">
        <f>+IFERROR(VLOOKUP($O454,MASTER!$A$8:$Z$762,21,0),"")</f>
        <v>9002</v>
      </c>
      <c r="U454" s="67">
        <f>+BD_Links[[#This Row],[id2]]</f>
        <v>4</v>
      </c>
      <c r="V454" s="58" t="str">
        <f>+""""&amp;IFERROR(VLOOKUP($O454,MASTER!$A$8:$Z$762,22,0),"")&amp;""""</f>
        <v>"DATAFUEGO_Honduras_Departamento"</v>
      </c>
      <c r="W454" s="3"/>
      <c r="X45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https://odooutil.azurewebsites.net/GEE/Index/9002/4/24/4</v>
      </c>
    </row>
    <row r="455" spans="2:26" ht="72" x14ac:dyDescent="0.3">
      <c r="B455" s="74">
        <f t="shared" si="43"/>
        <v>5</v>
      </c>
      <c r="C455" s="58" t="str">
        <f>+VLOOKUP($O455,MASTER!$A$8:$N$762,2,0)</f>
        <v>DATARIESGO</v>
      </c>
      <c r="D455" s="73" t="str">
        <f>+VLOOKUP($O455,MASTER!$A$8:$N$762,3,0)</f>
        <v>0012-04-00091</v>
      </c>
      <c r="E455" s="52" t="str">
        <f>+VLOOKUP($O455,MASTER!$A$8:$N$762,5,0)</f>
        <v>Plataforma de Análisis y Monitoreo de focos de Fuego - Honduras</v>
      </c>
      <c r="F455" s="73" t="str">
        <f>+VLOOKUP($O455,MASTER!$A$8:$N$762,6,0)</f>
        <v>PRO</v>
      </c>
      <c r="G455" s="73" t="str">
        <f>+VLOOKUP($O455,MASTER!$A$8:$N$762,7,0)</f>
        <v>Honduras</v>
      </c>
      <c r="H455" s="73" t="str">
        <f>+VLOOKUP($O455,MASTER!$A$8:$N$762,9,0)</f>
        <v>SI</v>
      </c>
      <c r="I455" s="73" t="str">
        <f>+VLOOKUP($O455,MASTER!$A$8:$N$762,10,0)</f>
        <v>SI</v>
      </c>
      <c r="J455" s="73" t="str">
        <f>+VLOOKUP($O455,MASTER!$A$8:$N$762,11,0)</f>
        <v>SI</v>
      </c>
      <c r="K455" s="72">
        <f>+VLOOKUP($O455,MASTER!$A$8:$N$762,12,0)</f>
        <v>2</v>
      </c>
      <c r="L455" s="73" t="str">
        <f>+VLOOKUP($O455,MASTER!$A$8:$N$762,13,0)</f>
        <v>SI</v>
      </c>
      <c r="M455" s="73" t="str">
        <f>+VLOOKUP($O455,MASTER!$A$8:$N$762,14,0)</f>
        <v>Departamento</v>
      </c>
      <c r="N455" s="72">
        <f t="shared" si="44"/>
        <v>16</v>
      </c>
      <c r="O455" s="67">
        <f t="shared" si="42"/>
        <v>24</v>
      </c>
      <c r="P455" s="65">
        <v>5</v>
      </c>
      <c r="Q455" s="3" t="s">
        <v>1032</v>
      </c>
      <c r="R455" s="3" t="str">
        <f t="shared" si="45"/>
        <v>https://dashboardfiltrado.azurewebsites.net/AutoDash/Index/24/5</v>
      </c>
      <c r="S455" s="58" t="str">
        <f>+""""&amp;IFERROR(VLOOKUP($O455,MASTER!$A$8:$Z$762,20,0),"")&amp;""""</f>
        <v>"https://app-data-i.users.earthengine.app/view/datafuegohn"</v>
      </c>
      <c r="T455" s="73">
        <f>+IFERROR(VLOOKUP($O455,MASTER!$A$8:$Z$762,21,0),"")</f>
        <v>9002</v>
      </c>
      <c r="U455" s="67">
        <f>+BD_Links[[#This Row],[id2]]</f>
        <v>5</v>
      </c>
      <c r="V455" s="58" t="str">
        <f>+""""&amp;IFERROR(VLOOKUP($O455,MASTER!$A$8:$Z$762,22,0),"")&amp;""""</f>
        <v>"DATAFUEGO_Honduras_Departamento"</v>
      </c>
      <c r="W455" s="3"/>
      <c r="X45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https://odooutil.azurewebsites.net/GEE/Index/9002/5/24/5</v>
      </c>
    </row>
    <row r="456" spans="2:26" ht="72" x14ac:dyDescent="0.3">
      <c r="B456" s="74">
        <f t="shared" si="43"/>
        <v>6</v>
      </c>
      <c r="C456" s="58" t="str">
        <f>+VLOOKUP($O456,MASTER!$A$8:$N$762,2,0)</f>
        <v>DATARIESGO</v>
      </c>
      <c r="D456" s="73" t="str">
        <f>+VLOOKUP($O456,MASTER!$A$8:$N$762,3,0)</f>
        <v>0012-04-00091</v>
      </c>
      <c r="E456" s="52" t="str">
        <f>+VLOOKUP($O456,MASTER!$A$8:$N$762,5,0)</f>
        <v>Plataforma de Análisis y Monitoreo de focos de Fuego - Honduras</v>
      </c>
      <c r="F456" s="73" t="str">
        <f>+VLOOKUP($O456,MASTER!$A$8:$N$762,6,0)</f>
        <v>PRO</v>
      </c>
      <c r="G456" s="73" t="str">
        <f>+VLOOKUP($O456,MASTER!$A$8:$N$762,7,0)</f>
        <v>Honduras</v>
      </c>
      <c r="H456" s="73" t="str">
        <f>+VLOOKUP($O456,MASTER!$A$8:$N$762,9,0)</f>
        <v>SI</v>
      </c>
      <c r="I456" s="73" t="str">
        <f>+VLOOKUP($O456,MASTER!$A$8:$N$762,10,0)</f>
        <v>SI</v>
      </c>
      <c r="J456" s="73" t="str">
        <f>+VLOOKUP($O456,MASTER!$A$8:$N$762,11,0)</f>
        <v>SI</v>
      </c>
      <c r="K456" s="72">
        <f>+VLOOKUP($O456,MASTER!$A$8:$N$762,12,0)</f>
        <v>2</v>
      </c>
      <c r="L456" s="73" t="str">
        <f>+VLOOKUP($O456,MASTER!$A$8:$N$762,13,0)</f>
        <v>SI</v>
      </c>
      <c r="M456" s="73" t="str">
        <f>+VLOOKUP($O456,MASTER!$A$8:$N$762,14,0)</f>
        <v>Departamento</v>
      </c>
      <c r="N456" s="72">
        <f t="shared" si="44"/>
        <v>16</v>
      </c>
      <c r="O456" s="67">
        <f t="shared" si="42"/>
        <v>24</v>
      </c>
      <c r="P456" s="65">
        <v>6</v>
      </c>
      <c r="Q456" s="3" t="s">
        <v>1033</v>
      </c>
      <c r="R456" s="3" t="str">
        <f t="shared" si="45"/>
        <v>https://dashboardfiltrado.azurewebsites.net/AutoDash/Index/24/6</v>
      </c>
      <c r="S456" s="58" t="str">
        <f>+""""&amp;IFERROR(VLOOKUP($O456,MASTER!$A$8:$Z$762,20,0),"")&amp;""""</f>
        <v>"https://app-data-i.users.earthengine.app/view/datafuegohn"</v>
      </c>
      <c r="T456" s="73">
        <f>+IFERROR(VLOOKUP($O456,MASTER!$A$8:$Z$762,21,0),"")</f>
        <v>9002</v>
      </c>
      <c r="U456" s="67">
        <f>+BD_Links[[#This Row],[id2]]</f>
        <v>6</v>
      </c>
      <c r="V456" s="58" t="str">
        <f>+""""&amp;IFERROR(VLOOKUP($O456,MASTER!$A$8:$Z$762,22,0),"")&amp;""""</f>
        <v>"DATAFUEGO_Honduras_Departamento"</v>
      </c>
      <c r="W456" s="3"/>
      <c r="X45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https://odooutil.azurewebsites.net/GEE/Index/9002/6/24/6</v>
      </c>
    </row>
    <row r="457" spans="2:26" ht="72" x14ac:dyDescent="0.3">
      <c r="B457" s="74">
        <f t="shared" si="43"/>
        <v>7</v>
      </c>
      <c r="C457" s="58" t="str">
        <f>+VLOOKUP($O457,MASTER!$A$8:$N$762,2,0)</f>
        <v>DATARIESGO</v>
      </c>
      <c r="D457" s="73" t="str">
        <f>+VLOOKUP($O457,MASTER!$A$8:$N$762,3,0)</f>
        <v>0012-04-00091</v>
      </c>
      <c r="E457" s="52" t="str">
        <f>+VLOOKUP($O457,MASTER!$A$8:$N$762,5,0)</f>
        <v>Plataforma de Análisis y Monitoreo de focos de Fuego - Honduras</v>
      </c>
      <c r="F457" s="73" t="str">
        <f>+VLOOKUP($O457,MASTER!$A$8:$N$762,6,0)</f>
        <v>PRO</v>
      </c>
      <c r="G457" s="73" t="str">
        <f>+VLOOKUP($O457,MASTER!$A$8:$N$762,7,0)</f>
        <v>Honduras</v>
      </c>
      <c r="H457" s="73" t="str">
        <f>+VLOOKUP($O457,MASTER!$A$8:$N$762,9,0)</f>
        <v>SI</v>
      </c>
      <c r="I457" s="73" t="str">
        <f>+VLOOKUP($O457,MASTER!$A$8:$N$762,10,0)</f>
        <v>SI</v>
      </c>
      <c r="J457" s="73" t="str">
        <f>+VLOOKUP($O457,MASTER!$A$8:$N$762,11,0)</f>
        <v>SI</v>
      </c>
      <c r="K457" s="72">
        <f>+VLOOKUP($O457,MASTER!$A$8:$N$762,12,0)</f>
        <v>2</v>
      </c>
      <c r="L457" s="73" t="str">
        <f>+VLOOKUP($O457,MASTER!$A$8:$N$762,13,0)</f>
        <v>SI</v>
      </c>
      <c r="M457" s="73" t="str">
        <f>+VLOOKUP($O457,MASTER!$A$8:$N$762,14,0)</f>
        <v>Departamento</v>
      </c>
      <c r="N457" s="72">
        <f t="shared" si="44"/>
        <v>16</v>
      </c>
      <c r="O457" s="67">
        <f t="shared" si="42"/>
        <v>24</v>
      </c>
      <c r="P457" s="65">
        <v>7</v>
      </c>
      <c r="Q457" s="3" t="s">
        <v>1034</v>
      </c>
      <c r="R457" s="3" t="str">
        <f t="shared" si="45"/>
        <v>https://dashboardfiltrado.azurewebsites.net/AutoDash/Index/24/7</v>
      </c>
      <c r="S457" s="58" t="str">
        <f>+""""&amp;IFERROR(VLOOKUP($O457,MASTER!$A$8:$Z$762,20,0),"")&amp;""""</f>
        <v>"https://app-data-i.users.earthengine.app/view/datafuegohn"</v>
      </c>
      <c r="T457" s="73">
        <f>+IFERROR(VLOOKUP($O457,MASTER!$A$8:$Z$762,21,0),"")</f>
        <v>9002</v>
      </c>
      <c r="U457" s="67">
        <f>+BD_Links[[#This Row],[id2]]</f>
        <v>7</v>
      </c>
      <c r="V457" s="58" t="str">
        <f>+""""&amp;IFERROR(VLOOKUP($O457,MASTER!$A$8:$Z$762,22,0),"")&amp;""""</f>
        <v>"DATAFUEGO_Honduras_Departamento"</v>
      </c>
      <c r="W457" s="3"/>
      <c r="X45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https://odooutil.azurewebsites.net/GEE/Index/9002/7/24/7</v>
      </c>
    </row>
    <row r="458" spans="2:26" ht="72" x14ac:dyDescent="0.3">
      <c r="B458" s="74">
        <f t="shared" si="43"/>
        <v>8</v>
      </c>
      <c r="C458" s="58" t="str">
        <f>+VLOOKUP($O458,MASTER!$A$8:$N$762,2,0)</f>
        <v>DATARIESGO</v>
      </c>
      <c r="D458" s="73" t="str">
        <f>+VLOOKUP($O458,MASTER!$A$8:$N$762,3,0)</f>
        <v>0012-04-00091</v>
      </c>
      <c r="E458" s="52" t="str">
        <f>+VLOOKUP($O458,MASTER!$A$8:$N$762,5,0)</f>
        <v>Plataforma de Análisis y Monitoreo de focos de Fuego - Honduras</v>
      </c>
      <c r="F458" s="73" t="str">
        <f>+VLOOKUP($O458,MASTER!$A$8:$N$762,6,0)</f>
        <v>PRO</v>
      </c>
      <c r="G458" s="73" t="str">
        <f>+VLOOKUP($O458,MASTER!$A$8:$N$762,7,0)</f>
        <v>Honduras</v>
      </c>
      <c r="H458" s="73" t="str">
        <f>+VLOOKUP($O458,MASTER!$A$8:$N$762,9,0)</f>
        <v>SI</v>
      </c>
      <c r="I458" s="73" t="str">
        <f>+VLOOKUP($O458,MASTER!$A$8:$N$762,10,0)</f>
        <v>SI</v>
      </c>
      <c r="J458" s="73" t="str">
        <f>+VLOOKUP($O458,MASTER!$A$8:$N$762,11,0)</f>
        <v>SI</v>
      </c>
      <c r="K458" s="72">
        <f>+VLOOKUP($O458,MASTER!$A$8:$N$762,12,0)</f>
        <v>2</v>
      </c>
      <c r="L458" s="73" t="str">
        <f>+VLOOKUP($O458,MASTER!$A$8:$N$762,13,0)</f>
        <v>SI</v>
      </c>
      <c r="M458" s="73" t="str">
        <f>+VLOOKUP($O458,MASTER!$A$8:$N$762,14,0)</f>
        <v>Departamento</v>
      </c>
      <c r="N458" s="72">
        <f t="shared" si="44"/>
        <v>16</v>
      </c>
      <c r="O458" s="67">
        <f t="shared" si="42"/>
        <v>24</v>
      </c>
      <c r="P458" s="65">
        <v>8</v>
      </c>
      <c r="Q458" s="3" t="s">
        <v>1035</v>
      </c>
      <c r="R458" s="3" t="str">
        <f t="shared" si="45"/>
        <v>https://dashboardfiltrado.azurewebsites.net/AutoDash/Index/24/8</v>
      </c>
      <c r="S458" s="58" t="str">
        <f>+""""&amp;IFERROR(VLOOKUP($O458,MASTER!$A$8:$Z$762,20,0),"")&amp;""""</f>
        <v>"https://app-data-i.users.earthengine.app/view/datafuegohn"</v>
      </c>
      <c r="T458" s="73">
        <f>+IFERROR(VLOOKUP($O458,MASTER!$A$8:$Z$762,21,0),"")</f>
        <v>9002</v>
      </c>
      <c r="U458" s="67">
        <f>+BD_Links[[#This Row],[id2]]</f>
        <v>8</v>
      </c>
      <c r="V458" s="58" t="str">
        <f>+""""&amp;IFERROR(VLOOKUP($O458,MASTER!$A$8:$Z$762,22,0),"")&amp;""""</f>
        <v>"DATAFUEGO_Honduras_Departamento"</v>
      </c>
      <c r="W458" s="3"/>
      <c r="X45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https://odooutil.azurewebsites.net/GEE/Index/9002/8/24/8</v>
      </c>
    </row>
    <row r="459" spans="2:26" ht="72" x14ac:dyDescent="0.3">
      <c r="B459" s="74">
        <f t="shared" si="43"/>
        <v>9</v>
      </c>
      <c r="C459" s="58" t="str">
        <f>+VLOOKUP($O459,MASTER!$A$8:$N$762,2,0)</f>
        <v>DATARIESGO</v>
      </c>
      <c r="D459" s="73" t="str">
        <f>+VLOOKUP($O459,MASTER!$A$8:$N$762,3,0)</f>
        <v>0012-04-00091</v>
      </c>
      <c r="E459" s="52" t="str">
        <f>+VLOOKUP($O459,MASTER!$A$8:$N$762,5,0)</f>
        <v>Plataforma de Análisis y Monitoreo de focos de Fuego - Honduras</v>
      </c>
      <c r="F459" s="73" t="str">
        <f>+VLOOKUP($O459,MASTER!$A$8:$N$762,6,0)</f>
        <v>PRO</v>
      </c>
      <c r="G459" s="73" t="str">
        <f>+VLOOKUP($O459,MASTER!$A$8:$N$762,7,0)</f>
        <v>Honduras</v>
      </c>
      <c r="H459" s="73" t="str">
        <f>+VLOOKUP($O459,MASTER!$A$8:$N$762,9,0)</f>
        <v>SI</v>
      </c>
      <c r="I459" s="73" t="str">
        <f>+VLOOKUP($O459,MASTER!$A$8:$N$762,10,0)</f>
        <v>SI</v>
      </c>
      <c r="J459" s="73" t="str">
        <f>+VLOOKUP($O459,MASTER!$A$8:$N$762,11,0)</f>
        <v>SI</v>
      </c>
      <c r="K459" s="72">
        <f>+VLOOKUP($O459,MASTER!$A$8:$N$762,12,0)</f>
        <v>2</v>
      </c>
      <c r="L459" s="73" t="str">
        <f>+VLOOKUP($O459,MASTER!$A$8:$N$762,13,0)</f>
        <v>SI</v>
      </c>
      <c r="M459" s="73" t="str">
        <f>+VLOOKUP($O459,MASTER!$A$8:$N$762,14,0)</f>
        <v>Departamento</v>
      </c>
      <c r="N459" s="72">
        <f t="shared" si="44"/>
        <v>16</v>
      </c>
      <c r="O459" s="67">
        <f t="shared" si="42"/>
        <v>24</v>
      </c>
      <c r="P459" s="65">
        <v>9</v>
      </c>
      <c r="Q459" s="3" t="s">
        <v>1036</v>
      </c>
      <c r="R459" s="3" t="str">
        <f t="shared" si="45"/>
        <v>https://dashboardfiltrado.azurewebsites.net/AutoDash/Index/24/9</v>
      </c>
      <c r="S459" s="58" t="str">
        <f>+""""&amp;IFERROR(VLOOKUP($O459,MASTER!$A$8:$Z$762,20,0),"")&amp;""""</f>
        <v>"https://app-data-i.users.earthengine.app/view/datafuegohn"</v>
      </c>
      <c r="T459" s="73">
        <f>+IFERROR(VLOOKUP($O459,MASTER!$A$8:$Z$762,21,0),"")</f>
        <v>9002</v>
      </c>
      <c r="U459" s="67">
        <f>+BD_Links[[#This Row],[id2]]</f>
        <v>9</v>
      </c>
      <c r="V459" s="58" t="str">
        <f>+""""&amp;IFERROR(VLOOKUP($O459,MASTER!$A$8:$Z$762,22,0),"")&amp;""""</f>
        <v>"DATAFUEGO_Honduras_Departamento"</v>
      </c>
      <c r="W459" s="3"/>
      <c r="X459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https://odooutil.azurewebsites.net/GEE/Index/9002/9/24/9</v>
      </c>
    </row>
    <row r="460" spans="2:26" ht="72" x14ac:dyDescent="0.3">
      <c r="B460" s="74">
        <f t="shared" si="43"/>
        <v>10</v>
      </c>
      <c r="C460" s="58" t="str">
        <f>+VLOOKUP($O460,MASTER!$A$8:$N$762,2,0)</f>
        <v>DATARIESGO</v>
      </c>
      <c r="D460" s="73" t="str">
        <f>+VLOOKUP($O460,MASTER!$A$8:$N$762,3,0)</f>
        <v>0012-04-00091</v>
      </c>
      <c r="E460" s="52" t="str">
        <f>+VLOOKUP($O460,MASTER!$A$8:$N$762,5,0)</f>
        <v>Plataforma de Análisis y Monitoreo de focos de Fuego - Honduras</v>
      </c>
      <c r="F460" s="73" t="str">
        <f>+VLOOKUP($O460,MASTER!$A$8:$N$762,6,0)</f>
        <v>PRO</v>
      </c>
      <c r="G460" s="73" t="str">
        <f>+VLOOKUP($O460,MASTER!$A$8:$N$762,7,0)</f>
        <v>Honduras</v>
      </c>
      <c r="H460" s="73" t="str">
        <f>+VLOOKUP($O460,MASTER!$A$8:$N$762,9,0)</f>
        <v>SI</v>
      </c>
      <c r="I460" s="73" t="str">
        <f>+VLOOKUP($O460,MASTER!$A$8:$N$762,10,0)</f>
        <v>SI</v>
      </c>
      <c r="J460" s="73" t="str">
        <f>+VLOOKUP($O460,MASTER!$A$8:$N$762,11,0)</f>
        <v>SI</v>
      </c>
      <c r="K460" s="72">
        <f>+VLOOKUP($O460,MASTER!$A$8:$N$762,12,0)</f>
        <v>2</v>
      </c>
      <c r="L460" s="73" t="str">
        <f>+VLOOKUP($O460,MASTER!$A$8:$N$762,13,0)</f>
        <v>SI</v>
      </c>
      <c r="M460" s="73" t="str">
        <f>+VLOOKUP($O460,MASTER!$A$8:$N$762,14,0)</f>
        <v>Departamento</v>
      </c>
      <c r="N460" s="72">
        <f t="shared" si="44"/>
        <v>16</v>
      </c>
      <c r="O460" s="67">
        <f t="shared" si="42"/>
        <v>24</v>
      </c>
      <c r="P460" s="65">
        <v>10</v>
      </c>
      <c r="Q460" s="3" t="s">
        <v>1037</v>
      </c>
      <c r="R460" s="3" t="str">
        <f t="shared" si="45"/>
        <v>https://dashboardfiltrado.azurewebsites.net/AutoDash/Index/24/10</v>
      </c>
      <c r="S460" s="58" t="str">
        <f>+""""&amp;IFERROR(VLOOKUP($O460,MASTER!$A$8:$Z$762,20,0),"")&amp;""""</f>
        <v>"https://app-data-i.users.earthengine.app/view/datafuegohn"</v>
      </c>
      <c r="T460" s="73">
        <f>+IFERROR(VLOOKUP($O460,MASTER!$A$8:$Z$762,21,0),"")</f>
        <v>9002</v>
      </c>
      <c r="U460" s="67">
        <f>+BD_Links[[#This Row],[id2]]</f>
        <v>10</v>
      </c>
      <c r="V460" s="58" t="str">
        <f>+""""&amp;IFERROR(VLOOKUP($O460,MASTER!$A$8:$Z$762,22,0),"")&amp;""""</f>
        <v>"DATAFUEGO_Honduras_Departamento"</v>
      </c>
      <c r="W460" s="3"/>
      <c r="X46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https://odooutil.azurewebsites.net/GEE/Index/9002/10/24/10</v>
      </c>
    </row>
    <row r="461" spans="2:26" ht="72" x14ac:dyDescent="0.3">
      <c r="B461" s="74">
        <f t="shared" si="43"/>
        <v>11</v>
      </c>
      <c r="C461" s="58" t="str">
        <f>+VLOOKUP($O461,MASTER!$A$8:$N$762,2,0)</f>
        <v>DATARIESGO</v>
      </c>
      <c r="D461" s="73" t="str">
        <f>+VLOOKUP($O461,MASTER!$A$8:$N$762,3,0)</f>
        <v>0012-04-00091</v>
      </c>
      <c r="E461" s="52" t="str">
        <f>+VLOOKUP($O461,MASTER!$A$8:$N$762,5,0)</f>
        <v>Plataforma de Análisis y Monitoreo de focos de Fuego - Honduras</v>
      </c>
      <c r="F461" s="73" t="str">
        <f>+VLOOKUP($O461,MASTER!$A$8:$N$762,6,0)</f>
        <v>PRO</v>
      </c>
      <c r="G461" s="73" t="str">
        <f>+VLOOKUP($O461,MASTER!$A$8:$N$762,7,0)</f>
        <v>Honduras</v>
      </c>
      <c r="H461" s="73" t="str">
        <f>+VLOOKUP($O461,MASTER!$A$8:$N$762,9,0)</f>
        <v>SI</v>
      </c>
      <c r="I461" s="73" t="str">
        <f>+VLOOKUP($O461,MASTER!$A$8:$N$762,10,0)</f>
        <v>SI</v>
      </c>
      <c r="J461" s="73" t="str">
        <f>+VLOOKUP($O461,MASTER!$A$8:$N$762,11,0)</f>
        <v>SI</v>
      </c>
      <c r="K461" s="72">
        <f>+VLOOKUP($O461,MASTER!$A$8:$N$762,12,0)</f>
        <v>2</v>
      </c>
      <c r="L461" s="73" t="str">
        <f>+VLOOKUP($O461,MASTER!$A$8:$N$762,13,0)</f>
        <v>SI</v>
      </c>
      <c r="M461" s="73" t="str">
        <f>+VLOOKUP($O461,MASTER!$A$8:$N$762,14,0)</f>
        <v>Departamento</v>
      </c>
      <c r="N461" s="72">
        <f t="shared" si="44"/>
        <v>16</v>
      </c>
      <c r="O461" s="67">
        <f t="shared" si="42"/>
        <v>24</v>
      </c>
      <c r="P461" s="65">
        <v>11</v>
      </c>
      <c r="Q461" s="3" t="s">
        <v>1038</v>
      </c>
      <c r="R461" s="3" t="str">
        <f t="shared" si="45"/>
        <v>https://dashboardfiltrado.azurewebsites.net/AutoDash/Index/24/11</v>
      </c>
      <c r="S461" s="58" t="str">
        <f>+""""&amp;IFERROR(VLOOKUP($O461,MASTER!$A$8:$Z$762,20,0),"")&amp;""""</f>
        <v>"https://app-data-i.users.earthengine.app/view/datafuegohn"</v>
      </c>
      <c r="T461" s="73">
        <f>+IFERROR(VLOOKUP($O461,MASTER!$A$8:$Z$762,21,0),"")</f>
        <v>9002</v>
      </c>
      <c r="U461" s="67">
        <f>+BD_Links[[#This Row],[id2]]</f>
        <v>11</v>
      </c>
      <c r="V461" s="58" t="str">
        <f>+""""&amp;IFERROR(VLOOKUP($O461,MASTER!$A$8:$Z$762,22,0),"")&amp;""""</f>
        <v>"DATAFUEGO_Honduras_Departamento"</v>
      </c>
      <c r="W461" s="3"/>
      <c r="X46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https://odooutil.azurewebsites.net/GEE/Index/9002/11/24/11</v>
      </c>
    </row>
    <row r="462" spans="2:26" ht="72" x14ac:dyDescent="0.3">
      <c r="B462" s="74">
        <f t="shared" si="43"/>
        <v>12</v>
      </c>
      <c r="C462" s="58" t="str">
        <f>+VLOOKUP($O462,MASTER!$A$8:$N$762,2,0)</f>
        <v>DATARIESGO</v>
      </c>
      <c r="D462" s="73" t="str">
        <f>+VLOOKUP($O462,MASTER!$A$8:$N$762,3,0)</f>
        <v>0012-04-00091</v>
      </c>
      <c r="E462" s="52" t="str">
        <f>+VLOOKUP($O462,MASTER!$A$8:$N$762,5,0)</f>
        <v>Plataforma de Análisis y Monitoreo de focos de Fuego - Honduras</v>
      </c>
      <c r="F462" s="73" t="str">
        <f>+VLOOKUP($O462,MASTER!$A$8:$N$762,6,0)</f>
        <v>PRO</v>
      </c>
      <c r="G462" s="73" t="str">
        <f>+VLOOKUP($O462,MASTER!$A$8:$N$762,7,0)</f>
        <v>Honduras</v>
      </c>
      <c r="H462" s="73" t="str">
        <f>+VLOOKUP($O462,MASTER!$A$8:$N$762,9,0)</f>
        <v>SI</v>
      </c>
      <c r="I462" s="73" t="str">
        <f>+VLOOKUP($O462,MASTER!$A$8:$N$762,10,0)</f>
        <v>SI</v>
      </c>
      <c r="J462" s="73" t="str">
        <f>+VLOOKUP($O462,MASTER!$A$8:$N$762,11,0)</f>
        <v>SI</v>
      </c>
      <c r="K462" s="72">
        <f>+VLOOKUP($O462,MASTER!$A$8:$N$762,12,0)</f>
        <v>2</v>
      </c>
      <c r="L462" s="73" t="str">
        <f>+VLOOKUP($O462,MASTER!$A$8:$N$762,13,0)</f>
        <v>SI</v>
      </c>
      <c r="M462" s="73" t="str">
        <f>+VLOOKUP($O462,MASTER!$A$8:$N$762,14,0)</f>
        <v>Departamento</v>
      </c>
      <c r="N462" s="72">
        <f t="shared" si="44"/>
        <v>16</v>
      </c>
      <c r="O462" s="67">
        <f t="shared" si="42"/>
        <v>24</v>
      </c>
      <c r="P462" s="65">
        <v>12</v>
      </c>
      <c r="Q462" s="3" t="s">
        <v>1039</v>
      </c>
      <c r="R462" s="3" t="str">
        <f t="shared" si="45"/>
        <v>https://dashboardfiltrado.azurewebsites.net/AutoDash/Index/24/12</v>
      </c>
      <c r="S462" s="58" t="str">
        <f>+""""&amp;IFERROR(VLOOKUP($O462,MASTER!$A$8:$Z$762,20,0),"")&amp;""""</f>
        <v>"https://app-data-i.users.earthengine.app/view/datafuegohn"</v>
      </c>
      <c r="T462" s="73">
        <f>+IFERROR(VLOOKUP($O462,MASTER!$A$8:$Z$762,21,0),"")</f>
        <v>9002</v>
      </c>
      <c r="U462" s="67">
        <f>+BD_Links[[#This Row],[id2]]</f>
        <v>12</v>
      </c>
      <c r="V462" s="58" t="str">
        <f>+""""&amp;IFERROR(VLOOKUP($O462,MASTER!$A$8:$Z$762,22,0),"")&amp;""""</f>
        <v>"DATAFUEGO_Honduras_Departamento"</v>
      </c>
      <c r="W462" s="3"/>
      <c r="X46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https://odooutil.azurewebsites.net/GEE/Index/9002/12/24/12</v>
      </c>
    </row>
    <row r="463" spans="2:26" ht="72" x14ac:dyDescent="0.3">
      <c r="B463" s="74">
        <f t="shared" si="43"/>
        <v>13</v>
      </c>
      <c r="C463" s="58" t="str">
        <f>+VLOOKUP($O463,MASTER!$A$8:$N$762,2,0)</f>
        <v>DATARIESGO</v>
      </c>
      <c r="D463" s="73" t="str">
        <f>+VLOOKUP($O463,MASTER!$A$8:$N$762,3,0)</f>
        <v>0012-04-00091</v>
      </c>
      <c r="E463" s="52" t="str">
        <f>+VLOOKUP($O463,MASTER!$A$8:$N$762,5,0)</f>
        <v>Plataforma de Análisis y Monitoreo de focos de Fuego - Honduras</v>
      </c>
      <c r="F463" s="73" t="str">
        <f>+VLOOKUP($O463,MASTER!$A$8:$N$762,6,0)</f>
        <v>PRO</v>
      </c>
      <c r="G463" s="73" t="str">
        <f>+VLOOKUP($O463,MASTER!$A$8:$N$762,7,0)</f>
        <v>Honduras</v>
      </c>
      <c r="H463" s="73" t="str">
        <f>+VLOOKUP($O463,MASTER!$A$8:$N$762,9,0)</f>
        <v>SI</v>
      </c>
      <c r="I463" s="73" t="str">
        <f>+VLOOKUP($O463,MASTER!$A$8:$N$762,10,0)</f>
        <v>SI</v>
      </c>
      <c r="J463" s="73" t="str">
        <f>+VLOOKUP($O463,MASTER!$A$8:$N$762,11,0)</f>
        <v>SI</v>
      </c>
      <c r="K463" s="72">
        <f>+VLOOKUP($O463,MASTER!$A$8:$N$762,12,0)</f>
        <v>2</v>
      </c>
      <c r="L463" s="73" t="str">
        <f>+VLOOKUP($O463,MASTER!$A$8:$N$762,13,0)</f>
        <v>SI</v>
      </c>
      <c r="M463" s="73" t="str">
        <f>+VLOOKUP($O463,MASTER!$A$8:$N$762,14,0)</f>
        <v>Departamento</v>
      </c>
      <c r="N463" s="72">
        <f t="shared" si="44"/>
        <v>16</v>
      </c>
      <c r="O463" s="67">
        <f t="shared" si="42"/>
        <v>24</v>
      </c>
      <c r="P463" s="65">
        <v>13</v>
      </c>
      <c r="Q463" s="3" t="s">
        <v>1040</v>
      </c>
      <c r="R463" s="3" t="str">
        <f t="shared" si="45"/>
        <v>https://dashboardfiltrado.azurewebsites.net/AutoDash/Index/24/13</v>
      </c>
      <c r="S463" s="58" t="str">
        <f>+""""&amp;IFERROR(VLOOKUP($O463,MASTER!$A$8:$Z$762,20,0),"")&amp;""""</f>
        <v>"https://app-data-i.users.earthengine.app/view/datafuegohn"</v>
      </c>
      <c r="T463" s="73">
        <f>+IFERROR(VLOOKUP($O463,MASTER!$A$8:$Z$762,21,0),"")</f>
        <v>9002</v>
      </c>
      <c r="U463" s="67">
        <f>+BD_Links[[#This Row],[id2]]</f>
        <v>13</v>
      </c>
      <c r="V463" s="58" t="str">
        <f>+""""&amp;IFERROR(VLOOKUP($O463,MASTER!$A$8:$Z$762,22,0),"")&amp;""""</f>
        <v>"DATAFUEGO_Honduras_Departamento"</v>
      </c>
      <c r="W463" s="3"/>
      <c r="X46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https://odooutil.azurewebsites.net/GEE/Index/9002/13/24/13</v>
      </c>
    </row>
    <row r="464" spans="2:26" ht="72" x14ac:dyDescent="0.3">
      <c r="B464" s="74">
        <f t="shared" si="43"/>
        <v>14</v>
      </c>
      <c r="C464" s="58" t="str">
        <f>+VLOOKUP($O464,MASTER!$A$8:$N$762,2,0)</f>
        <v>DATARIESGO</v>
      </c>
      <c r="D464" s="73" t="str">
        <f>+VLOOKUP($O464,MASTER!$A$8:$N$762,3,0)</f>
        <v>0012-04-00091</v>
      </c>
      <c r="E464" s="52" t="str">
        <f>+VLOOKUP($O464,MASTER!$A$8:$N$762,5,0)</f>
        <v>Plataforma de Análisis y Monitoreo de focos de Fuego - Honduras</v>
      </c>
      <c r="F464" s="73" t="str">
        <f>+VLOOKUP($O464,MASTER!$A$8:$N$762,6,0)</f>
        <v>PRO</v>
      </c>
      <c r="G464" s="73" t="str">
        <f>+VLOOKUP($O464,MASTER!$A$8:$N$762,7,0)</f>
        <v>Honduras</v>
      </c>
      <c r="H464" s="73" t="str">
        <f>+VLOOKUP($O464,MASTER!$A$8:$N$762,9,0)</f>
        <v>SI</v>
      </c>
      <c r="I464" s="73" t="str">
        <f>+VLOOKUP($O464,MASTER!$A$8:$N$762,10,0)</f>
        <v>SI</v>
      </c>
      <c r="J464" s="73" t="str">
        <f>+VLOOKUP($O464,MASTER!$A$8:$N$762,11,0)</f>
        <v>SI</v>
      </c>
      <c r="K464" s="72">
        <f>+VLOOKUP($O464,MASTER!$A$8:$N$762,12,0)</f>
        <v>2</v>
      </c>
      <c r="L464" s="73" t="str">
        <f>+VLOOKUP($O464,MASTER!$A$8:$N$762,13,0)</f>
        <v>SI</v>
      </c>
      <c r="M464" s="73" t="str">
        <f>+VLOOKUP($O464,MASTER!$A$8:$N$762,14,0)</f>
        <v>Departamento</v>
      </c>
      <c r="N464" s="72">
        <f t="shared" si="44"/>
        <v>16</v>
      </c>
      <c r="O464" s="67">
        <f t="shared" si="42"/>
        <v>24</v>
      </c>
      <c r="P464" s="65">
        <v>14</v>
      </c>
      <c r="Q464" s="3" t="s">
        <v>1041</v>
      </c>
      <c r="R464" s="3" t="str">
        <f t="shared" si="45"/>
        <v>https://dashboardfiltrado.azurewebsites.net/AutoDash/Index/24/14</v>
      </c>
      <c r="S464" s="58" t="str">
        <f>+""""&amp;IFERROR(VLOOKUP($O464,MASTER!$A$8:$Z$762,20,0),"")&amp;""""</f>
        <v>"https://app-data-i.users.earthengine.app/view/datafuegohn"</v>
      </c>
      <c r="T464" s="73">
        <f>+IFERROR(VLOOKUP($O464,MASTER!$A$8:$Z$762,21,0),"")</f>
        <v>9002</v>
      </c>
      <c r="U464" s="67">
        <f>+BD_Links[[#This Row],[id2]]</f>
        <v>14</v>
      </c>
      <c r="V464" s="58" t="str">
        <f>+""""&amp;IFERROR(VLOOKUP($O464,MASTER!$A$8:$Z$762,22,0),"")&amp;""""</f>
        <v>"DATAFUEGO_Honduras_Departamento"</v>
      </c>
      <c r="W464" s="3"/>
      <c r="X46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https://odooutil.azurewebsites.net/GEE/Index/9002/14/24/14</v>
      </c>
    </row>
    <row r="465" spans="2:26" ht="72" x14ac:dyDescent="0.3">
      <c r="B465" s="74">
        <f t="shared" si="43"/>
        <v>15</v>
      </c>
      <c r="C465" s="58" t="str">
        <f>+VLOOKUP($O465,MASTER!$A$8:$N$762,2,0)</f>
        <v>DATARIESGO</v>
      </c>
      <c r="D465" s="73" t="str">
        <f>+VLOOKUP($O465,MASTER!$A$8:$N$762,3,0)</f>
        <v>0012-04-00091</v>
      </c>
      <c r="E465" s="52" t="str">
        <f>+VLOOKUP($O465,MASTER!$A$8:$N$762,5,0)</f>
        <v>Plataforma de Análisis y Monitoreo de focos de Fuego - Honduras</v>
      </c>
      <c r="F465" s="73" t="str">
        <f>+VLOOKUP($O465,MASTER!$A$8:$N$762,6,0)</f>
        <v>PRO</v>
      </c>
      <c r="G465" s="73" t="str">
        <f>+VLOOKUP($O465,MASTER!$A$8:$N$762,7,0)</f>
        <v>Honduras</v>
      </c>
      <c r="H465" s="73" t="str">
        <f>+VLOOKUP($O465,MASTER!$A$8:$N$762,9,0)</f>
        <v>SI</v>
      </c>
      <c r="I465" s="73" t="str">
        <f>+VLOOKUP($O465,MASTER!$A$8:$N$762,10,0)</f>
        <v>SI</v>
      </c>
      <c r="J465" s="73" t="str">
        <f>+VLOOKUP($O465,MASTER!$A$8:$N$762,11,0)</f>
        <v>SI</v>
      </c>
      <c r="K465" s="72">
        <f>+VLOOKUP($O465,MASTER!$A$8:$N$762,12,0)</f>
        <v>2</v>
      </c>
      <c r="L465" s="73" t="str">
        <f>+VLOOKUP($O465,MASTER!$A$8:$N$762,13,0)</f>
        <v>SI</v>
      </c>
      <c r="M465" s="73" t="str">
        <f>+VLOOKUP($O465,MASTER!$A$8:$N$762,14,0)</f>
        <v>Departamento</v>
      </c>
      <c r="N465" s="72">
        <f t="shared" si="44"/>
        <v>16</v>
      </c>
      <c r="O465" s="67">
        <f t="shared" si="42"/>
        <v>24</v>
      </c>
      <c r="P465" s="65">
        <v>15</v>
      </c>
      <c r="Q465" s="3" t="s">
        <v>1042</v>
      </c>
      <c r="R465" s="3" t="str">
        <f t="shared" si="45"/>
        <v>https://dashboardfiltrado.azurewebsites.net/AutoDash/Index/24/15</v>
      </c>
      <c r="S465" s="58" t="str">
        <f>+""""&amp;IFERROR(VLOOKUP($O465,MASTER!$A$8:$Z$762,20,0),"")&amp;""""</f>
        <v>"https://app-data-i.users.earthengine.app/view/datafuegohn"</v>
      </c>
      <c r="T465" s="73">
        <f>+IFERROR(VLOOKUP($O465,MASTER!$A$8:$Z$762,21,0),"")</f>
        <v>9002</v>
      </c>
      <c r="U465" s="67">
        <f>+BD_Links[[#This Row],[id2]]</f>
        <v>15</v>
      </c>
      <c r="V465" s="58" t="str">
        <f>+""""&amp;IFERROR(VLOOKUP($O465,MASTER!$A$8:$Z$762,22,0),"")&amp;""""</f>
        <v>"DATAFUEGO_Honduras_Departamento"</v>
      </c>
      <c r="W465" s="3"/>
      <c r="X46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https://odooutil.azurewebsites.net/GEE/Index/9002/15/24/15</v>
      </c>
    </row>
    <row r="466" spans="2:26" ht="72" x14ac:dyDescent="0.3">
      <c r="B466" s="74">
        <f t="shared" si="43"/>
        <v>16</v>
      </c>
      <c r="C466" s="58" t="str">
        <f>+VLOOKUP($O466,MASTER!$A$8:$N$762,2,0)</f>
        <v>DATARIESGO</v>
      </c>
      <c r="D466" s="73" t="str">
        <f>+VLOOKUP($O466,MASTER!$A$8:$N$762,3,0)</f>
        <v>0012-04-00091</v>
      </c>
      <c r="E466" s="52" t="str">
        <f>+VLOOKUP($O466,MASTER!$A$8:$N$762,5,0)</f>
        <v>Plataforma de Análisis y Monitoreo de focos de Fuego - Honduras</v>
      </c>
      <c r="F466" s="73" t="str">
        <f>+VLOOKUP($O466,MASTER!$A$8:$N$762,6,0)</f>
        <v>PRO</v>
      </c>
      <c r="G466" s="73" t="str">
        <f>+VLOOKUP($O466,MASTER!$A$8:$N$762,7,0)</f>
        <v>Honduras</v>
      </c>
      <c r="H466" s="73" t="str">
        <f>+VLOOKUP($O466,MASTER!$A$8:$N$762,9,0)</f>
        <v>SI</v>
      </c>
      <c r="I466" s="73" t="str">
        <f>+VLOOKUP($O466,MASTER!$A$8:$N$762,10,0)</f>
        <v>SI</v>
      </c>
      <c r="J466" s="73" t="str">
        <f>+VLOOKUP($O466,MASTER!$A$8:$N$762,11,0)</f>
        <v>SI</v>
      </c>
      <c r="K466" s="72">
        <f>+VLOOKUP($O466,MASTER!$A$8:$N$762,12,0)</f>
        <v>2</v>
      </c>
      <c r="L466" s="73" t="str">
        <f>+VLOOKUP($O466,MASTER!$A$8:$N$762,13,0)</f>
        <v>SI</v>
      </c>
      <c r="M466" s="73" t="str">
        <f>+VLOOKUP($O466,MASTER!$A$8:$N$762,14,0)</f>
        <v>Departamento</v>
      </c>
      <c r="N466" s="72">
        <f t="shared" si="44"/>
        <v>16</v>
      </c>
      <c r="O466" s="67">
        <f t="shared" si="42"/>
        <v>24</v>
      </c>
      <c r="P466" s="65">
        <v>16</v>
      </c>
      <c r="Q466" s="3" t="s">
        <v>1043</v>
      </c>
      <c r="R466" s="3" t="str">
        <f t="shared" si="45"/>
        <v>https://dashboardfiltrado.azurewebsites.net/AutoDash/Index/24/16</v>
      </c>
      <c r="S466" s="58" t="str">
        <f>+""""&amp;IFERROR(VLOOKUP($O466,MASTER!$A$8:$Z$762,20,0),"")&amp;""""</f>
        <v>"https://app-data-i.users.earthengine.app/view/datafuegohn"</v>
      </c>
      <c r="T466" s="73">
        <f>+IFERROR(VLOOKUP($O466,MASTER!$A$8:$Z$762,21,0),"")</f>
        <v>9002</v>
      </c>
      <c r="U466" s="67">
        <f>+BD_Links[[#This Row],[id2]]</f>
        <v>16</v>
      </c>
      <c r="V466" s="58" t="str">
        <f>+""""&amp;IFERROR(VLOOKUP($O466,MASTER!$A$8:$Z$762,22,0),"")&amp;""""</f>
        <v>"DATAFUEGO_Honduras_Departamento"</v>
      </c>
      <c r="W466" s="3"/>
      <c r="X46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https://odooutil.azurewebsites.net/GEE/Index/9002/16/24/16</v>
      </c>
    </row>
    <row r="467" spans="2:26" ht="72" x14ac:dyDescent="0.3">
      <c r="B467" s="74">
        <f t="shared" si="43"/>
        <v>17</v>
      </c>
      <c r="C467" s="58" t="str">
        <f>+VLOOKUP($O467,MASTER!$A$8:$N$762,2,0)</f>
        <v>DATARIESGO</v>
      </c>
      <c r="D467" s="73" t="str">
        <f>+VLOOKUP($O467,MASTER!$A$8:$N$762,3,0)</f>
        <v>0012-04-00091</v>
      </c>
      <c r="E467" s="52" t="str">
        <f>+VLOOKUP($O467,MASTER!$A$8:$N$762,5,0)</f>
        <v>Plataforma de Análisis y Monitoreo de focos de Fuego - Honduras</v>
      </c>
      <c r="F467" s="73" t="str">
        <f>+VLOOKUP($O467,MASTER!$A$8:$N$762,6,0)</f>
        <v>PRO</v>
      </c>
      <c r="G467" s="73" t="str">
        <f>+VLOOKUP($O467,MASTER!$A$8:$N$762,7,0)</f>
        <v>Honduras</v>
      </c>
      <c r="H467" s="73" t="str">
        <f>+VLOOKUP($O467,MASTER!$A$8:$N$762,9,0)</f>
        <v>SI</v>
      </c>
      <c r="I467" s="73" t="str">
        <f>+VLOOKUP($O467,MASTER!$A$8:$N$762,10,0)</f>
        <v>SI</v>
      </c>
      <c r="J467" s="73" t="str">
        <f>+VLOOKUP($O467,MASTER!$A$8:$N$762,11,0)</f>
        <v>SI</v>
      </c>
      <c r="K467" s="72">
        <f>+VLOOKUP($O467,MASTER!$A$8:$N$762,12,0)</f>
        <v>2</v>
      </c>
      <c r="L467" s="73" t="str">
        <f>+VLOOKUP($O467,MASTER!$A$8:$N$762,13,0)</f>
        <v>SI</v>
      </c>
      <c r="M467" s="73" t="str">
        <f>+VLOOKUP($O467,MASTER!$A$8:$N$762,14,0)</f>
        <v>Departamento</v>
      </c>
      <c r="N467" s="72">
        <f t="shared" si="44"/>
        <v>16</v>
      </c>
      <c r="O467" s="67">
        <f t="shared" si="42"/>
        <v>24</v>
      </c>
      <c r="P467" s="65">
        <v>17</v>
      </c>
      <c r="Q467" s="3" t="s">
        <v>1044</v>
      </c>
      <c r="R467" s="3" t="str">
        <f t="shared" si="45"/>
        <v>https://dashboardfiltrado.azurewebsites.net/AutoDash/Index/24/17</v>
      </c>
      <c r="S467" s="58" t="str">
        <f>+""""&amp;IFERROR(VLOOKUP($O467,MASTER!$A$8:$Z$762,20,0),"")&amp;""""</f>
        <v>"https://app-data-i.users.earthengine.app/view/datafuegohn"</v>
      </c>
      <c r="T467" s="73">
        <f>+IFERROR(VLOOKUP($O467,MASTER!$A$8:$Z$762,21,0),"")</f>
        <v>9002</v>
      </c>
      <c r="U467" s="67">
        <f>+BD_Links[[#This Row],[id2]]</f>
        <v>17</v>
      </c>
      <c r="V467" s="58" t="str">
        <f>+""""&amp;IFERROR(VLOOKUP($O467,MASTER!$A$8:$Z$762,22,0),"")&amp;""""</f>
        <v>"DATAFUEGO_Honduras_Departamento"</v>
      </c>
      <c r="W467" s="3"/>
      <c r="X46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https://odooutil.azurewebsites.net/GEE/Index/9002/17/24/17</v>
      </c>
    </row>
    <row r="468" spans="2:26" ht="72" x14ac:dyDescent="0.3">
      <c r="B468" s="74">
        <f t="shared" si="43"/>
        <v>18</v>
      </c>
      <c r="C468" s="58" t="str">
        <f>+VLOOKUP($O468,MASTER!$A$8:$N$762,2,0)</f>
        <v>DATARIESGO</v>
      </c>
      <c r="D468" s="73" t="str">
        <f>+VLOOKUP($O468,MASTER!$A$8:$N$762,3,0)</f>
        <v>0012-04-00091</v>
      </c>
      <c r="E468" s="52" t="str">
        <f>+VLOOKUP($O468,MASTER!$A$8:$N$762,5,0)</f>
        <v>Plataforma de Análisis y Monitoreo de focos de Fuego - Honduras</v>
      </c>
      <c r="F468" s="73" t="str">
        <f>+VLOOKUP($O468,MASTER!$A$8:$N$762,6,0)</f>
        <v>PRO</v>
      </c>
      <c r="G468" s="73" t="str">
        <f>+VLOOKUP($O468,MASTER!$A$8:$N$762,7,0)</f>
        <v>Honduras</v>
      </c>
      <c r="H468" s="73" t="str">
        <f>+VLOOKUP($O468,MASTER!$A$8:$N$762,9,0)</f>
        <v>SI</v>
      </c>
      <c r="I468" s="73" t="str">
        <f>+VLOOKUP($O468,MASTER!$A$8:$N$762,10,0)</f>
        <v>SI</v>
      </c>
      <c r="J468" s="73" t="str">
        <f>+VLOOKUP($O468,MASTER!$A$8:$N$762,11,0)</f>
        <v>SI</v>
      </c>
      <c r="K468" s="72">
        <f>+VLOOKUP($O468,MASTER!$A$8:$N$762,12,0)</f>
        <v>2</v>
      </c>
      <c r="L468" s="73" t="str">
        <f>+VLOOKUP($O468,MASTER!$A$8:$N$762,13,0)</f>
        <v>SI</v>
      </c>
      <c r="M468" s="73" t="str">
        <f>+VLOOKUP($O468,MASTER!$A$8:$N$762,14,0)</f>
        <v>Departamento</v>
      </c>
      <c r="N468" s="72">
        <f t="shared" si="44"/>
        <v>16</v>
      </c>
      <c r="O468" s="67">
        <f t="shared" si="42"/>
        <v>24</v>
      </c>
      <c r="P468" s="65">
        <v>18</v>
      </c>
      <c r="Q468" s="3" t="s">
        <v>1045</v>
      </c>
      <c r="R468" s="3" t="str">
        <f t="shared" si="45"/>
        <v>https://dashboardfiltrado.azurewebsites.net/AutoDash/Index/24/18</v>
      </c>
      <c r="S468" s="58" t="str">
        <f>+""""&amp;IFERROR(VLOOKUP($O468,MASTER!$A$8:$Z$762,20,0),"")&amp;""""</f>
        <v>"https://app-data-i.users.earthengine.app/view/datafuegohn"</v>
      </c>
      <c r="T468" s="73">
        <f>+IFERROR(VLOOKUP($O468,MASTER!$A$8:$Z$762,21,0),"")</f>
        <v>9002</v>
      </c>
      <c r="U468" s="67">
        <f>+BD_Links[[#This Row],[id2]]</f>
        <v>18</v>
      </c>
      <c r="V468" s="58" t="str">
        <f>+""""&amp;IFERROR(VLOOKUP($O468,MASTER!$A$8:$Z$762,22,0),"")&amp;""""</f>
        <v>"DATAFUEGO_Honduras_Departamento"</v>
      </c>
      <c r="W468" s="3"/>
      <c r="X46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https://odooutil.azurewebsites.net/GEE/Index/9002/18/24/18</v>
      </c>
    </row>
    <row r="469" spans="2:26" ht="75" customHeight="1" x14ac:dyDescent="0.3">
      <c r="B469" s="74">
        <f t="shared" si="43"/>
        <v>1</v>
      </c>
      <c r="C469" s="58" t="str">
        <f>+VLOOKUP($O469,MASTER!$A$8:$N$762,2,0)</f>
        <v>DATACLIMA</v>
      </c>
      <c r="D469" s="73" t="str">
        <f>+VLOOKUP($O469,MASTER!$A$8:$N$762,3,0)</f>
        <v>0013-04-00092</v>
      </c>
      <c r="E469" s="52" t="str">
        <f>+VLOOKUP($O469,MASTER!$A$8:$N$762,5,0)</f>
        <v>Plataforma de Análisis y Monitoreo del Clima - Honduras</v>
      </c>
      <c r="F469" s="73" t="str">
        <f>+VLOOKUP($O469,MASTER!$A$8:$N$762,6,0)</f>
        <v>PRO</v>
      </c>
      <c r="G469" s="73" t="str">
        <f>+VLOOKUP($O469,MASTER!$A$8:$N$762,7,0)</f>
        <v>Honduras</v>
      </c>
      <c r="H469" s="73" t="str">
        <f>+VLOOKUP($O469,MASTER!$A$8:$N$762,9,0)</f>
        <v>SI</v>
      </c>
      <c r="I469" s="73" t="str">
        <f>+VLOOKUP($O469,MASTER!$A$8:$N$762,10,0)</f>
        <v>SI</v>
      </c>
      <c r="J469" s="73" t="str">
        <f>+VLOOKUP($O469,MASTER!$A$8:$N$762,11,0)</f>
        <v>SI</v>
      </c>
      <c r="K469" s="72">
        <f>+VLOOKUP($O469,MASTER!$A$8:$N$762,12,0)</f>
        <v>1</v>
      </c>
      <c r="L469" s="73" t="str">
        <f>+VLOOKUP($O469,MASTER!$A$8:$N$762,13,0)</f>
        <v>NO</v>
      </c>
      <c r="M469" s="73" t="str">
        <f>+VLOOKUP($O469,MASTER!$A$8:$N$762,14,0)</f>
        <v>Nacional</v>
      </c>
      <c r="N469" s="72">
        <f t="shared" si="44"/>
        <v>16</v>
      </c>
      <c r="O469" s="67">
        <v>25</v>
      </c>
      <c r="P469" s="66">
        <v>0</v>
      </c>
      <c r="Q469" s="75" t="s">
        <v>89</v>
      </c>
      <c r="R469" s="3" t="str">
        <f t="shared" si="45"/>
        <v>https://dashboardfiltrado.azurewebsites.net/AutoDash/Index/25/0</v>
      </c>
      <c r="S469" s="58" t="str">
        <f>+""""&amp;IFERROR(VLOOKUP($O469,MASTER!$A$8:$Z$762,20,0),"")&amp;""""</f>
        <v>"https://app-data-i.users.earthengine.app/view/dataclimahn"</v>
      </c>
      <c r="T469" s="73">
        <f>+IFERROR(VLOOKUP($O469,MASTER!$A$8:$Z$762,21,0),"")</f>
        <v>9003</v>
      </c>
      <c r="U469" s="87">
        <f>+BD_Links[[#This Row],[id2]]</f>
        <v>0</v>
      </c>
      <c r="V469" s="58" t="str">
        <f>+""""&amp;IFERROR(VLOOKUP($O469,MASTER!$A$8:$Z$762,22,0),"")&amp;""""</f>
        <v>"DATACLIMA_Honduras_Nacional"</v>
      </c>
      <c r="W469" s="3"/>
      <c r="X46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v>
      </c>
      <c r="Z4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https://odooutil.azurewebsites.net/GEE/Index/9003/0/25/0</v>
      </c>
    </row>
    <row r="470" spans="2:26" ht="60" x14ac:dyDescent="0.3">
      <c r="B470" s="74">
        <f t="shared" si="43"/>
        <v>1</v>
      </c>
      <c r="C470" s="58" t="str">
        <f>+VLOOKUP($O470,MASTER!$A$8:$N$762,2,0)</f>
        <v>DATACLIMA</v>
      </c>
      <c r="D470" s="73" t="str">
        <f>+VLOOKUP($O470,MASTER!$A$8:$N$762,3,0)</f>
        <v>0013-04-00092</v>
      </c>
      <c r="E470" s="52" t="str">
        <f>+VLOOKUP($O470,MASTER!$A$8:$N$762,5,0)</f>
        <v>Plataforma de Análisis y Monitoreo del Clima - Honduras</v>
      </c>
      <c r="F470" s="73" t="str">
        <f>+VLOOKUP($O470,MASTER!$A$8:$N$762,6,0)</f>
        <v>PRO</v>
      </c>
      <c r="G470" s="73" t="str">
        <f>+VLOOKUP($O470,MASTER!$A$8:$N$762,7,0)</f>
        <v>Honduras</v>
      </c>
      <c r="H470" s="73" t="str">
        <f>+VLOOKUP($O470,MASTER!$A$8:$N$762,9,0)</f>
        <v>SI</v>
      </c>
      <c r="I470" s="73" t="str">
        <f>+VLOOKUP($O470,MASTER!$A$8:$N$762,10,0)</f>
        <v>SI</v>
      </c>
      <c r="J470" s="73" t="str">
        <f>+VLOOKUP($O470,MASTER!$A$8:$N$762,11,0)</f>
        <v>SI</v>
      </c>
      <c r="K470" s="72">
        <f>+VLOOKUP($O470,MASTER!$A$8:$N$762,12,0)</f>
        <v>2</v>
      </c>
      <c r="L470" s="73" t="str">
        <f>+VLOOKUP($O470,MASTER!$A$8:$N$762,13,0)</f>
        <v>SI</v>
      </c>
      <c r="M470" s="73" t="str">
        <f>+VLOOKUP($O470,MASTER!$A$8:$N$762,14,0)</f>
        <v>Departamento</v>
      </c>
      <c r="N470" s="72">
        <v>18</v>
      </c>
      <c r="O470" s="67">
        <v>26</v>
      </c>
      <c r="P470" s="65">
        <v>1</v>
      </c>
      <c r="Q470" s="3" t="s">
        <v>1028</v>
      </c>
      <c r="R470" s="3" t="str">
        <f t="shared" si="45"/>
        <v>https://dashboardfiltrado.azurewebsites.net/AutoDash/Index/26/1</v>
      </c>
      <c r="S470" s="58" t="str">
        <f>+""""&amp;IFERROR(VLOOKUP($O470,MASTER!$A$8:$Z$762,20,0),"")&amp;""""</f>
        <v>"https://app-data-i.users.earthengine.app/view/dataclimahn"</v>
      </c>
      <c r="T470" s="73">
        <f>+IFERROR(VLOOKUP($O470,MASTER!$A$8:$Z$762,21,0),"")</f>
        <v>9004</v>
      </c>
      <c r="U470" s="67">
        <f>+BD_Links[[#This Row],[id2]]</f>
        <v>1</v>
      </c>
      <c r="V470" s="58" t="str">
        <f>+""""&amp;IFERROR(VLOOKUP($O470,MASTER!$A$8:$Z$762,22,0),"")&amp;""""</f>
        <v>"DATACLIMA_Honduras_Departamento"</v>
      </c>
      <c r="W470" s="3"/>
      <c r="X47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https://odooutil.azurewebsites.net/GEE/Index/9004/1/26/1</v>
      </c>
    </row>
    <row r="471" spans="2:26" ht="60" x14ac:dyDescent="0.3">
      <c r="B471" s="74">
        <f t="shared" si="43"/>
        <v>2</v>
      </c>
      <c r="C471" s="58" t="str">
        <f>+VLOOKUP($O471,MASTER!$A$8:$N$762,2,0)</f>
        <v>DATACLIMA</v>
      </c>
      <c r="D471" s="73" t="str">
        <f>+VLOOKUP($O471,MASTER!$A$8:$N$762,3,0)</f>
        <v>0013-04-00092</v>
      </c>
      <c r="E471" s="52" t="str">
        <f>+VLOOKUP($O471,MASTER!$A$8:$N$762,5,0)</f>
        <v>Plataforma de Análisis y Monitoreo del Clima - Honduras</v>
      </c>
      <c r="F471" s="73" t="str">
        <f>+VLOOKUP($O471,MASTER!$A$8:$N$762,6,0)</f>
        <v>PRO</v>
      </c>
      <c r="G471" s="73" t="str">
        <f>+VLOOKUP($O471,MASTER!$A$8:$N$762,7,0)</f>
        <v>Honduras</v>
      </c>
      <c r="H471" s="73" t="str">
        <f>+VLOOKUP($O471,MASTER!$A$8:$N$762,9,0)</f>
        <v>SI</v>
      </c>
      <c r="I471" s="73" t="str">
        <f>+VLOOKUP($O471,MASTER!$A$8:$N$762,10,0)</f>
        <v>SI</v>
      </c>
      <c r="J471" s="73" t="str">
        <f>+VLOOKUP($O471,MASTER!$A$8:$N$762,11,0)</f>
        <v>SI</v>
      </c>
      <c r="K471" s="72">
        <f>+VLOOKUP($O471,MASTER!$A$8:$N$762,12,0)</f>
        <v>2</v>
      </c>
      <c r="L471" s="73" t="str">
        <f>+VLOOKUP($O471,MASTER!$A$8:$N$762,13,0)</f>
        <v>SI</v>
      </c>
      <c r="M471" s="73" t="str">
        <f>+VLOOKUP($O471,MASTER!$A$8:$N$762,14,0)</f>
        <v>Departamento</v>
      </c>
      <c r="N471" s="72">
        <f t="shared" si="44"/>
        <v>18</v>
      </c>
      <c r="O471" s="67">
        <f t="shared" si="42"/>
        <v>26</v>
      </c>
      <c r="P471" s="65">
        <v>2</v>
      </c>
      <c r="Q471" s="3" t="s">
        <v>1029</v>
      </c>
      <c r="R471" s="3" t="str">
        <f t="shared" si="45"/>
        <v>https://dashboardfiltrado.azurewebsites.net/AutoDash/Index/26/2</v>
      </c>
      <c r="S471" s="58" t="str">
        <f>+""""&amp;IFERROR(VLOOKUP($O471,MASTER!$A$8:$Z$762,20,0),"")&amp;""""</f>
        <v>"https://app-data-i.users.earthengine.app/view/dataclimahn"</v>
      </c>
      <c r="T471" s="73">
        <f>+IFERROR(VLOOKUP($O471,MASTER!$A$8:$Z$762,21,0),"")</f>
        <v>9004</v>
      </c>
      <c r="U471" s="67">
        <f>+BD_Links[[#This Row],[id2]]</f>
        <v>2</v>
      </c>
      <c r="V471" s="58" t="str">
        <f>+""""&amp;IFERROR(VLOOKUP($O471,MASTER!$A$8:$Z$762,22,0),"")&amp;""""</f>
        <v>"DATACLIMA_Honduras_Departamento"</v>
      </c>
      <c r="W471" s="3"/>
      <c r="X47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https://odooutil.azurewebsites.net/GEE/Index/9004/2/26/2</v>
      </c>
    </row>
    <row r="472" spans="2:26" ht="60" x14ac:dyDescent="0.3">
      <c r="B472" s="74">
        <f t="shared" si="43"/>
        <v>3</v>
      </c>
      <c r="C472" s="58" t="str">
        <f>+VLOOKUP($O472,MASTER!$A$8:$N$762,2,0)</f>
        <v>DATACLIMA</v>
      </c>
      <c r="D472" s="73" t="str">
        <f>+VLOOKUP($O472,MASTER!$A$8:$N$762,3,0)</f>
        <v>0013-04-00092</v>
      </c>
      <c r="E472" s="52" t="str">
        <f>+VLOOKUP($O472,MASTER!$A$8:$N$762,5,0)</f>
        <v>Plataforma de Análisis y Monitoreo del Clima - Honduras</v>
      </c>
      <c r="F472" s="73" t="str">
        <f>+VLOOKUP($O472,MASTER!$A$8:$N$762,6,0)</f>
        <v>PRO</v>
      </c>
      <c r="G472" s="73" t="str">
        <f>+VLOOKUP($O472,MASTER!$A$8:$N$762,7,0)</f>
        <v>Honduras</v>
      </c>
      <c r="H472" s="73" t="str">
        <f>+VLOOKUP($O472,MASTER!$A$8:$N$762,9,0)</f>
        <v>SI</v>
      </c>
      <c r="I472" s="73" t="str">
        <f>+VLOOKUP($O472,MASTER!$A$8:$N$762,10,0)</f>
        <v>SI</v>
      </c>
      <c r="J472" s="73" t="str">
        <f>+VLOOKUP($O472,MASTER!$A$8:$N$762,11,0)</f>
        <v>SI</v>
      </c>
      <c r="K472" s="72">
        <f>+VLOOKUP($O472,MASTER!$A$8:$N$762,12,0)</f>
        <v>2</v>
      </c>
      <c r="L472" s="73" t="str">
        <f>+VLOOKUP($O472,MASTER!$A$8:$N$762,13,0)</f>
        <v>SI</v>
      </c>
      <c r="M472" s="73" t="str">
        <f>+VLOOKUP($O472,MASTER!$A$8:$N$762,14,0)</f>
        <v>Departamento</v>
      </c>
      <c r="N472" s="72">
        <f t="shared" si="44"/>
        <v>18</v>
      </c>
      <c r="O472" s="67">
        <f t="shared" si="42"/>
        <v>26</v>
      </c>
      <c r="P472" s="65">
        <v>3</v>
      </c>
      <c r="Q472" s="3" t="s">
        <v>1030</v>
      </c>
      <c r="R472" s="3" t="str">
        <f t="shared" si="45"/>
        <v>https://dashboardfiltrado.azurewebsites.net/AutoDash/Index/26/3</v>
      </c>
      <c r="S472" s="58" t="str">
        <f>+""""&amp;IFERROR(VLOOKUP($O472,MASTER!$A$8:$Z$762,20,0),"")&amp;""""</f>
        <v>"https://app-data-i.users.earthengine.app/view/dataclimahn"</v>
      </c>
      <c r="T472" s="73">
        <f>+IFERROR(VLOOKUP($O472,MASTER!$A$8:$Z$762,21,0),"")</f>
        <v>9004</v>
      </c>
      <c r="U472" s="67">
        <f>+BD_Links[[#This Row],[id2]]</f>
        <v>3</v>
      </c>
      <c r="V472" s="58" t="str">
        <f>+""""&amp;IFERROR(VLOOKUP($O472,MASTER!$A$8:$Z$762,22,0),"")&amp;""""</f>
        <v>"DATACLIMA_Honduras_Departamento"</v>
      </c>
      <c r="W472" s="3"/>
      <c r="X47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https://odooutil.azurewebsites.net/GEE/Index/9004/3/26/3</v>
      </c>
    </row>
    <row r="473" spans="2:26" ht="60" x14ac:dyDescent="0.3">
      <c r="B473" s="74">
        <f t="shared" si="43"/>
        <v>4</v>
      </c>
      <c r="C473" s="58" t="str">
        <f>+VLOOKUP($O473,MASTER!$A$8:$N$762,2,0)</f>
        <v>DATACLIMA</v>
      </c>
      <c r="D473" s="73" t="str">
        <f>+VLOOKUP($O473,MASTER!$A$8:$N$762,3,0)</f>
        <v>0013-04-00092</v>
      </c>
      <c r="E473" s="52" t="str">
        <f>+VLOOKUP($O473,MASTER!$A$8:$N$762,5,0)</f>
        <v>Plataforma de Análisis y Monitoreo del Clima - Honduras</v>
      </c>
      <c r="F473" s="73" t="str">
        <f>+VLOOKUP($O473,MASTER!$A$8:$N$762,6,0)</f>
        <v>PRO</v>
      </c>
      <c r="G473" s="73" t="str">
        <f>+VLOOKUP($O473,MASTER!$A$8:$N$762,7,0)</f>
        <v>Honduras</v>
      </c>
      <c r="H473" s="73" t="str">
        <f>+VLOOKUP($O473,MASTER!$A$8:$N$762,9,0)</f>
        <v>SI</v>
      </c>
      <c r="I473" s="73" t="str">
        <f>+VLOOKUP($O473,MASTER!$A$8:$N$762,10,0)</f>
        <v>SI</v>
      </c>
      <c r="J473" s="73" t="str">
        <f>+VLOOKUP($O473,MASTER!$A$8:$N$762,11,0)</f>
        <v>SI</v>
      </c>
      <c r="K473" s="72">
        <f>+VLOOKUP($O473,MASTER!$A$8:$N$762,12,0)</f>
        <v>2</v>
      </c>
      <c r="L473" s="73" t="str">
        <f>+VLOOKUP($O473,MASTER!$A$8:$N$762,13,0)</f>
        <v>SI</v>
      </c>
      <c r="M473" s="73" t="str">
        <f>+VLOOKUP($O473,MASTER!$A$8:$N$762,14,0)</f>
        <v>Departamento</v>
      </c>
      <c r="N473" s="72">
        <f t="shared" si="44"/>
        <v>18</v>
      </c>
      <c r="O473" s="67">
        <f t="shared" si="42"/>
        <v>26</v>
      </c>
      <c r="P473" s="65">
        <v>4</v>
      </c>
      <c r="Q473" s="3" t="s">
        <v>1031</v>
      </c>
      <c r="R473" s="3" t="str">
        <f t="shared" si="45"/>
        <v>https://dashboardfiltrado.azurewebsites.net/AutoDash/Index/26/4</v>
      </c>
      <c r="S473" s="58" t="str">
        <f>+""""&amp;IFERROR(VLOOKUP($O473,MASTER!$A$8:$Z$762,20,0),"")&amp;""""</f>
        <v>"https://app-data-i.users.earthengine.app/view/dataclimahn"</v>
      </c>
      <c r="T473" s="73">
        <f>+IFERROR(VLOOKUP($O473,MASTER!$A$8:$Z$762,21,0),"")</f>
        <v>9004</v>
      </c>
      <c r="U473" s="67">
        <f>+BD_Links[[#This Row],[id2]]</f>
        <v>4</v>
      </c>
      <c r="V473" s="58" t="str">
        <f>+""""&amp;IFERROR(VLOOKUP($O473,MASTER!$A$8:$Z$762,22,0),"")&amp;""""</f>
        <v>"DATACLIMA_Honduras_Departamento"</v>
      </c>
      <c r="W473" s="3"/>
      <c r="X47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https://odooutil.azurewebsites.net/GEE/Index/9004/4/26/4</v>
      </c>
    </row>
    <row r="474" spans="2:26" ht="60" x14ac:dyDescent="0.3">
      <c r="B474" s="74">
        <f t="shared" si="43"/>
        <v>5</v>
      </c>
      <c r="C474" s="58" t="str">
        <f>+VLOOKUP($O474,MASTER!$A$8:$N$762,2,0)</f>
        <v>DATACLIMA</v>
      </c>
      <c r="D474" s="73" t="str">
        <f>+VLOOKUP($O474,MASTER!$A$8:$N$762,3,0)</f>
        <v>0013-04-00092</v>
      </c>
      <c r="E474" s="52" t="str">
        <f>+VLOOKUP($O474,MASTER!$A$8:$N$762,5,0)</f>
        <v>Plataforma de Análisis y Monitoreo del Clima - Honduras</v>
      </c>
      <c r="F474" s="73" t="str">
        <f>+VLOOKUP($O474,MASTER!$A$8:$N$762,6,0)</f>
        <v>PRO</v>
      </c>
      <c r="G474" s="73" t="str">
        <f>+VLOOKUP($O474,MASTER!$A$8:$N$762,7,0)</f>
        <v>Honduras</v>
      </c>
      <c r="H474" s="73" t="str">
        <f>+VLOOKUP($O474,MASTER!$A$8:$N$762,9,0)</f>
        <v>SI</v>
      </c>
      <c r="I474" s="73" t="str">
        <f>+VLOOKUP($O474,MASTER!$A$8:$N$762,10,0)</f>
        <v>SI</v>
      </c>
      <c r="J474" s="73" t="str">
        <f>+VLOOKUP($O474,MASTER!$A$8:$N$762,11,0)</f>
        <v>SI</v>
      </c>
      <c r="K474" s="72">
        <f>+VLOOKUP($O474,MASTER!$A$8:$N$762,12,0)</f>
        <v>2</v>
      </c>
      <c r="L474" s="73" t="str">
        <f>+VLOOKUP($O474,MASTER!$A$8:$N$762,13,0)</f>
        <v>SI</v>
      </c>
      <c r="M474" s="73" t="str">
        <f>+VLOOKUP($O474,MASTER!$A$8:$N$762,14,0)</f>
        <v>Departamento</v>
      </c>
      <c r="N474" s="72">
        <f t="shared" si="44"/>
        <v>18</v>
      </c>
      <c r="O474" s="67">
        <f t="shared" si="42"/>
        <v>26</v>
      </c>
      <c r="P474" s="65">
        <v>5</v>
      </c>
      <c r="Q474" s="3" t="s">
        <v>1032</v>
      </c>
      <c r="R474" s="3" t="str">
        <f t="shared" si="45"/>
        <v>https://dashboardfiltrado.azurewebsites.net/AutoDash/Index/26/5</v>
      </c>
      <c r="S474" s="58" t="str">
        <f>+""""&amp;IFERROR(VLOOKUP($O474,MASTER!$A$8:$Z$762,20,0),"")&amp;""""</f>
        <v>"https://app-data-i.users.earthengine.app/view/dataclimahn"</v>
      </c>
      <c r="T474" s="73">
        <f>+IFERROR(VLOOKUP($O474,MASTER!$A$8:$Z$762,21,0),"")</f>
        <v>9004</v>
      </c>
      <c r="U474" s="67">
        <f>+BD_Links[[#This Row],[id2]]</f>
        <v>5</v>
      </c>
      <c r="V474" s="58" t="str">
        <f>+""""&amp;IFERROR(VLOOKUP($O474,MASTER!$A$8:$Z$762,22,0),"")&amp;""""</f>
        <v>"DATACLIMA_Honduras_Departamento"</v>
      </c>
      <c r="W474" s="3"/>
      <c r="X47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https://odooutil.azurewebsites.net/GEE/Index/9004/5/26/5</v>
      </c>
    </row>
    <row r="475" spans="2:26" ht="60" x14ac:dyDescent="0.3">
      <c r="B475" s="74">
        <f t="shared" si="43"/>
        <v>6</v>
      </c>
      <c r="C475" s="58" t="str">
        <f>+VLOOKUP($O475,MASTER!$A$8:$N$762,2,0)</f>
        <v>DATACLIMA</v>
      </c>
      <c r="D475" s="73" t="str">
        <f>+VLOOKUP($O475,MASTER!$A$8:$N$762,3,0)</f>
        <v>0013-04-00092</v>
      </c>
      <c r="E475" s="52" t="str">
        <f>+VLOOKUP($O475,MASTER!$A$8:$N$762,5,0)</f>
        <v>Plataforma de Análisis y Monitoreo del Clima - Honduras</v>
      </c>
      <c r="F475" s="73" t="str">
        <f>+VLOOKUP($O475,MASTER!$A$8:$N$762,6,0)</f>
        <v>PRO</v>
      </c>
      <c r="G475" s="73" t="str">
        <f>+VLOOKUP($O475,MASTER!$A$8:$N$762,7,0)</f>
        <v>Honduras</v>
      </c>
      <c r="H475" s="73" t="str">
        <f>+VLOOKUP($O475,MASTER!$A$8:$N$762,9,0)</f>
        <v>SI</v>
      </c>
      <c r="I475" s="73" t="str">
        <f>+VLOOKUP($O475,MASTER!$A$8:$N$762,10,0)</f>
        <v>SI</v>
      </c>
      <c r="J475" s="73" t="str">
        <f>+VLOOKUP($O475,MASTER!$A$8:$N$762,11,0)</f>
        <v>SI</v>
      </c>
      <c r="K475" s="72">
        <f>+VLOOKUP($O475,MASTER!$A$8:$N$762,12,0)</f>
        <v>2</v>
      </c>
      <c r="L475" s="73" t="str">
        <f>+VLOOKUP($O475,MASTER!$A$8:$N$762,13,0)</f>
        <v>SI</v>
      </c>
      <c r="M475" s="73" t="str">
        <f>+VLOOKUP($O475,MASTER!$A$8:$N$762,14,0)</f>
        <v>Departamento</v>
      </c>
      <c r="N475" s="72">
        <f t="shared" si="44"/>
        <v>18</v>
      </c>
      <c r="O475" s="67">
        <f t="shared" si="42"/>
        <v>26</v>
      </c>
      <c r="P475" s="65">
        <v>6</v>
      </c>
      <c r="Q475" s="3" t="s">
        <v>1033</v>
      </c>
      <c r="R475" s="3" t="str">
        <f t="shared" si="45"/>
        <v>https://dashboardfiltrado.azurewebsites.net/AutoDash/Index/26/6</v>
      </c>
      <c r="S475" s="58" t="str">
        <f>+""""&amp;IFERROR(VLOOKUP($O475,MASTER!$A$8:$Z$762,20,0),"")&amp;""""</f>
        <v>"https://app-data-i.users.earthengine.app/view/dataclimahn"</v>
      </c>
      <c r="T475" s="73">
        <f>+IFERROR(VLOOKUP($O475,MASTER!$A$8:$Z$762,21,0),"")</f>
        <v>9004</v>
      </c>
      <c r="U475" s="67">
        <f>+BD_Links[[#This Row],[id2]]</f>
        <v>6</v>
      </c>
      <c r="V475" s="58" t="str">
        <f>+""""&amp;IFERROR(VLOOKUP($O475,MASTER!$A$8:$Z$762,22,0),"")&amp;""""</f>
        <v>"DATACLIMA_Honduras_Departamento"</v>
      </c>
      <c r="W475" s="3"/>
      <c r="X47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https://odooutil.azurewebsites.net/GEE/Index/9004/6/26/6</v>
      </c>
    </row>
    <row r="476" spans="2:26" ht="60" x14ac:dyDescent="0.3">
      <c r="B476" s="74">
        <f t="shared" si="43"/>
        <v>7</v>
      </c>
      <c r="C476" s="58" t="str">
        <f>+VLOOKUP($O476,MASTER!$A$8:$N$762,2,0)</f>
        <v>DATACLIMA</v>
      </c>
      <c r="D476" s="73" t="str">
        <f>+VLOOKUP($O476,MASTER!$A$8:$N$762,3,0)</f>
        <v>0013-04-00092</v>
      </c>
      <c r="E476" s="52" t="str">
        <f>+VLOOKUP($O476,MASTER!$A$8:$N$762,5,0)</f>
        <v>Plataforma de Análisis y Monitoreo del Clima - Honduras</v>
      </c>
      <c r="F476" s="73" t="str">
        <f>+VLOOKUP($O476,MASTER!$A$8:$N$762,6,0)</f>
        <v>PRO</v>
      </c>
      <c r="G476" s="73" t="str">
        <f>+VLOOKUP($O476,MASTER!$A$8:$N$762,7,0)</f>
        <v>Honduras</v>
      </c>
      <c r="H476" s="73" t="str">
        <f>+VLOOKUP($O476,MASTER!$A$8:$N$762,9,0)</f>
        <v>SI</v>
      </c>
      <c r="I476" s="73" t="str">
        <f>+VLOOKUP($O476,MASTER!$A$8:$N$762,10,0)</f>
        <v>SI</v>
      </c>
      <c r="J476" s="73" t="str">
        <f>+VLOOKUP($O476,MASTER!$A$8:$N$762,11,0)</f>
        <v>SI</v>
      </c>
      <c r="K476" s="72">
        <f>+VLOOKUP($O476,MASTER!$A$8:$N$762,12,0)</f>
        <v>2</v>
      </c>
      <c r="L476" s="73" t="str">
        <f>+VLOOKUP($O476,MASTER!$A$8:$N$762,13,0)</f>
        <v>SI</v>
      </c>
      <c r="M476" s="73" t="str">
        <f>+VLOOKUP($O476,MASTER!$A$8:$N$762,14,0)</f>
        <v>Departamento</v>
      </c>
      <c r="N476" s="72">
        <f t="shared" si="44"/>
        <v>18</v>
      </c>
      <c r="O476" s="67">
        <f t="shared" si="42"/>
        <v>26</v>
      </c>
      <c r="P476" s="65">
        <v>7</v>
      </c>
      <c r="Q476" s="3" t="s">
        <v>1034</v>
      </c>
      <c r="R476" s="3" t="str">
        <f t="shared" si="45"/>
        <v>https://dashboardfiltrado.azurewebsites.net/AutoDash/Index/26/7</v>
      </c>
      <c r="S476" s="58" t="str">
        <f>+""""&amp;IFERROR(VLOOKUP($O476,MASTER!$A$8:$Z$762,20,0),"")&amp;""""</f>
        <v>"https://app-data-i.users.earthengine.app/view/dataclimahn"</v>
      </c>
      <c r="T476" s="73">
        <f>+IFERROR(VLOOKUP($O476,MASTER!$A$8:$Z$762,21,0),"")</f>
        <v>9004</v>
      </c>
      <c r="U476" s="67">
        <f>+BD_Links[[#This Row],[id2]]</f>
        <v>7</v>
      </c>
      <c r="V476" s="58" t="str">
        <f>+""""&amp;IFERROR(VLOOKUP($O476,MASTER!$A$8:$Z$762,22,0),"")&amp;""""</f>
        <v>"DATACLIMA_Honduras_Departamento"</v>
      </c>
      <c r="W476" s="3"/>
      <c r="X47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https://odooutil.azurewebsites.net/GEE/Index/9004/7/26/7</v>
      </c>
    </row>
    <row r="477" spans="2:26" ht="60" x14ac:dyDescent="0.3">
      <c r="B477" s="74">
        <f t="shared" si="43"/>
        <v>8</v>
      </c>
      <c r="C477" s="58" t="str">
        <f>+VLOOKUP($O477,MASTER!$A$8:$N$762,2,0)</f>
        <v>DATACLIMA</v>
      </c>
      <c r="D477" s="73" t="str">
        <f>+VLOOKUP($O477,MASTER!$A$8:$N$762,3,0)</f>
        <v>0013-04-00092</v>
      </c>
      <c r="E477" s="52" t="str">
        <f>+VLOOKUP($O477,MASTER!$A$8:$N$762,5,0)</f>
        <v>Plataforma de Análisis y Monitoreo del Clima - Honduras</v>
      </c>
      <c r="F477" s="73" t="str">
        <f>+VLOOKUP($O477,MASTER!$A$8:$N$762,6,0)</f>
        <v>PRO</v>
      </c>
      <c r="G477" s="73" t="str">
        <f>+VLOOKUP($O477,MASTER!$A$8:$N$762,7,0)</f>
        <v>Honduras</v>
      </c>
      <c r="H477" s="73" t="str">
        <f>+VLOOKUP($O477,MASTER!$A$8:$N$762,9,0)</f>
        <v>SI</v>
      </c>
      <c r="I477" s="73" t="str">
        <f>+VLOOKUP($O477,MASTER!$A$8:$N$762,10,0)</f>
        <v>SI</v>
      </c>
      <c r="J477" s="73" t="str">
        <f>+VLOOKUP($O477,MASTER!$A$8:$N$762,11,0)</f>
        <v>SI</v>
      </c>
      <c r="K477" s="72">
        <f>+VLOOKUP($O477,MASTER!$A$8:$N$762,12,0)</f>
        <v>2</v>
      </c>
      <c r="L477" s="73" t="str">
        <f>+VLOOKUP($O477,MASTER!$A$8:$N$762,13,0)</f>
        <v>SI</v>
      </c>
      <c r="M477" s="73" t="str">
        <f>+VLOOKUP($O477,MASTER!$A$8:$N$762,14,0)</f>
        <v>Departamento</v>
      </c>
      <c r="N477" s="72">
        <f t="shared" si="44"/>
        <v>18</v>
      </c>
      <c r="O477" s="67">
        <f t="shared" si="42"/>
        <v>26</v>
      </c>
      <c r="P477" s="65">
        <v>8</v>
      </c>
      <c r="Q477" s="3" t="s">
        <v>1035</v>
      </c>
      <c r="R477" s="3" t="str">
        <f t="shared" si="45"/>
        <v>https://dashboardfiltrado.azurewebsites.net/AutoDash/Index/26/8</v>
      </c>
      <c r="S477" s="58" t="str">
        <f>+""""&amp;IFERROR(VLOOKUP($O477,MASTER!$A$8:$Z$762,20,0),"")&amp;""""</f>
        <v>"https://app-data-i.users.earthengine.app/view/dataclimahn"</v>
      </c>
      <c r="T477" s="73">
        <f>+IFERROR(VLOOKUP($O477,MASTER!$A$8:$Z$762,21,0),"")</f>
        <v>9004</v>
      </c>
      <c r="U477" s="67">
        <f>+BD_Links[[#This Row],[id2]]</f>
        <v>8</v>
      </c>
      <c r="V477" s="58" t="str">
        <f>+""""&amp;IFERROR(VLOOKUP($O477,MASTER!$A$8:$Z$762,22,0),"")&amp;""""</f>
        <v>"DATACLIMA_Honduras_Departamento"</v>
      </c>
      <c r="W477" s="3"/>
      <c r="X47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https://odooutil.azurewebsites.net/GEE/Index/9004/8/26/8</v>
      </c>
    </row>
    <row r="478" spans="2:26" ht="60" x14ac:dyDescent="0.3">
      <c r="B478" s="74">
        <f t="shared" si="43"/>
        <v>9</v>
      </c>
      <c r="C478" s="58" t="str">
        <f>+VLOOKUP($O478,MASTER!$A$8:$N$762,2,0)</f>
        <v>DATACLIMA</v>
      </c>
      <c r="D478" s="73" t="str">
        <f>+VLOOKUP($O478,MASTER!$A$8:$N$762,3,0)</f>
        <v>0013-04-00092</v>
      </c>
      <c r="E478" s="52" t="str">
        <f>+VLOOKUP($O478,MASTER!$A$8:$N$762,5,0)</f>
        <v>Plataforma de Análisis y Monitoreo del Clima - Honduras</v>
      </c>
      <c r="F478" s="73" t="str">
        <f>+VLOOKUP($O478,MASTER!$A$8:$N$762,6,0)</f>
        <v>PRO</v>
      </c>
      <c r="G478" s="73" t="str">
        <f>+VLOOKUP($O478,MASTER!$A$8:$N$762,7,0)</f>
        <v>Honduras</v>
      </c>
      <c r="H478" s="73" t="str">
        <f>+VLOOKUP($O478,MASTER!$A$8:$N$762,9,0)</f>
        <v>SI</v>
      </c>
      <c r="I478" s="73" t="str">
        <f>+VLOOKUP($O478,MASTER!$A$8:$N$762,10,0)</f>
        <v>SI</v>
      </c>
      <c r="J478" s="73" t="str">
        <f>+VLOOKUP($O478,MASTER!$A$8:$N$762,11,0)</f>
        <v>SI</v>
      </c>
      <c r="K478" s="72">
        <f>+VLOOKUP($O478,MASTER!$A$8:$N$762,12,0)</f>
        <v>2</v>
      </c>
      <c r="L478" s="73" t="str">
        <f>+VLOOKUP($O478,MASTER!$A$8:$N$762,13,0)</f>
        <v>SI</v>
      </c>
      <c r="M478" s="73" t="str">
        <f>+VLOOKUP($O478,MASTER!$A$8:$N$762,14,0)</f>
        <v>Departamento</v>
      </c>
      <c r="N478" s="72">
        <f t="shared" si="44"/>
        <v>18</v>
      </c>
      <c r="O478" s="67">
        <f t="shared" si="42"/>
        <v>26</v>
      </c>
      <c r="P478" s="65">
        <v>9</v>
      </c>
      <c r="Q478" s="3" t="s">
        <v>1036</v>
      </c>
      <c r="R478" s="3" t="str">
        <f t="shared" si="45"/>
        <v>https://dashboardfiltrado.azurewebsites.net/AutoDash/Index/26/9</v>
      </c>
      <c r="S478" s="58" t="str">
        <f>+""""&amp;IFERROR(VLOOKUP($O478,MASTER!$A$8:$Z$762,20,0),"")&amp;""""</f>
        <v>"https://app-data-i.users.earthengine.app/view/dataclimahn"</v>
      </c>
      <c r="T478" s="73">
        <f>+IFERROR(VLOOKUP($O478,MASTER!$A$8:$Z$762,21,0),"")</f>
        <v>9004</v>
      </c>
      <c r="U478" s="67">
        <f>+BD_Links[[#This Row],[id2]]</f>
        <v>9</v>
      </c>
      <c r="V478" s="58" t="str">
        <f>+""""&amp;IFERROR(VLOOKUP($O478,MASTER!$A$8:$Z$762,22,0),"")&amp;""""</f>
        <v>"DATACLIMA_Honduras_Departamento"</v>
      </c>
      <c r="W478" s="3"/>
      <c r="X478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https://odooutil.azurewebsites.net/GEE/Index/9004/9/26/9</v>
      </c>
    </row>
    <row r="479" spans="2:26" ht="60" x14ac:dyDescent="0.3">
      <c r="B479" s="74">
        <f t="shared" si="43"/>
        <v>10</v>
      </c>
      <c r="C479" s="58" t="str">
        <f>+VLOOKUP($O479,MASTER!$A$8:$N$762,2,0)</f>
        <v>DATACLIMA</v>
      </c>
      <c r="D479" s="73" t="str">
        <f>+VLOOKUP($O479,MASTER!$A$8:$N$762,3,0)</f>
        <v>0013-04-00092</v>
      </c>
      <c r="E479" s="52" t="str">
        <f>+VLOOKUP($O479,MASTER!$A$8:$N$762,5,0)</f>
        <v>Plataforma de Análisis y Monitoreo del Clima - Honduras</v>
      </c>
      <c r="F479" s="73" t="str">
        <f>+VLOOKUP($O479,MASTER!$A$8:$N$762,6,0)</f>
        <v>PRO</v>
      </c>
      <c r="G479" s="73" t="str">
        <f>+VLOOKUP($O479,MASTER!$A$8:$N$762,7,0)</f>
        <v>Honduras</v>
      </c>
      <c r="H479" s="73" t="str">
        <f>+VLOOKUP($O479,MASTER!$A$8:$N$762,9,0)</f>
        <v>SI</v>
      </c>
      <c r="I479" s="73" t="str">
        <f>+VLOOKUP($O479,MASTER!$A$8:$N$762,10,0)</f>
        <v>SI</v>
      </c>
      <c r="J479" s="73" t="str">
        <f>+VLOOKUP($O479,MASTER!$A$8:$N$762,11,0)</f>
        <v>SI</v>
      </c>
      <c r="K479" s="72">
        <f>+VLOOKUP($O479,MASTER!$A$8:$N$762,12,0)</f>
        <v>2</v>
      </c>
      <c r="L479" s="73" t="str">
        <f>+VLOOKUP($O479,MASTER!$A$8:$N$762,13,0)</f>
        <v>SI</v>
      </c>
      <c r="M479" s="73" t="str">
        <f>+VLOOKUP($O479,MASTER!$A$8:$N$762,14,0)</f>
        <v>Departamento</v>
      </c>
      <c r="N479" s="72">
        <f t="shared" si="44"/>
        <v>18</v>
      </c>
      <c r="O479" s="67">
        <f t="shared" si="42"/>
        <v>26</v>
      </c>
      <c r="P479" s="65">
        <v>10</v>
      </c>
      <c r="Q479" s="3" t="s">
        <v>1037</v>
      </c>
      <c r="R479" s="3" t="str">
        <f t="shared" si="45"/>
        <v>https://dashboardfiltrado.azurewebsites.net/AutoDash/Index/26/10</v>
      </c>
      <c r="S479" s="58" t="str">
        <f>+""""&amp;IFERROR(VLOOKUP($O479,MASTER!$A$8:$Z$762,20,0),"")&amp;""""</f>
        <v>"https://app-data-i.users.earthengine.app/view/dataclimahn"</v>
      </c>
      <c r="T479" s="73">
        <f>+IFERROR(VLOOKUP($O479,MASTER!$A$8:$Z$762,21,0),"")</f>
        <v>9004</v>
      </c>
      <c r="U479" s="67">
        <f>+BD_Links[[#This Row],[id2]]</f>
        <v>10</v>
      </c>
      <c r="V479" s="58" t="str">
        <f>+""""&amp;IFERROR(VLOOKUP($O479,MASTER!$A$8:$Z$762,22,0),"")&amp;""""</f>
        <v>"DATACLIMA_Honduras_Departamento"</v>
      </c>
      <c r="W479" s="3"/>
      <c r="X47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https://odooutil.azurewebsites.net/GEE/Index/9004/10/26/10</v>
      </c>
    </row>
    <row r="480" spans="2:26" ht="60" x14ac:dyDescent="0.3">
      <c r="B480" s="74">
        <f t="shared" si="43"/>
        <v>11</v>
      </c>
      <c r="C480" s="58" t="str">
        <f>+VLOOKUP($O480,MASTER!$A$8:$N$762,2,0)</f>
        <v>DATACLIMA</v>
      </c>
      <c r="D480" s="73" t="str">
        <f>+VLOOKUP($O480,MASTER!$A$8:$N$762,3,0)</f>
        <v>0013-04-00092</v>
      </c>
      <c r="E480" s="52" t="str">
        <f>+VLOOKUP($O480,MASTER!$A$8:$N$762,5,0)</f>
        <v>Plataforma de Análisis y Monitoreo del Clima - Honduras</v>
      </c>
      <c r="F480" s="73" t="str">
        <f>+VLOOKUP($O480,MASTER!$A$8:$N$762,6,0)</f>
        <v>PRO</v>
      </c>
      <c r="G480" s="73" t="str">
        <f>+VLOOKUP($O480,MASTER!$A$8:$N$762,7,0)</f>
        <v>Honduras</v>
      </c>
      <c r="H480" s="73" t="str">
        <f>+VLOOKUP($O480,MASTER!$A$8:$N$762,9,0)</f>
        <v>SI</v>
      </c>
      <c r="I480" s="73" t="str">
        <f>+VLOOKUP($O480,MASTER!$A$8:$N$762,10,0)</f>
        <v>SI</v>
      </c>
      <c r="J480" s="73" t="str">
        <f>+VLOOKUP($O480,MASTER!$A$8:$N$762,11,0)</f>
        <v>SI</v>
      </c>
      <c r="K480" s="72">
        <f>+VLOOKUP($O480,MASTER!$A$8:$N$762,12,0)</f>
        <v>2</v>
      </c>
      <c r="L480" s="73" t="str">
        <f>+VLOOKUP($O480,MASTER!$A$8:$N$762,13,0)</f>
        <v>SI</v>
      </c>
      <c r="M480" s="73" t="str">
        <f>+VLOOKUP($O480,MASTER!$A$8:$N$762,14,0)</f>
        <v>Departamento</v>
      </c>
      <c r="N480" s="72">
        <f t="shared" si="44"/>
        <v>18</v>
      </c>
      <c r="O480" s="67">
        <f t="shared" si="42"/>
        <v>26</v>
      </c>
      <c r="P480" s="65">
        <v>11</v>
      </c>
      <c r="Q480" s="3" t="s">
        <v>1038</v>
      </c>
      <c r="R480" s="3" t="str">
        <f t="shared" si="45"/>
        <v>https://dashboardfiltrado.azurewebsites.net/AutoDash/Index/26/11</v>
      </c>
      <c r="S480" s="58" t="str">
        <f>+""""&amp;IFERROR(VLOOKUP($O480,MASTER!$A$8:$Z$762,20,0),"")&amp;""""</f>
        <v>"https://app-data-i.users.earthengine.app/view/dataclimahn"</v>
      </c>
      <c r="T480" s="73">
        <f>+IFERROR(VLOOKUP($O480,MASTER!$A$8:$Z$762,21,0),"")</f>
        <v>9004</v>
      </c>
      <c r="U480" s="67">
        <f>+BD_Links[[#This Row],[id2]]</f>
        <v>11</v>
      </c>
      <c r="V480" s="58" t="str">
        <f>+""""&amp;IFERROR(VLOOKUP($O480,MASTER!$A$8:$Z$762,22,0),"")&amp;""""</f>
        <v>"DATACLIMA_Honduras_Departamento"</v>
      </c>
      <c r="W480" s="3"/>
      <c r="X48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https://odooutil.azurewebsites.net/GEE/Index/9004/11/26/11</v>
      </c>
    </row>
    <row r="481" spans="2:26" ht="60" x14ac:dyDescent="0.3">
      <c r="B481" s="74">
        <f t="shared" si="43"/>
        <v>12</v>
      </c>
      <c r="C481" s="58" t="str">
        <f>+VLOOKUP($O481,MASTER!$A$8:$N$762,2,0)</f>
        <v>DATACLIMA</v>
      </c>
      <c r="D481" s="73" t="str">
        <f>+VLOOKUP($O481,MASTER!$A$8:$N$762,3,0)</f>
        <v>0013-04-00092</v>
      </c>
      <c r="E481" s="52" t="str">
        <f>+VLOOKUP($O481,MASTER!$A$8:$N$762,5,0)</f>
        <v>Plataforma de Análisis y Monitoreo del Clima - Honduras</v>
      </c>
      <c r="F481" s="73" t="str">
        <f>+VLOOKUP($O481,MASTER!$A$8:$N$762,6,0)</f>
        <v>PRO</v>
      </c>
      <c r="G481" s="73" t="str">
        <f>+VLOOKUP($O481,MASTER!$A$8:$N$762,7,0)</f>
        <v>Honduras</v>
      </c>
      <c r="H481" s="73" t="str">
        <f>+VLOOKUP($O481,MASTER!$A$8:$N$762,9,0)</f>
        <v>SI</v>
      </c>
      <c r="I481" s="73" t="str">
        <f>+VLOOKUP($O481,MASTER!$A$8:$N$762,10,0)</f>
        <v>SI</v>
      </c>
      <c r="J481" s="73" t="str">
        <f>+VLOOKUP($O481,MASTER!$A$8:$N$762,11,0)</f>
        <v>SI</v>
      </c>
      <c r="K481" s="72">
        <f>+VLOOKUP($O481,MASTER!$A$8:$N$762,12,0)</f>
        <v>2</v>
      </c>
      <c r="L481" s="73" t="str">
        <f>+VLOOKUP($O481,MASTER!$A$8:$N$762,13,0)</f>
        <v>SI</v>
      </c>
      <c r="M481" s="73" t="str">
        <f>+VLOOKUP($O481,MASTER!$A$8:$N$762,14,0)</f>
        <v>Departamento</v>
      </c>
      <c r="N481" s="72">
        <f t="shared" si="44"/>
        <v>18</v>
      </c>
      <c r="O481" s="67">
        <f t="shared" si="42"/>
        <v>26</v>
      </c>
      <c r="P481" s="65">
        <v>12</v>
      </c>
      <c r="Q481" s="3" t="s">
        <v>1039</v>
      </c>
      <c r="R481" s="3" t="str">
        <f t="shared" si="45"/>
        <v>https://dashboardfiltrado.azurewebsites.net/AutoDash/Index/26/12</v>
      </c>
      <c r="S481" s="58" t="str">
        <f>+""""&amp;IFERROR(VLOOKUP($O481,MASTER!$A$8:$Z$762,20,0),"")&amp;""""</f>
        <v>"https://app-data-i.users.earthengine.app/view/dataclimahn"</v>
      </c>
      <c r="T481" s="73">
        <f>+IFERROR(VLOOKUP($O481,MASTER!$A$8:$Z$762,21,0),"")</f>
        <v>9004</v>
      </c>
      <c r="U481" s="67">
        <f>+BD_Links[[#This Row],[id2]]</f>
        <v>12</v>
      </c>
      <c r="V481" s="58" t="str">
        <f>+""""&amp;IFERROR(VLOOKUP($O481,MASTER!$A$8:$Z$762,22,0),"")&amp;""""</f>
        <v>"DATACLIMA_Honduras_Departamento"</v>
      </c>
      <c r="W481" s="3"/>
      <c r="X48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https://odooutil.azurewebsites.net/GEE/Index/9004/12/26/12</v>
      </c>
    </row>
    <row r="482" spans="2:26" ht="60" x14ac:dyDescent="0.3">
      <c r="B482" s="74">
        <f t="shared" si="43"/>
        <v>13</v>
      </c>
      <c r="C482" s="58" t="str">
        <f>+VLOOKUP($O482,MASTER!$A$8:$N$762,2,0)</f>
        <v>DATACLIMA</v>
      </c>
      <c r="D482" s="73" t="str">
        <f>+VLOOKUP($O482,MASTER!$A$8:$N$762,3,0)</f>
        <v>0013-04-00092</v>
      </c>
      <c r="E482" s="52" t="str">
        <f>+VLOOKUP($O482,MASTER!$A$8:$N$762,5,0)</f>
        <v>Plataforma de Análisis y Monitoreo del Clima - Honduras</v>
      </c>
      <c r="F482" s="73" t="str">
        <f>+VLOOKUP($O482,MASTER!$A$8:$N$762,6,0)</f>
        <v>PRO</v>
      </c>
      <c r="G482" s="73" t="str">
        <f>+VLOOKUP($O482,MASTER!$A$8:$N$762,7,0)</f>
        <v>Honduras</v>
      </c>
      <c r="H482" s="73" t="str">
        <f>+VLOOKUP($O482,MASTER!$A$8:$N$762,9,0)</f>
        <v>SI</v>
      </c>
      <c r="I482" s="73" t="str">
        <f>+VLOOKUP($O482,MASTER!$A$8:$N$762,10,0)</f>
        <v>SI</v>
      </c>
      <c r="J482" s="73" t="str">
        <f>+VLOOKUP($O482,MASTER!$A$8:$N$762,11,0)</f>
        <v>SI</v>
      </c>
      <c r="K482" s="72">
        <f>+VLOOKUP($O482,MASTER!$A$8:$N$762,12,0)</f>
        <v>2</v>
      </c>
      <c r="L482" s="73" t="str">
        <f>+VLOOKUP($O482,MASTER!$A$8:$N$762,13,0)</f>
        <v>SI</v>
      </c>
      <c r="M482" s="73" t="str">
        <f>+VLOOKUP($O482,MASTER!$A$8:$N$762,14,0)</f>
        <v>Departamento</v>
      </c>
      <c r="N482" s="72">
        <f t="shared" si="44"/>
        <v>18</v>
      </c>
      <c r="O482" s="67">
        <f t="shared" si="42"/>
        <v>26</v>
      </c>
      <c r="P482" s="65">
        <v>13</v>
      </c>
      <c r="Q482" s="3" t="s">
        <v>1040</v>
      </c>
      <c r="R482" s="3" t="str">
        <f t="shared" si="45"/>
        <v>https://dashboardfiltrado.azurewebsites.net/AutoDash/Index/26/13</v>
      </c>
      <c r="S482" s="58" t="str">
        <f>+""""&amp;IFERROR(VLOOKUP($O482,MASTER!$A$8:$Z$762,20,0),"")&amp;""""</f>
        <v>"https://app-data-i.users.earthengine.app/view/dataclimahn"</v>
      </c>
      <c r="T482" s="73">
        <f>+IFERROR(VLOOKUP($O482,MASTER!$A$8:$Z$762,21,0),"")</f>
        <v>9004</v>
      </c>
      <c r="U482" s="67">
        <f>+BD_Links[[#This Row],[id2]]</f>
        <v>13</v>
      </c>
      <c r="V482" s="58" t="str">
        <f>+""""&amp;IFERROR(VLOOKUP($O482,MASTER!$A$8:$Z$762,22,0),"")&amp;""""</f>
        <v>"DATACLIMA_Honduras_Departamento"</v>
      </c>
      <c r="W482" s="3"/>
      <c r="X48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https://odooutil.azurewebsites.net/GEE/Index/9004/13/26/13</v>
      </c>
    </row>
    <row r="483" spans="2:26" ht="60" x14ac:dyDescent="0.3">
      <c r="B483" s="74">
        <f t="shared" si="43"/>
        <v>14</v>
      </c>
      <c r="C483" s="58" t="str">
        <f>+VLOOKUP($O483,MASTER!$A$8:$N$762,2,0)</f>
        <v>DATACLIMA</v>
      </c>
      <c r="D483" s="73" t="str">
        <f>+VLOOKUP($O483,MASTER!$A$8:$N$762,3,0)</f>
        <v>0013-04-00092</v>
      </c>
      <c r="E483" s="52" t="str">
        <f>+VLOOKUP($O483,MASTER!$A$8:$N$762,5,0)</f>
        <v>Plataforma de Análisis y Monitoreo del Clima - Honduras</v>
      </c>
      <c r="F483" s="73" t="str">
        <f>+VLOOKUP($O483,MASTER!$A$8:$N$762,6,0)</f>
        <v>PRO</v>
      </c>
      <c r="G483" s="73" t="str">
        <f>+VLOOKUP($O483,MASTER!$A$8:$N$762,7,0)</f>
        <v>Honduras</v>
      </c>
      <c r="H483" s="73" t="str">
        <f>+VLOOKUP($O483,MASTER!$A$8:$N$762,9,0)</f>
        <v>SI</v>
      </c>
      <c r="I483" s="73" t="str">
        <f>+VLOOKUP($O483,MASTER!$A$8:$N$762,10,0)</f>
        <v>SI</v>
      </c>
      <c r="J483" s="73" t="str">
        <f>+VLOOKUP($O483,MASTER!$A$8:$N$762,11,0)</f>
        <v>SI</v>
      </c>
      <c r="K483" s="72">
        <f>+VLOOKUP($O483,MASTER!$A$8:$N$762,12,0)</f>
        <v>2</v>
      </c>
      <c r="L483" s="73" t="str">
        <f>+VLOOKUP($O483,MASTER!$A$8:$N$762,13,0)</f>
        <v>SI</v>
      </c>
      <c r="M483" s="73" t="str">
        <f>+VLOOKUP($O483,MASTER!$A$8:$N$762,14,0)</f>
        <v>Departamento</v>
      </c>
      <c r="N483" s="72">
        <f t="shared" si="44"/>
        <v>18</v>
      </c>
      <c r="O483" s="67">
        <f t="shared" si="42"/>
        <v>26</v>
      </c>
      <c r="P483" s="65">
        <v>14</v>
      </c>
      <c r="Q483" s="3" t="s">
        <v>1041</v>
      </c>
      <c r="R483" s="3" t="str">
        <f t="shared" si="45"/>
        <v>https://dashboardfiltrado.azurewebsites.net/AutoDash/Index/26/14</v>
      </c>
      <c r="S483" s="58" t="str">
        <f>+""""&amp;IFERROR(VLOOKUP($O483,MASTER!$A$8:$Z$762,20,0),"")&amp;""""</f>
        <v>"https://app-data-i.users.earthengine.app/view/dataclimahn"</v>
      </c>
      <c r="T483" s="73">
        <f>+IFERROR(VLOOKUP($O483,MASTER!$A$8:$Z$762,21,0),"")</f>
        <v>9004</v>
      </c>
      <c r="U483" s="67">
        <f>+BD_Links[[#This Row],[id2]]</f>
        <v>14</v>
      </c>
      <c r="V483" s="58" t="str">
        <f>+""""&amp;IFERROR(VLOOKUP($O483,MASTER!$A$8:$Z$762,22,0),"")&amp;""""</f>
        <v>"DATACLIMA_Honduras_Departamento"</v>
      </c>
      <c r="W483" s="3"/>
      <c r="X48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https://odooutil.azurewebsites.net/GEE/Index/9004/14/26/14</v>
      </c>
    </row>
    <row r="484" spans="2:26" ht="60" x14ac:dyDescent="0.3">
      <c r="B484" s="74">
        <f t="shared" si="43"/>
        <v>15</v>
      </c>
      <c r="C484" s="58" t="str">
        <f>+VLOOKUP($O484,MASTER!$A$8:$N$762,2,0)</f>
        <v>DATACLIMA</v>
      </c>
      <c r="D484" s="73" t="str">
        <f>+VLOOKUP($O484,MASTER!$A$8:$N$762,3,0)</f>
        <v>0013-04-00092</v>
      </c>
      <c r="E484" s="52" t="str">
        <f>+VLOOKUP($O484,MASTER!$A$8:$N$762,5,0)</f>
        <v>Plataforma de Análisis y Monitoreo del Clima - Honduras</v>
      </c>
      <c r="F484" s="73" t="str">
        <f>+VLOOKUP($O484,MASTER!$A$8:$N$762,6,0)</f>
        <v>PRO</v>
      </c>
      <c r="G484" s="73" t="str">
        <f>+VLOOKUP($O484,MASTER!$A$8:$N$762,7,0)</f>
        <v>Honduras</v>
      </c>
      <c r="H484" s="73" t="str">
        <f>+VLOOKUP($O484,MASTER!$A$8:$N$762,9,0)</f>
        <v>SI</v>
      </c>
      <c r="I484" s="73" t="str">
        <f>+VLOOKUP($O484,MASTER!$A$8:$N$762,10,0)</f>
        <v>SI</v>
      </c>
      <c r="J484" s="73" t="str">
        <f>+VLOOKUP($O484,MASTER!$A$8:$N$762,11,0)</f>
        <v>SI</v>
      </c>
      <c r="K484" s="72">
        <f>+VLOOKUP($O484,MASTER!$A$8:$N$762,12,0)</f>
        <v>2</v>
      </c>
      <c r="L484" s="73" t="str">
        <f>+VLOOKUP($O484,MASTER!$A$8:$N$762,13,0)</f>
        <v>SI</v>
      </c>
      <c r="M484" s="73" t="str">
        <f>+VLOOKUP($O484,MASTER!$A$8:$N$762,14,0)</f>
        <v>Departamento</v>
      </c>
      <c r="N484" s="72">
        <f t="shared" si="44"/>
        <v>18</v>
      </c>
      <c r="O484" s="67">
        <f t="shared" si="42"/>
        <v>26</v>
      </c>
      <c r="P484" s="65">
        <v>15</v>
      </c>
      <c r="Q484" s="3" t="s">
        <v>1042</v>
      </c>
      <c r="R484" s="3" t="str">
        <f t="shared" si="45"/>
        <v>https://dashboardfiltrado.azurewebsites.net/AutoDash/Index/26/15</v>
      </c>
      <c r="S484" s="58" t="str">
        <f>+""""&amp;IFERROR(VLOOKUP($O484,MASTER!$A$8:$Z$762,20,0),"")&amp;""""</f>
        <v>"https://app-data-i.users.earthengine.app/view/dataclimahn"</v>
      </c>
      <c r="T484" s="73">
        <f>+IFERROR(VLOOKUP($O484,MASTER!$A$8:$Z$762,21,0),"")</f>
        <v>9004</v>
      </c>
      <c r="U484" s="67">
        <f>+BD_Links[[#This Row],[id2]]</f>
        <v>15</v>
      </c>
      <c r="V484" s="58" t="str">
        <f>+""""&amp;IFERROR(VLOOKUP($O484,MASTER!$A$8:$Z$762,22,0),"")&amp;""""</f>
        <v>"DATACLIMA_Honduras_Departamento"</v>
      </c>
      <c r="W484" s="3"/>
      <c r="X48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https://odooutil.azurewebsites.net/GEE/Index/9004/15/26/15</v>
      </c>
    </row>
    <row r="485" spans="2:26" ht="60" x14ac:dyDescent="0.3">
      <c r="B485" s="74">
        <f t="shared" si="43"/>
        <v>16</v>
      </c>
      <c r="C485" s="58" t="str">
        <f>+VLOOKUP($O485,MASTER!$A$8:$N$762,2,0)</f>
        <v>DATACLIMA</v>
      </c>
      <c r="D485" s="73" t="str">
        <f>+VLOOKUP($O485,MASTER!$A$8:$N$762,3,0)</f>
        <v>0013-04-00092</v>
      </c>
      <c r="E485" s="52" t="str">
        <f>+VLOOKUP($O485,MASTER!$A$8:$N$762,5,0)</f>
        <v>Plataforma de Análisis y Monitoreo del Clima - Honduras</v>
      </c>
      <c r="F485" s="73" t="str">
        <f>+VLOOKUP($O485,MASTER!$A$8:$N$762,6,0)</f>
        <v>PRO</v>
      </c>
      <c r="G485" s="73" t="str">
        <f>+VLOOKUP($O485,MASTER!$A$8:$N$762,7,0)</f>
        <v>Honduras</v>
      </c>
      <c r="H485" s="73" t="str">
        <f>+VLOOKUP($O485,MASTER!$A$8:$N$762,9,0)</f>
        <v>SI</v>
      </c>
      <c r="I485" s="73" t="str">
        <f>+VLOOKUP($O485,MASTER!$A$8:$N$762,10,0)</f>
        <v>SI</v>
      </c>
      <c r="J485" s="73" t="str">
        <f>+VLOOKUP($O485,MASTER!$A$8:$N$762,11,0)</f>
        <v>SI</v>
      </c>
      <c r="K485" s="72">
        <f>+VLOOKUP($O485,MASTER!$A$8:$N$762,12,0)</f>
        <v>2</v>
      </c>
      <c r="L485" s="73" t="str">
        <f>+VLOOKUP($O485,MASTER!$A$8:$N$762,13,0)</f>
        <v>SI</v>
      </c>
      <c r="M485" s="73" t="str">
        <f>+VLOOKUP($O485,MASTER!$A$8:$N$762,14,0)</f>
        <v>Departamento</v>
      </c>
      <c r="N485" s="72">
        <f t="shared" si="44"/>
        <v>18</v>
      </c>
      <c r="O485" s="67">
        <f t="shared" si="42"/>
        <v>26</v>
      </c>
      <c r="P485" s="65">
        <v>16</v>
      </c>
      <c r="Q485" s="3" t="s">
        <v>1043</v>
      </c>
      <c r="R485" s="3" t="str">
        <f t="shared" si="45"/>
        <v>https://dashboardfiltrado.azurewebsites.net/AutoDash/Index/26/16</v>
      </c>
      <c r="S485" s="58" t="str">
        <f>+""""&amp;IFERROR(VLOOKUP($O485,MASTER!$A$8:$Z$762,20,0),"")&amp;""""</f>
        <v>"https://app-data-i.users.earthengine.app/view/dataclimahn"</v>
      </c>
      <c r="T485" s="73">
        <f>+IFERROR(VLOOKUP($O485,MASTER!$A$8:$Z$762,21,0),"")</f>
        <v>9004</v>
      </c>
      <c r="U485" s="67">
        <f>+BD_Links[[#This Row],[id2]]</f>
        <v>16</v>
      </c>
      <c r="V485" s="58" t="str">
        <f>+""""&amp;IFERROR(VLOOKUP($O485,MASTER!$A$8:$Z$762,22,0),"")&amp;""""</f>
        <v>"DATACLIMA_Honduras_Departamento"</v>
      </c>
      <c r="W485" s="3"/>
      <c r="X48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https://odooutil.azurewebsites.net/GEE/Index/9004/16/26/16</v>
      </c>
    </row>
    <row r="486" spans="2:26" ht="60" x14ac:dyDescent="0.3">
      <c r="B486" s="74">
        <f t="shared" si="43"/>
        <v>17</v>
      </c>
      <c r="C486" s="58" t="str">
        <f>+VLOOKUP($O486,MASTER!$A$8:$N$762,2,0)</f>
        <v>DATACLIMA</v>
      </c>
      <c r="D486" s="73" t="str">
        <f>+VLOOKUP($O486,MASTER!$A$8:$N$762,3,0)</f>
        <v>0013-04-00092</v>
      </c>
      <c r="E486" s="52" t="str">
        <f>+VLOOKUP($O486,MASTER!$A$8:$N$762,5,0)</f>
        <v>Plataforma de Análisis y Monitoreo del Clima - Honduras</v>
      </c>
      <c r="F486" s="73" t="str">
        <f>+VLOOKUP($O486,MASTER!$A$8:$N$762,6,0)</f>
        <v>PRO</v>
      </c>
      <c r="G486" s="73" t="str">
        <f>+VLOOKUP($O486,MASTER!$A$8:$N$762,7,0)</f>
        <v>Honduras</v>
      </c>
      <c r="H486" s="73" t="str">
        <f>+VLOOKUP($O486,MASTER!$A$8:$N$762,9,0)</f>
        <v>SI</v>
      </c>
      <c r="I486" s="73" t="str">
        <f>+VLOOKUP($O486,MASTER!$A$8:$N$762,10,0)</f>
        <v>SI</v>
      </c>
      <c r="J486" s="73" t="str">
        <f>+VLOOKUP($O486,MASTER!$A$8:$N$762,11,0)</f>
        <v>SI</v>
      </c>
      <c r="K486" s="72">
        <f>+VLOOKUP($O486,MASTER!$A$8:$N$762,12,0)</f>
        <v>2</v>
      </c>
      <c r="L486" s="73" t="str">
        <f>+VLOOKUP($O486,MASTER!$A$8:$N$762,13,0)</f>
        <v>SI</v>
      </c>
      <c r="M486" s="73" t="str">
        <f>+VLOOKUP($O486,MASTER!$A$8:$N$762,14,0)</f>
        <v>Departamento</v>
      </c>
      <c r="N486" s="72">
        <f t="shared" si="44"/>
        <v>18</v>
      </c>
      <c r="O486" s="67">
        <f t="shared" si="42"/>
        <v>26</v>
      </c>
      <c r="P486" s="65">
        <v>17</v>
      </c>
      <c r="Q486" s="3" t="s">
        <v>1044</v>
      </c>
      <c r="R486" s="3" t="str">
        <f t="shared" si="45"/>
        <v>https://dashboardfiltrado.azurewebsites.net/AutoDash/Index/26/17</v>
      </c>
      <c r="S486" s="58" t="str">
        <f>+""""&amp;IFERROR(VLOOKUP($O486,MASTER!$A$8:$Z$762,20,0),"")&amp;""""</f>
        <v>"https://app-data-i.users.earthengine.app/view/dataclimahn"</v>
      </c>
      <c r="T486" s="73">
        <f>+IFERROR(VLOOKUP($O486,MASTER!$A$8:$Z$762,21,0),"")</f>
        <v>9004</v>
      </c>
      <c r="U486" s="67">
        <f>+BD_Links[[#This Row],[id2]]</f>
        <v>17</v>
      </c>
      <c r="V486" s="58" t="str">
        <f>+""""&amp;IFERROR(VLOOKUP($O486,MASTER!$A$8:$Z$762,22,0),"")&amp;""""</f>
        <v>"DATACLIMA_Honduras_Departamento"</v>
      </c>
      <c r="W486" s="3"/>
      <c r="X48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https://odooutil.azurewebsites.net/GEE/Index/9004/17/26/17</v>
      </c>
    </row>
    <row r="487" spans="2:26" ht="60" x14ac:dyDescent="0.3">
      <c r="B487" s="74">
        <f t="shared" si="43"/>
        <v>18</v>
      </c>
      <c r="C487" s="58" t="str">
        <f>+VLOOKUP($O487,MASTER!$A$8:$N$762,2,0)</f>
        <v>DATACLIMA</v>
      </c>
      <c r="D487" s="73" t="str">
        <f>+VLOOKUP($O487,MASTER!$A$8:$N$762,3,0)</f>
        <v>0013-04-00092</v>
      </c>
      <c r="E487" s="52" t="str">
        <f>+VLOOKUP($O487,MASTER!$A$8:$N$762,5,0)</f>
        <v>Plataforma de Análisis y Monitoreo del Clima - Honduras</v>
      </c>
      <c r="F487" s="73" t="str">
        <f>+VLOOKUP($O487,MASTER!$A$8:$N$762,6,0)</f>
        <v>PRO</v>
      </c>
      <c r="G487" s="73" t="str">
        <f>+VLOOKUP($O487,MASTER!$A$8:$N$762,7,0)</f>
        <v>Honduras</v>
      </c>
      <c r="H487" s="73" t="str">
        <f>+VLOOKUP($O487,MASTER!$A$8:$N$762,9,0)</f>
        <v>SI</v>
      </c>
      <c r="I487" s="73" t="str">
        <f>+VLOOKUP($O487,MASTER!$A$8:$N$762,10,0)</f>
        <v>SI</v>
      </c>
      <c r="J487" s="73" t="str">
        <f>+VLOOKUP($O487,MASTER!$A$8:$N$762,11,0)</f>
        <v>SI</v>
      </c>
      <c r="K487" s="72">
        <f>+VLOOKUP($O487,MASTER!$A$8:$N$762,12,0)</f>
        <v>2</v>
      </c>
      <c r="L487" s="73" t="str">
        <f>+VLOOKUP($O487,MASTER!$A$8:$N$762,13,0)</f>
        <v>SI</v>
      </c>
      <c r="M487" s="73" t="str">
        <f>+VLOOKUP($O487,MASTER!$A$8:$N$762,14,0)</f>
        <v>Departamento</v>
      </c>
      <c r="N487" s="72">
        <f t="shared" si="44"/>
        <v>18</v>
      </c>
      <c r="O487" s="67">
        <f t="shared" si="42"/>
        <v>26</v>
      </c>
      <c r="P487" s="65">
        <v>18</v>
      </c>
      <c r="Q487" s="3" t="s">
        <v>1045</v>
      </c>
      <c r="R487" s="3" t="str">
        <f t="shared" si="45"/>
        <v>https://dashboardfiltrado.azurewebsites.net/AutoDash/Index/26/18</v>
      </c>
      <c r="S487" s="58" t="str">
        <f>+""""&amp;IFERROR(VLOOKUP($O487,MASTER!$A$8:$Z$762,20,0),"")&amp;""""</f>
        <v>"https://app-data-i.users.earthengine.app/view/dataclimahn"</v>
      </c>
      <c r="T487" s="73">
        <f>+IFERROR(VLOOKUP($O487,MASTER!$A$8:$Z$762,21,0),"")</f>
        <v>9004</v>
      </c>
      <c r="U487" s="67">
        <f>+BD_Links[[#This Row],[id2]]</f>
        <v>18</v>
      </c>
      <c r="V487" s="58" t="str">
        <f>+""""&amp;IFERROR(VLOOKUP($O487,MASTER!$A$8:$Z$762,22,0),"")&amp;""""</f>
        <v>"DATACLIMA_Honduras_Departamento"</v>
      </c>
      <c r="W487" s="3"/>
      <c r="X48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https://odooutil.azurewebsites.net/GEE/Index/9004/18/26/18</v>
      </c>
    </row>
    <row r="488" spans="2:26" ht="72" x14ac:dyDescent="0.3">
      <c r="B488" s="74">
        <f t="shared" si="43"/>
        <v>1</v>
      </c>
      <c r="C488" s="58" t="str">
        <f>+VLOOKUP($O488,MASTER!$A$8:$N$762,2,0)</f>
        <v>DATARIESGO</v>
      </c>
      <c r="D488" s="73" t="str">
        <f>+VLOOKUP($O488,MASTER!$A$8:$N$762,3,0)</f>
        <v>0012-04-00091</v>
      </c>
      <c r="E488" s="52" t="str">
        <f>+VLOOKUP($O488,MASTER!$A$8:$N$762,5,0)</f>
        <v>Plataforma de Análisis y Monitoreo de focos de Fuego - Guatemala</v>
      </c>
      <c r="F488" s="73" t="str">
        <f>+VLOOKUP($O488,MASTER!$A$8:$N$762,6,0)</f>
        <v>PRO</v>
      </c>
      <c r="G488" s="73" t="str">
        <f>+VLOOKUP($O488,MASTER!$A$8:$N$762,7,0)</f>
        <v>Guatemala</v>
      </c>
      <c r="H488" s="73" t="str">
        <f>+VLOOKUP($O488,MASTER!$A$8:$N$762,9,0)</f>
        <v>SI</v>
      </c>
      <c r="I488" s="73" t="str">
        <f>+VLOOKUP($O488,MASTER!$A$8:$N$762,10,0)</f>
        <v>SI</v>
      </c>
      <c r="J488" s="73" t="str">
        <f>+VLOOKUP($O488,MASTER!$A$8:$N$762,11,0)</f>
        <v>SI</v>
      </c>
      <c r="K488" s="72">
        <f>+VLOOKUP($O488,MASTER!$A$8:$N$762,12,0)</f>
        <v>1</v>
      </c>
      <c r="L488" s="73" t="str">
        <f>+VLOOKUP($O488,MASTER!$A$8:$N$762,13,0)</f>
        <v>NO</v>
      </c>
      <c r="M488" s="73" t="str">
        <f>+VLOOKUP($O488,MASTER!$A$8:$N$762,14,0)</f>
        <v>Nacional</v>
      </c>
      <c r="N488" s="72">
        <f t="shared" si="44"/>
        <v>18</v>
      </c>
      <c r="O488" s="67">
        <v>27</v>
      </c>
      <c r="P488" s="66">
        <v>0</v>
      </c>
      <c r="Q488" s="75" t="s">
        <v>89</v>
      </c>
      <c r="R488" s="3" t="str">
        <f t="shared" si="45"/>
        <v>https://dashboardfiltrado.azurewebsites.net/AutoDash/Index/27/0</v>
      </c>
      <c r="S488" s="58" t="str">
        <f>+""""&amp;IFERROR(VLOOKUP($O488,MASTER!$A$8:$Z$762,20,0),"")&amp;""""</f>
        <v>"https://app-data-i.users.earthengine.app/view/datafuegogt"</v>
      </c>
      <c r="T488" s="73">
        <f>+IFERROR(VLOOKUP($O488,MASTER!$A$8:$Z$762,21,0),"")</f>
        <v>9005</v>
      </c>
      <c r="U488" s="67">
        <f>+BD_Links[[#This Row],[id2]]</f>
        <v>0</v>
      </c>
      <c r="V488" s="58" t="str">
        <f>+""""&amp;IFERROR(VLOOKUP($O488,MASTER!$A$8:$Z$762,22,0),"")&amp;""""</f>
        <v>"DATAFUEGO_Guatemala_Nacional"</v>
      </c>
      <c r="W488" s="3"/>
      <c r="X48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v>
      </c>
      <c r="Z4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https://odooutil.azurewebsites.net/GEE/Index/9005/0/27/0</v>
      </c>
    </row>
    <row r="489" spans="2:26" ht="72" x14ac:dyDescent="0.3">
      <c r="B489" s="74">
        <f t="shared" si="43"/>
        <v>1</v>
      </c>
      <c r="C489" s="58" t="str">
        <f>+VLOOKUP($O489,MASTER!$A$8:$N$762,2,0)</f>
        <v>DATARIESGO</v>
      </c>
      <c r="D489" s="73" t="str">
        <f>+VLOOKUP($O489,MASTER!$A$8:$N$762,3,0)</f>
        <v>0012-04-00091</v>
      </c>
      <c r="E489" s="52" t="str">
        <f>+VLOOKUP($O489,MASTER!$A$8:$N$762,5,0)</f>
        <v>Plataforma de Análisis y Monitoreo de focos de Fuego - Guatemala</v>
      </c>
      <c r="F489" s="73" t="str">
        <f>+VLOOKUP($O489,MASTER!$A$8:$N$762,6,0)</f>
        <v>PRO</v>
      </c>
      <c r="G489" s="73" t="str">
        <f>+VLOOKUP($O489,MASTER!$A$8:$N$762,7,0)</f>
        <v>Guatemala</v>
      </c>
      <c r="H489" s="73" t="str">
        <f>+VLOOKUP($O489,MASTER!$A$8:$N$762,9,0)</f>
        <v>SI</v>
      </c>
      <c r="I489" s="73" t="str">
        <f>+VLOOKUP($O489,MASTER!$A$8:$N$762,10,0)</f>
        <v>SI</v>
      </c>
      <c r="J489" s="73" t="str">
        <f>+VLOOKUP($O489,MASTER!$A$8:$N$762,11,0)</f>
        <v>SI</v>
      </c>
      <c r="K489" s="72">
        <f>+VLOOKUP($O489,MASTER!$A$8:$N$762,12,0)</f>
        <v>2</v>
      </c>
      <c r="L489" s="73" t="str">
        <f>+VLOOKUP($O489,MASTER!$A$8:$N$762,13,0)</f>
        <v>SI</v>
      </c>
      <c r="M489" s="73" t="str">
        <f>+VLOOKUP($O489,MASTER!$A$8:$N$762,14,0)</f>
        <v>Departamento</v>
      </c>
      <c r="N489" s="72">
        <f t="shared" si="44"/>
        <v>18</v>
      </c>
      <c r="O489" s="67">
        <v>28</v>
      </c>
      <c r="P489" s="65">
        <v>16</v>
      </c>
      <c r="Q489" s="3" t="s">
        <v>1046</v>
      </c>
      <c r="R489" s="3" t="str">
        <f t="shared" si="45"/>
        <v>https://dashboardfiltrado.azurewebsites.net/AutoDash/Index/28/16</v>
      </c>
      <c r="S489" s="58" t="str">
        <f>+""""&amp;IFERROR(VLOOKUP($O489,MASTER!$A$8:$Z$762,20,0),"")&amp;""""</f>
        <v>"https://app-data-i.users.earthengine.app/view/datafuegogt"</v>
      </c>
      <c r="T489" s="73">
        <f>+IFERROR(VLOOKUP($O489,MASTER!$A$8:$Z$762,21,0),"")</f>
        <v>9006</v>
      </c>
      <c r="U489" s="67">
        <f>+BD_Links[[#This Row],[id2]]</f>
        <v>16</v>
      </c>
      <c r="V489" s="58" t="str">
        <f>+""""&amp;IFERROR(VLOOKUP($O489,MASTER!$A$8:$Z$762,22,0),"")&amp;""""</f>
        <v>"DATAFUEGO_Guatemala_Departamento"</v>
      </c>
      <c r="W489" s="3"/>
      <c r="X48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https://odooutil.azurewebsites.net/GEE/Index/9006/16/28/16</v>
      </c>
    </row>
    <row r="490" spans="2:26" ht="72" x14ac:dyDescent="0.3">
      <c r="B490" s="74">
        <f t="shared" si="43"/>
        <v>2</v>
      </c>
      <c r="C490" s="58" t="str">
        <f>+VLOOKUP($O490,MASTER!$A$8:$N$762,2,0)</f>
        <v>DATARIESGO</v>
      </c>
      <c r="D490" s="73" t="str">
        <f>+VLOOKUP($O490,MASTER!$A$8:$N$762,3,0)</f>
        <v>0012-04-00091</v>
      </c>
      <c r="E490" s="52" t="str">
        <f>+VLOOKUP($O490,MASTER!$A$8:$N$762,5,0)</f>
        <v>Plataforma de Análisis y Monitoreo de focos de Fuego - Guatemala</v>
      </c>
      <c r="F490" s="73" t="str">
        <f>+VLOOKUP($O490,MASTER!$A$8:$N$762,6,0)</f>
        <v>PRO</v>
      </c>
      <c r="G490" s="73" t="str">
        <f>+VLOOKUP($O490,MASTER!$A$8:$N$762,7,0)</f>
        <v>Guatemala</v>
      </c>
      <c r="H490" s="73" t="str">
        <f>+VLOOKUP($O490,MASTER!$A$8:$N$762,9,0)</f>
        <v>SI</v>
      </c>
      <c r="I490" s="73" t="str">
        <f>+VLOOKUP($O490,MASTER!$A$8:$N$762,10,0)</f>
        <v>SI</v>
      </c>
      <c r="J490" s="73" t="str">
        <f>+VLOOKUP($O490,MASTER!$A$8:$N$762,11,0)</f>
        <v>SI</v>
      </c>
      <c r="K490" s="72">
        <f>+VLOOKUP($O490,MASTER!$A$8:$N$762,12,0)</f>
        <v>2</v>
      </c>
      <c r="L490" s="73" t="str">
        <f>+VLOOKUP($O490,MASTER!$A$8:$N$762,13,0)</f>
        <v>SI</v>
      </c>
      <c r="M490" s="73" t="str">
        <f>+VLOOKUP($O490,MASTER!$A$8:$N$762,14,0)</f>
        <v>Departamento</v>
      </c>
      <c r="N490" s="72">
        <f t="shared" si="44"/>
        <v>18</v>
      </c>
      <c r="O490" s="67">
        <f t="shared" si="42"/>
        <v>28</v>
      </c>
      <c r="P490" s="65">
        <v>15</v>
      </c>
      <c r="Q490" s="3" t="s">
        <v>1047</v>
      </c>
      <c r="R490" s="3" t="str">
        <f t="shared" si="45"/>
        <v>https://dashboardfiltrado.azurewebsites.net/AutoDash/Index/28/15</v>
      </c>
      <c r="S490" s="58" t="str">
        <f>+""""&amp;IFERROR(VLOOKUP($O490,MASTER!$A$8:$Z$762,20,0),"")&amp;""""</f>
        <v>"https://app-data-i.users.earthengine.app/view/datafuegogt"</v>
      </c>
      <c r="T490" s="73">
        <f>+IFERROR(VLOOKUP($O490,MASTER!$A$8:$Z$762,21,0),"")</f>
        <v>9006</v>
      </c>
      <c r="U490" s="67">
        <f>+BD_Links[[#This Row],[id2]]</f>
        <v>15</v>
      </c>
      <c r="V490" s="58" t="str">
        <f>+""""&amp;IFERROR(VLOOKUP($O490,MASTER!$A$8:$Z$762,22,0),"")&amp;""""</f>
        <v>"DATAFUEGO_Guatemala_Departamento"</v>
      </c>
      <c r="W490" s="3"/>
      <c r="X49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https://odooutil.azurewebsites.net/GEE/Index/9006/15/28/15</v>
      </c>
    </row>
    <row r="491" spans="2:26" ht="72" x14ac:dyDescent="0.3">
      <c r="B491" s="74">
        <f t="shared" si="43"/>
        <v>3</v>
      </c>
      <c r="C491" s="58" t="str">
        <f>+VLOOKUP($O491,MASTER!$A$8:$N$762,2,0)</f>
        <v>DATARIESGO</v>
      </c>
      <c r="D491" s="73" t="str">
        <f>+VLOOKUP($O491,MASTER!$A$8:$N$762,3,0)</f>
        <v>0012-04-00091</v>
      </c>
      <c r="E491" s="52" t="str">
        <f>+VLOOKUP($O491,MASTER!$A$8:$N$762,5,0)</f>
        <v>Plataforma de Análisis y Monitoreo de focos de Fuego - Guatemala</v>
      </c>
      <c r="F491" s="73" t="str">
        <f>+VLOOKUP($O491,MASTER!$A$8:$N$762,6,0)</f>
        <v>PRO</v>
      </c>
      <c r="G491" s="73" t="str">
        <f>+VLOOKUP($O491,MASTER!$A$8:$N$762,7,0)</f>
        <v>Guatemala</v>
      </c>
      <c r="H491" s="73" t="str">
        <f>+VLOOKUP($O491,MASTER!$A$8:$N$762,9,0)</f>
        <v>SI</v>
      </c>
      <c r="I491" s="73" t="str">
        <f>+VLOOKUP($O491,MASTER!$A$8:$N$762,10,0)</f>
        <v>SI</v>
      </c>
      <c r="J491" s="73" t="str">
        <f>+VLOOKUP($O491,MASTER!$A$8:$N$762,11,0)</f>
        <v>SI</v>
      </c>
      <c r="K491" s="72">
        <f>+VLOOKUP($O491,MASTER!$A$8:$N$762,12,0)</f>
        <v>2</v>
      </c>
      <c r="L491" s="73" t="str">
        <f>+VLOOKUP($O491,MASTER!$A$8:$N$762,13,0)</f>
        <v>SI</v>
      </c>
      <c r="M491" s="73" t="str">
        <f>+VLOOKUP($O491,MASTER!$A$8:$N$762,14,0)</f>
        <v>Departamento</v>
      </c>
      <c r="N491" s="72">
        <f t="shared" si="44"/>
        <v>18</v>
      </c>
      <c r="O491" s="67">
        <f t="shared" si="42"/>
        <v>28</v>
      </c>
      <c r="P491" s="65">
        <v>4</v>
      </c>
      <c r="Q491" s="3" t="s">
        <v>1048</v>
      </c>
      <c r="R491" s="3" t="str">
        <f t="shared" si="45"/>
        <v>https://dashboardfiltrado.azurewebsites.net/AutoDash/Index/28/4</v>
      </c>
      <c r="S491" s="58" t="str">
        <f>+""""&amp;IFERROR(VLOOKUP($O491,MASTER!$A$8:$Z$762,20,0),"")&amp;""""</f>
        <v>"https://app-data-i.users.earthengine.app/view/datafuegogt"</v>
      </c>
      <c r="T491" s="73">
        <f>+IFERROR(VLOOKUP($O491,MASTER!$A$8:$Z$762,21,0),"")</f>
        <v>9006</v>
      </c>
      <c r="U491" s="67">
        <f>+BD_Links[[#This Row],[id2]]</f>
        <v>4</v>
      </c>
      <c r="V491" s="58" t="str">
        <f>+""""&amp;IFERROR(VLOOKUP($O491,MASTER!$A$8:$Z$762,22,0),"")&amp;""""</f>
        <v>"DATAFUEGO_Guatemala_Departamento"</v>
      </c>
      <c r="W491" s="3"/>
      <c r="X49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https://odooutil.azurewebsites.net/GEE/Index/9006/4/28/4</v>
      </c>
    </row>
    <row r="492" spans="2:26" ht="72" x14ac:dyDescent="0.3">
      <c r="B492" s="74">
        <f t="shared" si="43"/>
        <v>4</v>
      </c>
      <c r="C492" s="58" t="str">
        <f>+VLOOKUP($O492,MASTER!$A$8:$N$762,2,0)</f>
        <v>DATARIESGO</v>
      </c>
      <c r="D492" s="73" t="str">
        <f>+VLOOKUP($O492,MASTER!$A$8:$N$762,3,0)</f>
        <v>0012-04-00091</v>
      </c>
      <c r="E492" s="52" t="str">
        <f>+VLOOKUP($O492,MASTER!$A$8:$N$762,5,0)</f>
        <v>Plataforma de Análisis y Monitoreo de focos de Fuego - Guatemala</v>
      </c>
      <c r="F492" s="73" t="str">
        <f>+VLOOKUP($O492,MASTER!$A$8:$N$762,6,0)</f>
        <v>PRO</v>
      </c>
      <c r="G492" s="73" t="str">
        <f>+VLOOKUP($O492,MASTER!$A$8:$N$762,7,0)</f>
        <v>Guatemala</v>
      </c>
      <c r="H492" s="73" t="str">
        <f>+VLOOKUP($O492,MASTER!$A$8:$N$762,9,0)</f>
        <v>SI</v>
      </c>
      <c r="I492" s="73" t="str">
        <f>+VLOOKUP($O492,MASTER!$A$8:$N$762,10,0)</f>
        <v>SI</v>
      </c>
      <c r="J492" s="73" t="str">
        <f>+VLOOKUP($O492,MASTER!$A$8:$N$762,11,0)</f>
        <v>SI</v>
      </c>
      <c r="K492" s="72">
        <f>+VLOOKUP($O492,MASTER!$A$8:$N$762,12,0)</f>
        <v>2</v>
      </c>
      <c r="L492" s="73" t="str">
        <f>+VLOOKUP($O492,MASTER!$A$8:$N$762,13,0)</f>
        <v>SI</v>
      </c>
      <c r="M492" s="73" t="str">
        <f>+VLOOKUP($O492,MASTER!$A$8:$N$762,14,0)</f>
        <v>Departamento</v>
      </c>
      <c r="N492" s="72">
        <f t="shared" si="44"/>
        <v>18</v>
      </c>
      <c r="O492" s="67">
        <f t="shared" si="42"/>
        <v>28</v>
      </c>
      <c r="P492" s="65">
        <v>20</v>
      </c>
      <c r="Q492" s="3" t="s">
        <v>1049</v>
      </c>
      <c r="R492" s="3" t="str">
        <f t="shared" si="45"/>
        <v>https://dashboardfiltrado.azurewebsites.net/AutoDash/Index/28/20</v>
      </c>
      <c r="S492" s="58" t="str">
        <f>+""""&amp;IFERROR(VLOOKUP($O492,MASTER!$A$8:$Z$762,20,0),"")&amp;""""</f>
        <v>"https://app-data-i.users.earthengine.app/view/datafuegogt"</v>
      </c>
      <c r="T492" s="73">
        <f>+IFERROR(VLOOKUP($O492,MASTER!$A$8:$Z$762,21,0),"")</f>
        <v>9006</v>
      </c>
      <c r="U492" s="67">
        <f>+BD_Links[[#This Row],[id2]]</f>
        <v>20</v>
      </c>
      <c r="V492" s="58" t="str">
        <f>+""""&amp;IFERROR(VLOOKUP($O492,MASTER!$A$8:$Z$762,22,0),"")&amp;""""</f>
        <v>"DATAFUEGO_Guatemala_Departamento"</v>
      </c>
      <c r="W492" s="3"/>
      <c r="X49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https://odooutil.azurewebsites.net/GEE/Index/9006/20/28/20</v>
      </c>
    </row>
    <row r="493" spans="2:26" ht="72" x14ac:dyDescent="0.3">
      <c r="B493" s="74">
        <f t="shared" si="43"/>
        <v>5</v>
      </c>
      <c r="C493" s="58" t="str">
        <f>+VLOOKUP($O493,MASTER!$A$8:$N$762,2,0)</f>
        <v>DATARIESGO</v>
      </c>
      <c r="D493" s="73" t="str">
        <f>+VLOOKUP($O493,MASTER!$A$8:$N$762,3,0)</f>
        <v>0012-04-00091</v>
      </c>
      <c r="E493" s="52" t="str">
        <f>+VLOOKUP($O493,MASTER!$A$8:$N$762,5,0)</f>
        <v>Plataforma de Análisis y Monitoreo de focos de Fuego - Guatemala</v>
      </c>
      <c r="F493" s="73" t="str">
        <f>+VLOOKUP($O493,MASTER!$A$8:$N$762,6,0)</f>
        <v>PRO</v>
      </c>
      <c r="G493" s="73" t="str">
        <f>+VLOOKUP($O493,MASTER!$A$8:$N$762,7,0)</f>
        <v>Guatemala</v>
      </c>
      <c r="H493" s="73" t="str">
        <f>+VLOOKUP($O493,MASTER!$A$8:$N$762,9,0)</f>
        <v>SI</v>
      </c>
      <c r="I493" s="73" t="str">
        <f>+VLOOKUP($O493,MASTER!$A$8:$N$762,10,0)</f>
        <v>SI</v>
      </c>
      <c r="J493" s="73" t="str">
        <f>+VLOOKUP($O493,MASTER!$A$8:$N$762,11,0)</f>
        <v>SI</v>
      </c>
      <c r="K493" s="72">
        <f>+VLOOKUP($O493,MASTER!$A$8:$N$762,12,0)</f>
        <v>2</v>
      </c>
      <c r="L493" s="73" t="str">
        <f>+VLOOKUP($O493,MASTER!$A$8:$N$762,13,0)</f>
        <v>SI</v>
      </c>
      <c r="M493" s="73" t="str">
        <f>+VLOOKUP($O493,MASTER!$A$8:$N$762,14,0)</f>
        <v>Departamento</v>
      </c>
      <c r="N493" s="72">
        <f t="shared" si="44"/>
        <v>18</v>
      </c>
      <c r="O493" s="67">
        <f t="shared" si="42"/>
        <v>28</v>
      </c>
      <c r="P493" s="65">
        <v>2</v>
      </c>
      <c r="Q493" s="3" t="s">
        <v>1050</v>
      </c>
      <c r="R493" s="3" t="str">
        <f t="shared" si="45"/>
        <v>https://dashboardfiltrado.azurewebsites.net/AutoDash/Index/28/2</v>
      </c>
      <c r="S493" s="58" t="str">
        <f>+""""&amp;IFERROR(VLOOKUP($O493,MASTER!$A$8:$Z$762,20,0),"")&amp;""""</f>
        <v>"https://app-data-i.users.earthengine.app/view/datafuegogt"</v>
      </c>
      <c r="T493" s="73">
        <f>+IFERROR(VLOOKUP($O493,MASTER!$A$8:$Z$762,21,0),"")</f>
        <v>9006</v>
      </c>
      <c r="U493" s="67">
        <f>+BD_Links[[#This Row],[id2]]</f>
        <v>2</v>
      </c>
      <c r="V493" s="58" t="str">
        <f>+""""&amp;IFERROR(VLOOKUP($O493,MASTER!$A$8:$Z$762,22,0),"")&amp;""""</f>
        <v>"DATAFUEGO_Guatemala_Departamento"</v>
      </c>
      <c r="W493" s="3"/>
      <c r="X49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https://odooutil.azurewebsites.net/GEE/Index/9006/2/28/2</v>
      </c>
    </row>
    <row r="494" spans="2:26" ht="72" x14ac:dyDescent="0.3">
      <c r="B494" s="74">
        <f t="shared" si="43"/>
        <v>6</v>
      </c>
      <c r="C494" s="58" t="str">
        <f>+VLOOKUP($O494,MASTER!$A$8:$N$762,2,0)</f>
        <v>DATARIESGO</v>
      </c>
      <c r="D494" s="73" t="str">
        <f>+VLOOKUP($O494,MASTER!$A$8:$N$762,3,0)</f>
        <v>0012-04-00091</v>
      </c>
      <c r="E494" s="52" t="str">
        <f>+VLOOKUP($O494,MASTER!$A$8:$N$762,5,0)</f>
        <v>Plataforma de Análisis y Monitoreo de focos de Fuego - Guatemala</v>
      </c>
      <c r="F494" s="73" t="str">
        <f>+VLOOKUP($O494,MASTER!$A$8:$N$762,6,0)</f>
        <v>PRO</v>
      </c>
      <c r="G494" s="73" t="str">
        <f>+VLOOKUP($O494,MASTER!$A$8:$N$762,7,0)</f>
        <v>Guatemala</v>
      </c>
      <c r="H494" s="73" t="str">
        <f>+VLOOKUP($O494,MASTER!$A$8:$N$762,9,0)</f>
        <v>SI</v>
      </c>
      <c r="I494" s="73" t="str">
        <f>+VLOOKUP($O494,MASTER!$A$8:$N$762,10,0)</f>
        <v>SI</v>
      </c>
      <c r="J494" s="73" t="str">
        <f>+VLOOKUP($O494,MASTER!$A$8:$N$762,11,0)</f>
        <v>SI</v>
      </c>
      <c r="K494" s="72">
        <f>+VLOOKUP($O494,MASTER!$A$8:$N$762,12,0)</f>
        <v>2</v>
      </c>
      <c r="L494" s="73" t="str">
        <f>+VLOOKUP($O494,MASTER!$A$8:$N$762,13,0)</f>
        <v>SI</v>
      </c>
      <c r="M494" s="73" t="str">
        <f>+VLOOKUP($O494,MASTER!$A$8:$N$762,14,0)</f>
        <v>Departamento</v>
      </c>
      <c r="N494" s="72">
        <f t="shared" si="44"/>
        <v>18</v>
      </c>
      <c r="O494" s="67">
        <f t="shared" si="42"/>
        <v>28</v>
      </c>
      <c r="P494" s="65">
        <v>5</v>
      </c>
      <c r="Q494" s="3" t="s">
        <v>1051</v>
      </c>
      <c r="R494" s="3" t="str">
        <f t="shared" si="45"/>
        <v>https://dashboardfiltrado.azurewebsites.net/AutoDash/Index/28/5</v>
      </c>
      <c r="S494" s="58" t="str">
        <f>+""""&amp;IFERROR(VLOOKUP($O494,MASTER!$A$8:$Z$762,20,0),"")&amp;""""</f>
        <v>"https://app-data-i.users.earthengine.app/view/datafuegogt"</v>
      </c>
      <c r="T494" s="73">
        <f>+IFERROR(VLOOKUP($O494,MASTER!$A$8:$Z$762,21,0),"")</f>
        <v>9006</v>
      </c>
      <c r="U494" s="67">
        <f>+BD_Links[[#This Row],[id2]]</f>
        <v>5</v>
      </c>
      <c r="V494" s="58" t="str">
        <f>+""""&amp;IFERROR(VLOOKUP($O494,MASTER!$A$8:$Z$762,22,0),"")&amp;""""</f>
        <v>"DATAFUEGO_Guatemala_Departamento"</v>
      </c>
      <c r="W494" s="3"/>
      <c r="X49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https://odooutil.azurewebsites.net/GEE/Index/9006/5/28/5</v>
      </c>
    </row>
    <row r="495" spans="2:26" ht="72" x14ac:dyDescent="0.3">
      <c r="B495" s="74">
        <f t="shared" si="43"/>
        <v>7</v>
      </c>
      <c r="C495" s="58" t="str">
        <f>+VLOOKUP($O495,MASTER!$A$8:$N$762,2,0)</f>
        <v>DATARIESGO</v>
      </c>
      <c r="D495" s="73" t="str">
        <f>+VLOOKUP($O495,MASTER!$A$8:$N$762,3,0)</f>
        <v>0012-04-00091</v>
      </c>
      <c r="E495" s="52" t="str">
        <f>+VLOOKUP($O495,MASTER!$A$8:$N$762,5,0)</f>
        <v>Plataforma de Análisis y Monitoreo de focos de Fuego - Guatemala</v>
      </c>
      <c r="F495" s="73" t="str">
        <f>+VLOOKUP($O495,MASTER!$A$8:$N$762,6,0)</f>
        <v>PRO</v>
      </c>
      <c r="G495" s="73" t="str">
        <f>+VLOOKUP($O495,MASTER!$A$8:$N$762,7,0)</f>
        <v>Guatemala</v>
      </c>
      <c r="H495" s="73" t="str">
        <f>+VLOOKUP($O495,MASTER!$A$8:$N$762,9,0)</f>
        <v>SI</v>
      </c>
      <c r="I495" s="73" t="str">
        <f>+VLOOKUP($O495,MASTER!$A$8:$N$762,10,0)</f>
        <v>SI</v>
      </c>
      <c r="J495" s="73" t="str">
        <f>+VLOOKUP($O495,MASTER!$A$8:$N$762,11,0)</f>
        <v>SI</v>
      </c>
      <c r="K495" s="72">
        <f>+VLOOKUP($O495,MASTER!$A$8:$N$762,12,0)</f>
        <v>2</v>
      </c>
      <c r="L495" s="73" t="str">
        <f>+VLOOKUP($O495,MASTER!$A$8:$N$762,13,0)</f>
        <v>SI</v>
      </c>
      <c r="M495" s="73" t="str">
        <f>+VLOOKUP($O495,MASTER!$A$8:$N$762,14,0)</f>
        <v>Departamento</v>
      </c>
      <c r="N495" s="72">
        <f t="shared" si="44"/>
        <v>18</v>
      </c>
      <c r="O495" s="67">
        <f t="shared" si="42"/>
        <v>28</v>
      </c>
      <c r="P495" s="65">
        <v>1</v>
      </c>
      <c r="Q495" s="3" t="s">
        <v>1052</v>
      </c>
      <c r="R495" s="3" t="str">
        <f t="shared" si="45"/>
        <v>https://dashboardfiltrado.azurewebsites.net/AutoDash/Index/28/1</v>
      </c>
      <c r="S495" s="58" t="str">
        <f>+""""&amp;IFERROR(VLOOKUP($O495,MASTER!$A$8:$Z$762,20,0),"")&amp;""""</f>
        <v>"https://app-data-i.users.earthengine.app/view/datafuegogt"</v>
      </c>
      <c r="T495" s="73">
        <f>+IFERROR(VLOOKUP($O495,MASTER!$A$8:$Z$762,21,0),"")</f>
        <v>9006</v>
      </c>
      <c r="U495" s="67">
        <f>+BD_Links[[#This Row],[id2]]</f>
        <v>1</v>
      </c>
      <c r="V495" s="58" t="str">
        <f>+""""&amp;IFERROR(VLOOKUP($O495,MASTER!$A$8:$Z$762,22,0),"")&amp;""""</f>
        <v>"DATAFUEGO_Guatemala_Departamento"</v>
      </c>
      <c r="W495" s="3"/>
      <c r="X49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https://odooutil.azurewebsites.net/GEE/Index/9006/1/28/1</v>
      </c>
    </row>
    <row r="496" spans="2:26" ht="72" x14ac:dyDescent="0.3">
      <c r="B496" s="74">
        <f t="shared" si="43"/>
        <v>8</v>
      </c>
      <c r="C496" s="58" t="str">
        <f>+VLOOKUP($O496,MASTER!$A$8:$N$762,2,0)</f>
        <v>DATARIESGO</v>
      </c>
      <c r="D496" s="73" t="str">
        <f>+VLOOKUP($O496,MASTER!$A$8:$N$762,3,0)</f>
        <v>0012-04-00091</v>
      </c>
      <c r="E496" s="52" t="str">
        <f>+VLOOKUP($O496,MASTER!$A$8:$N$762,5,0)</f>
        <v>Plataforma de Análisis y Monitoreo de focos de Fuego - Guatemala</v>
      </c>
      <c r="F496" s="73" t="str">
        <f>+VLOOKUP($O496,MASTER!$A$8:$N$762,6,0)</f>
        <v>PRO</v>
      </c>
      <c r="G496" s="73" t="str">
        <f>+VLOOKUP($O496,MASTER!$A$8:$N$762,7,0)</f>
        <v>Guatemala</v>
      </c>
      <c r="H496" s="73" t="str">
        <f>+VLOOKUP($O496,MASTER!$A$8:$N$762,9,0)</f>
        <v>SI</v>
      </c>
      <c r="I496" s="73" t="str">
        <f>+VLOOKUP($O496,MASTER!$A$8:$N$762,10,0)</f>
        <v>SI</v>
      </c>
      <c r="J496" s="73" t="str">
        <f>+VLOOKUP($O496,MASTER!$A$8:$N$762,11,0)</f>
        <v>SI</v>
      </c>
      <c r="K496" s="72">
        <f>+VLOOKUP($O496,MASTER!$A$8:$N$762,12,0)</f>
        <v>2</v>
      </c>
      <c r="L496" s="73" t="str">
        <f>+VLOOKUP($O496,MASTER!$A$8:$N$762,13,0)</f>
        <v>SI</v>
      </c>
      <c r="M496" s="73" t="str">
        <f>+VLOOKUP($O496,MASTER!$A$8:$N$762,14,0)</f>
        <v>Departamento</v>
      </c>
      <c r="N496" s="72">
        <f t="shared" si="44"/>
        <v>18</v>
      </c>
      <c r="O496" s="67">
        <f t="shared" si="42"/>
        <v>28</v>
      </c>
      <c r="P496" s="65">
        <v>13</v>
      </c>
      <c r="Q496" s="3" t="s">
        <v>1053</v>
      </c>
      <c r="R496" s="3" t="str">
        <f t="shared" si="45"/>
        <v>https://dashboardfiltrado.azurewebsites.net/AutoDash/Index/28/13</v>
      </c>
      <c r="S496" s="58" t="str">
        <f>+""""&amp;IFERROR(VLOOKUP($O496,MASTER!$A$8:$Z$762,20,0),"")&amp;""""</f>
        <v>"https://app-data-i.users.earthengine.app/view/datafuegogt"</v>
      </c>
      <c r="T496" s="73">
        <f>+IFERROR(VLOOKUP($O496,MASTER!$A$8:$Z$762,21,0),"")</f>
        <v>9006</v>
      </c>
      <c r="U496" s="67">
        <f>+BD_Links[[#This Row],[id2]]</f>
        <v>13</v>
      </c>
      <c r="V496" s="58" t="str">
        <f>+""""&amp;IFERROR(VLOOKUP($O496,MASTER!$A$8:$Z$762,22,0),"")&amp;""""</f>
        <v>"DATAFUEGO_Guatemala_Departamento"</v>
      </c>
      <c r="W496" s="3"/>
      <c r="X49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https://odooutil.azurewebsites.net/GEE/Index/9006/13/28/13</v>
      </c>
    </row>
    <row r="497" spans="2:26" ht="72" x14ac:dyDescent="0.3">
      <c r="B497" s="74">
        <f t="shared" si="43"/>
        <v>9</v>
      </c>
      <c r="C497" s="58" t="str">
        <f>+VLOOKUP($O497,MASTER!$A$8:$N$762,2,0)</f>
        <v>DATARIESGO</v>
      </c>
      <c r="D497" s="73" t="str">
        <f>+VLOOKUP($O497,MASTER!$A$8:$N$762,3,0)</f>
        <v>0012-04-00091</v>
      </c>
      <c r="E497" s="52" t="str">
        <f>+VLOOKUP($O497,MASTER!$A$8:$N$762,5,0)</f>
        <v>Plataforma de Análisis y Monitoreo de focos de Fuego - Guatemala</v>
      </c>
      <c r="F497" s="73" t="str">
        <f>+VLOOKUP($O497,MASTER!$A$8:$N$762,6,0)</f>
        <v>PRO</v>
      </c>
      <c r="G497" s="73" t="str">
        <f>+VLOOKUP($O497,MASTER!$A$8:$N$762,7,0)</f>
        <v>Guatemala</v>
      </c>
      <c r="H497" s="73" t="str">
        <f>+VLOOKUP($O497,MASTER!$A$8:$N$762,9,0)</f>
        <v>SI</v>
      </c>
      <c r="I497" s="73" t="str">
        <f>+VLOOKUP($O497,MASTER!$A$8:$N$762,10,0)</f>
        <v>SI</v>
      </c>
      <c r="J497" s="73" t="str">
        <f>+VLOOKUP($O497,MASTER!$A$8:$N$762,11,0)</f>
        <v>SI</v>
      </c>
      <c r="K497" s="72">
        <f>+VLOOKUP($O497,MASTER!$A$8:$N$762,12,0)</f>
        <v>2</v>
      </c>
      <c r="L497" s="73" t="str">
        <f>+VLOOKUP($O497,MASTER!$A$8:$N$762,13,0)</f>
        <v>SI</v>
      </c>
      <c r="M497" s="73" t="str">
        <f>+VLOOKUP($O497,MASTER!$A$8:$N$762,14,0)</f>
        <v>Departamento</v>
      </c>
      <c r="N497" s="72">
        <f t="shared" si="44"/>
        <v>18</v>
      </c>
      <c r="O497" s="67">
        <f t="shared" si="42"/>
        <v>28</v>
      </c>
      <c r="P497" s="65">
        <v>18</v>
      </c>
      <c r="Q497" s="3" t="s">
        <v>1054</v>
      </c>
      <c r="R497" s="3" t="str">
        <f t="shared" si="45"/>
        <v>https://dashboardfiltrado.azurewebsites.net/AutoDash/Index/28/18</v>
      </c>
      <c r="S497" s="58" t="str">
        <f>+""""&amp;IFERROR(VLOOKUP($O497,MASTER!$A$8:$Z$762,20,0),"")&amp;""""</f>
        <v>"https://app-data-i.users.earthengine.app/view/datafuegogt"</v>
      </c>
      <c r="T497" s="73">
        <f>+IFERROR(VLOOKUP($O497,MASTER!$A$8:$Z$762,21,0),"")</f>
        <v>9006</v>
      </c>
      <c r="U497" s="67">
        <f>+BD_Links[[#This Row],[id2]]</f>
        <v>18</v>
      </c>
      <c r="V497" s="58" t="str">
        <f>+""""&amp;IFERROR(VLOOKUP($O497,MASTER!$A$8:$Z$762,22,0),"")&amp;""""</f>
        <v>"DATAFUEGO_Guatemala_Departamento"</v>
      </c>
      <c r="W497" s="3"/>
      <c r="X49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https://odooutil.azurewebsites.net/GEE/Index/9006/18/28/18</v>
      </c>
    </row>
    <row r="498" spans="2:26" ht="72" x14ac:dyDescent="0.3">
      <c r="B498" s="74">
        <f t="shared" si="43"/>
        <v>10</v>
      </c>
      <c r="C498" s="58" t="str">
        <f>+VLOOKUP($O498,MASTER!$A$8:$N$762,2,0)</f>
        <v>DATARIESGO</v>
      </c>
      <c r="D498" s="73" t="str">
        <f>+VLOOKUP($O498,MASTER!$A$8:$N$762,3,0)</f>
        <v>0012-04-00091</v>
      </c>
      <c r="E498" s="52" t="str">
        <f>+VLOOKUP($O498,MASTER!$A$8:$N$762,5,0)</f>
        <v>Plataforma de Análisis y Monitoreo de focos de Fuego - Guatemala</v>
      </c>
      <c r="F498" s="73" t="str">
        <f>+VLOOKUP($O498,MASTER!$A$8:$N$762,6,0)</f>
        <v>PRO</v>
      </c>
      <c r="G498" s="73" t="str">
        <f>+VLOOKUP($O498,MASTER!$A$8:$N$762,7,0)</f>
        <v>Guatemala</v>
      </c>
      <c r="H498" s="73" t="str">
        <f>+VLOOKUP($O498,MASTER!$A$8:$N$762,9,0)</f>
        <v>SI</v>
      </c>
      <c r="I498" s="73" t="str">
        <f>+VLOOKUP($O498,MASTER!$A$8:$N$762,10,0)</f>
        <v>SI</v>
      </c>
      <c r="J498" s="73" t="str">
        <f>+VLOOKUP($O498,MASTER!$A$8:$N$762,11,0)</f>
        <v>SI</v>
      </c>
      <c r="K498" s="72">
        <f>+VLOOKUP($O498,MASTER!$A$8:$N$762,12,0)</f>
        <v>2</v>
      </c>
      <c r="L498" s="73" t="str">
        <f>+VLOOKUP($O498,MASTER!$A$8:$N$762,13,0)</f>
        <v>SI</v>
      </c>
      <c r="M498" s="73" t="str">
        <f>+VLOOKUP($O498,MASTER!$A$8:$N$762,14,0)</f>
        <v>Departamento</v>
      </c>
      <c r="N498" s="72">
        <f t="shared" si="44"/>
        <v>18</v>
      </c>
      <c r="O498" s="67">
        <f t="shared" si="42"/>
        <v>28</v>
      </c>
      <c r="P498" s="65">
        <v>21</v>
      </c>
      <c r="Q498" s="3" t="s">
        <v>1055</v>
      </c>
      <c r="R498" s="3" t="str">
        <f t="shared" si="45"/>
        <v>https://dashboardfiltrado.azurewebsites.net/AutoDash/Index/28/21</v>
      </c>
      <c r="S498" s="58" t="str">
        <f>+""""&amp;IFERROR(VLOOKUP($O498,MASTER!$A$8:$Z$762,20,0),"")&amp;""""</f>
        <v>"https://app-data-i.users.earthengine.app/view/datafuegogt"</v>
      </c>
      <c r="T498" s="73">
        <f>+IFERROR(VLOOKUP($O498,MASTER!$A$8:$Z$762,21,0),"")</f>
        <v>9006</v>
      </c>
      <c r="U498" s="67">
        <f>+BD_Links[[#This Row],[id2]]</f>
        <v>21</v>
      </c>
      <c r="V498" s="58" t="str">
        <f>+""""&amp;IFERROR(VLOOKUP($O498,MASTER!$A$8:$Z$762,22,0),"")&amp;""""</f>
        <v>"DATAFUEGO_Guatemala_Departamento"</v>
      </c>
      <c r="W498" s="3"/>
      <c r="X49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https://odooutil.azurewebsites.net/GEE/Index/9006/21/28/21</v>
      </c>
    </row>
    <row r="499" spans="2:26" ht="72" x14ac:dyDescent="0.3">
      <c r="B499" s="74">
        <f t="shared" si="43"/>
        <v>11</v>
      </c>
      <c r="C499" s="58" t="str">
        <f>+VLOOKUP($O499,MASTER!$A$8:$N$762,2,0)</f>
        <v>DATARIESGO</v>
      </c>
      <c r="D499" s="73" t="str">
        <f>+VLOOKUP($O499,MASTER!$A$8:$N$762,3,0)</f>
        <v>0012-04-00091</v>
      </c>
      <c r="E499" s="52" t="str">
        <f>+VLOOKUP($O499,MASTER!$A$8:$N$762,5,0)</f>
        <v>Plataforma de Análisis y Monitoreo de focos de Fuego - Guatemala</v>
      </c>
      <c r="F499" s="73" t="str">
        <f>+VLOOKUP($O499,MASTER!$A$8:$N$762,6,0)</f>
        <v>PRO</v>
      </c>
      <c r="G499" s="73" t="str">
        <f>+VLOOKUP($O499,MASTER!$A$8:$N$762,7,0)</f>
        <v>Guatemala</v>
      </c>
      <c r="H499" s="73" t="str">
        <f>+VLOOKUP($O499,MASTER!$A$8:$N$762,9,0)</f>
        <v>SI</v>
      </c>
      <c r="I499" s="73" t="str">
        <f>+VLOOKUP($O499,MASTER!$A$8:$N$762,10,0)</f>
        <v>SI</v>
      </c>
      <c r="J499" s="73" t="str">
        <f>+VLOOKUP($O499,MASTER!$A$8:$N$762,11,0)</f>
        <v>SI</v>
      </c>
      <c r="K499" s="72">
        <f>+VLOOKUP($O499,MASTER!$A$8:$N$762,12,0)</f>
        <v>2</v>
      </c>
      <c r="L499" s="73" t="str">
        <f>+VLOOKUP($O499,MASTER!$A$8:$N$762,13,0)</f>
        <v>SI</v>
      </c>
      <c r="M499" s="73" t="str">
        <f>+VLOOKUP($O499,MASTER!$A$8:$N$762,14,0)</f>
        <v>Departamento</v>
      </c>
      <c r="N499" s="72">
        <f t="shared" si="44"/>
        <v>18</v>
      </c>
      <c r="O499" s="67">
        <f t="shared" si="42"/>
        <v>28</v>
      </c>
      <c r="P499" s="65">
        <v>22</v>
      </c>
      <c r="Q499" s="3" t="s">
        <v>1056</v>
      </c>
      <c r="R499" s="3" t="str">
        <f t="shared" si="45"/>
        <v>https://dashboardfiltrado.azurewebsites.net/AutoDash/Index/28/22</v>
      </c>
      <c r="S499" s="58" t="str">
        <f>+""""&amp;IFERROR(VLOOKUP($O499,MASTER!$A$8:$Z$762,20,0),"")&amp;""""</f>
        <v>"https://app-data-i.users.earthengine.app/view/datafuegogt"</v>
      </c>
      <c r="T499" s="73">
        <f>+IFERROR(VLOOKUP($O499,MASTER!$A$8:$Z$762,21,0),"")</f>
        <v>9006</v>
      </c>
      <c r="U499" s="67">
        <f>+BD_Links[[#This Row],[id2]]</f>
        <v>22</v>
      </c>
      <c r="V499" s="58" t="str">
        <f>+""""&amp;IFERROR(VLOOKUP($O499,MASTER!$A$8:$Z$762,22,0),"")&amp;""""</f>
        <v>"DATAFUEGO_Guatemala_Departamento"</v>
      </c>
      <c r="W499" s="3"/>
      <c r="X49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https://odooutil.azurewebsites.net/GEE/Index/9006/22/28/22</v>
      </c>
    </row>
    <row r="500" spans="2:26" ht="72" x14ac:dyDescent="0.3">
      <c r="B500" s="74">
        <f t="shared" si="43"/>
        <v>12</v>
      </c>
      <c r="C500" s="58" t="str">
        <f>+VLOOKUP($O500,MASTER!$A$8:$N$762,2,0)</f>
        <v>DATARIESGO</v>
      </c>
      <c r="D500" s="73" t="str">
        <f>+VLOOKUP($O500,MASTER!$A$8:$N$762,3,0)</f>
        <v>0012-04-00091</v>
      </c>
      <c r="E500" s="52" t="str">
        <f>+VLOOKUP($O500,MASTER!$A$8:$N$762,5,0)</f>
        <v>Plataforma de Análisis y Monitoreo de focos de Fuego - Guatemala</v>
      </c>
      <c r="F500" s="73" t="str">
        <f>+VLOOKUP($O500,MASTER!$A$8:$N$762,6,0)</f>
        <v>PRO</v>
      </c>
      <c r="G500" s="73" t="str">
        <f>+VLOOKUP($O500,MASTER!$A$8:$N$762,7,0)</f>
        <v>Guatemala</v>
      </c>
      <c r="H500" s="73" t="str">
        <f>+VLOOKUP($O500,MASTER!$A$8:$N$762,9,0)</f>
        <v>SI</v>
      </c>
      <c r="I500" s="73" t="str">
        <f>+VLOOKUP($O500,MASTER!$A$8:$N$762,10,0)</f>
        <v>SI</v>
      </c>
      <c r="J500" s="73" t="str">
        <f>+VLOOKUP($O500,MASTER!$A$8:$N$762,11,0)</f>
        <v>SI</v>
      </c>
      <c r="K500" s="72">
        <f>+VLOOKUP($O500,MASTER!$A$8:$N$762,12,0)</f>
        <v>2</v>
      </c>
      <c r="L500" s="73" t="str">
        <f>+VLOOKUP($O500,MASTER!$A$8:$N$762,13,0)</f>
        <v>SI</v>
      </c>
      <c r="M500" s="73" t="str">
        <f>+VLOOKUP($O500,MASTER!$A$8:$N$762,14,0)</f>
        <v>Departamento</v>
      </c>
      <c r="N500" s="72">
        <f t="shared" si="44"/>
        <v>18</v>
      </c>
      <c r="O500" s="67">
        <f t="shared" si="44"/>
        <v>28</v>
      </c>
      <c r="P500" s="65">
        <v>17</v>
      </c>
      <c r="Q500" s="3" t="s">
        <v>1057</v>
      </c>
      <c r="R500" s="3" t="str">
        <f t="shared" si="45"/>
        <v>https://dashboardfiltrado.azurewebsites.net/AutoDash/Index/28/17</v>
      </c>
      <c r="S500" s="58" t="str">
        <f>+""""&amp;IFERROR(VLOOKUP($O500,MASTER!$A$8:$Z$762,20,0),"")&amp;""""</f>
        <v>"https://app-data-i.users.earthengine.app/view/datafuegogt"</v>
      </c>
      <c r="T500" s="73">
        <f>+IFERROR(VLOOKUP($O500,MASTER!$A$8:$Z$762,21,0),"")</f>
        <v>9006</v>
      </c>
      <c r="U500" s="67">
        <f>+BD_Links[[#This Row],[id2]]</f>
        <v>17</v>
      </c>
      <c r="V500" s="58" t="str">
        <f>+""""&amp;IFERROR(VLOOKUP($O500,MASTER!$A$8:$Z$762,22,0),"")&amp;""""</f>
        <v>"DATAFUEGO_Guatemala_Departamento"</v>
      </c>
      <c r="W500" s="3"/>
      <c r="X50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https://odooutil.azurewebsites.net/GEE/Index/9006/17/28/17</v>
      </c>
    </row>
    <row r="501" spans="2:26" ht="72" x14ac:dyDescent="0.3">
      <c r="B501" s="74">
        <f t="shared" si="43"/>
        <v>13</v>
      </c>
      <c r="C501" s="58" t="str">
        <f>+VLOOKUP($O501,MASTER!$A$8:$N$762,2,0)</f>
        <v>DATARIESGO</v>
      </c>
      <c r="D501" s="73" t="str">
        <f>+VLOOKUP($O501,MASTER!$A$8:$N$762,3,0)</f>
        <v>0012-04-00091</v>
      </c>
      <c r="E501" s="52" t="str">
        <f>+VLOOKUP($O501,MASTER!$A$8:$N$762,5,0)</f>
        <v>Plataforma de Análisis y Monitoreo de focos de Fuego - Guatemala</v>
      </c>
      <c r="F501" s="73" t="str">
        <f>+VLOOKUP($O501,MASTER!$A$8:$N$762,6,0)</f>
        <v>PRO</v>
      </c>
      <c r="G501" s="73" t="str">
        <f>+VLOOKUP($O501,MASTER!$A$8:$N$762,7,0)</f>
        <v>Guatemala</v>
      </c>
      <c r="H501" s="73" t="str">
        <f>+VLOOKUP($O501,MASTER!$A$8:$N$762,9,0)</f>
        <v>SI</v>
      </c>
      <c r="I501" s="73" t="str">
        <f>+VLOOKUP($O501,MASTER!$A$8:$N$762,10,0)</f>
        <v>SI</v>
      </c>
      <c r="J501" s="73" t="str">
        <f>+VLOOKUP($O501,MASTER!$A$8:$N$762,11,0)</f>
        <v>SI</v>
      </c>
      <c r="K501" s="72">
        <f>+VLOOKUP($O501,MASTER!$A$8:$N$762,12,0)</f>
        <v>2</v>
      </c>
      <c r="L501" s="73" t="str">
        <f>+VLOOKUP($O501,MASTER!$A$8:$N$762,13,0)</f>
        <v>SI</v>
      </c>
      <c r="M501" s="73" t="str">
        <f>+VLOOKUP($O501,MASTER!$A$8:$N$762,14,0)</f>
        <v>Departamento</v>
      </c>
      <c r="N501" s="72">
        <f t="shared" si="44"/>
        <v>18</v>
      </c>
      <c r="O501" s="67">
        <f t="shared" si="44"/>
        <v>28</v>
      </c>
      <c r="P501" s="65">
        <v>9</v>
      </c>
      <c r="Q501" s="3" t="s">
        <v>1058</v>
      </c>
      <c r="R501" s="3" t="str">
        <f t="shared" si="45"/>
        <v>https://dashboardfiltrado.azurewebsites.net/AutoDash/Index/28/9</v>
      </c>
      <c r="S501" s="58" t="str">
        <f>+""""&amp;IFERROR(VLOOKUP($O501,MASTER!$A$8:$Z$762,20,0),"")&amp;""""</f>
        <v>"https://app-data-i.users.earthengine.app/view/datafuegogt"</v>
      </c>
      <c r="T501" s="73">
        <f>+IFERROR(VLOOKUP($O501,MASTER!$A$8:$Z$762,21,0),"")</f>
        <v>9006</v>
      </c>
      <c r="U501" s="67">
        <f>+BD_Links[[#This Row],[id2]]</f>
        <v>9</v>
      </c>
      <c r="V501" s="58" t="str">
        <f>+""""&amp;IFERROR(VLOOKUP($O501,MASTER!$A$8:$Z$762,22,0),"")&amp;""""</f>
        <v>"DATAFUEGO_Guatemala_Departamento"</v>
      </c>
      <c r="W501" s="3"/>
      <c r="X50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https://odooutil.azurewebsites.net/GEE/Index/9006/9/28/9</v>
      </c>
    </row>
    <row r="502" spans="2:26" ht="72" x14ac:dyDescent="0.3">
      <c r="B502" s="74">
        <f t="shared" si="43"/>
        <v>14</v>
      </c>
      <c r="C502" s="58" t="str">
        <f>+VLOOKUP($O502,MASTER!$A$8:$N$762,2,0)</f>
        <v>DATARIESGO</v>
      </c>
      <c r="D502" s="73" t="str">
        <f>+VLOOKUP($O502,MASTER!$A$8:$N$762,3,0)</f>
        <v>0012-04-00091</v>
      </c>
      <c r="E502" s="52" t="str">
        <f>+VLOOKUP($O502,MASTER!$A$8:$N$762,5,0)</f>
        <v>Plataforma de Análisis y Monitoreo de focos de Fuego - Guatemala</v>
      </c>
      <c r="F502" s="73" t="str">
        <f>+VLOOKUP($O502,MASTER!$A$8:$N$762,6,0)</f>
        <v>PRO</v>
      </c>
      <c r="G502" s="73" t="str">
        <f>+VLOOKUP($O502,MASTER!$A$8:$N$762,7,0)</f>
        <v>Guatemala</v>
      </c>
      <c r="H502" s="73" t="str">
        <f>+VLOOKUP($O502,MASTER!$A$8:$N$762,9,0)</f>
        <v>SI</v>
      </c>
      <c r="I502" s="73" t="str">
        <f>+VLOOKUP($O502,MASTER!$A$8:$N$762,10,0)</f>
        <v>SI</v>
      </c>
      <c r="J502" s="73" t="str">
        <f>+VLOOKUP($O502,MASTER!$A$8:$N$762,11,0)</f>
        <v>SI</v>
      </c>
      <c r="K502" s="72">
        <f>+VLOOKUP($O502,MASTER!$A$8:$N$762,12,0)</f>
        <v>2</v>
      </c>
      <c r="L502" s="73" t="str">
        <f>+VLOOKUP($O502,MASTER!$A$8:$N$762,13,0)</f>
        <v>SI</v>
      </c>
      <c r="M502" s="73" t="str">
        <f>+VLOOKUP($O502,MASTER!$A$8:$N$762,14,0)</f>
        <v>Departamento</v>
      </c>
      <c r="N502" s="72">
        <f t="shared" si="44"/>
        <v>18</v>
      </c>
      <c r="O502" s="67">
        <f t="shared" si="44"/>
        <v>28</v>
      </c>
      <c r="P502" s="65">
        <v>14</v>
      </c>
      <c r="Q502" s="3" t="s">
        <v>1059</v>
      </c>
      <c r="R502" s="3" t="str">
        <f t="shared" si="45"/>
        <v>https://dashboardfiltrado.azurewebsites.net/AutoDash/Index/28/14</v>
      </c>
      <c r="S502" s="58" t="str">
        <f>+""""&amp;IFERROR(VLOOKUP($O502,MASTER!$A$8:$Z$762,20,0),"")&amp;""""</f>
        <v>"https://app-data-i.users.earthengine.app/view/datafuegogt"</v>
      </c>
      <c r="T502" s="73">
        <f>+IFERROR(VLOOKUP($O502,MASTER!$A$8:$Z$762,21,0),"")</f>
        <v>9006</v>
      </c>
      <c r="U502" s="67">
        <f>+BD_Links[[#This Row],[id2]]</f>
        <v>14</v>
      </c>
      <c r="V502" s="58" t="str">
        <f>+""""&amp;IFERROR(VLOOKUP($O502,MASTER!$A$8:$Z$762,22,0),"")&amp;""""</f>
        <v>"DATAFUEGO_Guatemala_Departamento"</v>
      </c>
      <c r="W502" s="3"/>
      <c r="X50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https://odooutil.azurewebsites.net/GEE/Index/9006/14/28/14</v>
      </c>
    </row>
    <row r="503" spans="2:26" ht="72" x14ac:dyDescent="0.3">
      <c r="B503" s="74">
        <f t="shared" si="43"/>
        <v>15</v>
      </c>
      <c r="C503" s="58" t="str">
        <f>+VLOOKUP($O503,MASTER!$A$8:$N$762,2,0)</f>
        <v>DATARIESGO</v>
      </c>
      <c r="D503" s="73" t="str">
        <f>+VLOOKUP($O503,MASTER!$A$8:$N$762,3,0)</f>
        <v>0012-04-00091</v>
      </c>
      <c r="E503" s="52" t="str">
        <f>+VLOOKUP($O503,MASTER!$A$8:$N$762,5,0)</f>
        <v>Plataforma de Análisis y Monitoreo de focos de Fuego - Guatemala</v>
      </c>
      <c r="F503" s="73" t="str">
        <f>+VLOOKUP($O503,MASTER!$A$8:$N$762,6,0)</f>
        <v>PRO</v>
      </c>
      <c r="G503" s="73" t="str">
        <f>+VLOOKUP($O503,MASTER!$A$8:$N$762,7,0)</f>
        <v>Guatemala</v>
      </c>
      <c r="H503" s="73" t="str">
        <f>+VLOOKUP($O503,MASTER!$A$8:$N$762,9,0)</f>
        <v>SI</v>
      </c>
      <c r="I503" s="73" t="str">
        <f>+VLOOKUP($O503,MASTER!$A$8:$N$762,10,0)</f>
        <v>SI</v>
      </c>
      <c r="J503" s="73" t="str">
        <f>+VLOOKUP($O503,MASTER!$A$8:$N$762,11,0)</f>
        <v>SI</v>
      </c>
      <c r="K503" s="72">
        <f>+VLOOKUP($O503,MASTER!$A$8:$N$762,12,0)</f>
        <v>2</v>
      </c>
      <c r="L503" s="73" t="str">
        <f>+VLOOKUP($O503,MASTER!$A$8:$N$762,13,0)</f>
        <v>SI</v>
      </c>
      <c r="M503" s="73" t="str">
        <f>+VLOOKUP($O503,MASTER!$A$8:$N$762,14,0)</f>
        <v>Departamento</v>
      </c>
      <c r="N503" s="72">
        <f t="shared" si="44"/>
        <v>18</v>
      </c>
      <c r="O503" s="67">
        <f t="shared" si="44"/>
        <v>28</v>
      </c>
      <c r="P503" s="65">
        <v>11</v>
      </c>
      <c r="Q503" s="3" t="s">
        <v>1060</v>
      </c>
      <c r="R503" s="3" t="str">
        <f t="shared" si="45"/>
        <v>https://dashboardfiltrado.azurewebsites.net/AutoDash/Index/28/11</v>
      </c>
      <c r="S503" s="58" t="str">
        <f>+""""&amp;IFERROR(VLOOKUP($O503,MASTER!$A$8:$Z$762,20,0),"")&amp;""""</f>
        <v>"https://app-data-i.users.earthengine.app/view/datafuegogt"</v>
      </c>
      <c r="T503" s="73">
        <f>+IFERROR(VLOOKUP($O503,MASTER!$A$8:$Z$762,21,0),"")</f>
        <v>9006</v>
      </c>
      <c r="U503" s="67">
        <f>+BD_Links[[#This Row],[id2]]</f>
        <v>11</v>
      </c>
      <c r="V503" s="58" t="str">
        <f>+""""&amp;IFERROR(VLOOKUP($O503,MASTER!$A$8:$Z$762,22,0),"")&amp;""""</f>
        <v>"DATAFUEGO_Guatemala_Departamento"</v>
      </c>
      <c r="W503" s="3"/>
      <c r="X50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https://odooutil.azurewebsites.net/GEE/Index/9006/11/28/11</v>
      </c>
    </row>
    <row r="504" spans="2:26" ht="72" x14ac:dyDescent="0.3">
      <c r="B504" s="74">
        <f t="shared" si="43"/>
        <v>16</v>
      </c>
      <c r="C504" s="58" t="str">
        <f>+VLOOKUP($O504,MASTER!$A$8:$N$762,2,0)</f>
        <v>DATARIESGO</v>
      </c>
      <c r="D504" s="73" t="str">
        <f>+VLOOKUP($O504,MASTER!$A$8:$N$762,3,0)</f>
        <v>0012-04-00091</v>
      </c>
      <c r="E504" s="52" t="str">
        <f>+VLOOKUP($O504,MASTER!$A$8:$N$762,5,0)</f>
        <v>Plataforma de Análisis y Monitoreo de focos de Fuego - Guatemala</v>
      </c>
      <c r="F504" s="73" t="str">
        <f>+VLOOKUP($O504,MASTER!$A$8:$N$762,6,0)</f>
        <v>PRO</v>
      </c>
      <c r="G504" s="73" t="str">
        <f>+VLOOKUP($O504,MASTER!$A$8:$N$762,7,0)</f>
        <v>Guatemala</v>
      </c>
      <c r="H504" s="73" t="str">
        <f>+VLOOKUP($O504,MASTER!$A$8:$N$762,9,0)</f>
        <v>SI</v>
      </c>
      <c r="I504" s="73" t="str">
        <f>+VLOOKUP($O504,MASTER!$A$8:$N$762,10,0)</f>
        <v>SI</v>
      </c>
      <c r="J504" s="73" t="str">
        <f>+VLOOKUP($O504,MASTER!$A$8:$N$762,11,0)</f>
        <v>SI</v>
      </c>
      <c r="K504" s="72">
        <f>+VLOOKUP($O504,MASTER!$A$8:$N$762,12,0)</f>
        <v>2</v>
      </c>
      <c r="L504" s="73" t="str">
        <f>+VLOOKUP($O504,MASTER!$A$8:$N$762,13,0)</f>
        <v>SI</v>
      </c>
      <c r="M504" s="73" t="str">
        <f>+VLOOKUP($O504,MASTER!$A$8:$N$762,14,0)</f>
        <v>Departamento</v>
      </c>
      <c r="N504" s="72">
        <f t="shared" si="44"/>
        <v>18</v>
      </c>
      <c r="O504" s="67">
        <f t="shared" si="44"/>
        <v>28</v>
      </c>
      <c r="P504" s="65">
        <v>3</v>
      </c>
      <c r="Q504" s="3" t="s">
        <v>1061</v>
      </c>
      <c r="R504" s="3" t="str">
        <f t="shared" si="45"/>
        <v>https://dashboardfiltrado.azurewebsites.net/AutoDash/Index/28/3</v>
      </c>
      <c r="S504" s="58" t="str">
        <f>+""""&amp;IFERROR(VLOOKUP($O504,MASTER!$A$8:$Z$762,20,0),"")&amp;""""</f>
        <v>"https://app-data-i.users.earthengine.app/view/datafuegogt"</v>
      </c>
      <c r="T504" s="73">
        <f>+IFERROR(VLOOKUP($O504,MASTER!$A$8:$Z$762,21,0),"")</f>
        <v>9006</v>
      </c>
      <c r="U504" s="67">
        <f>+BD_Links[[#This Row],[id2]]</f>
        <v>3</v>
      </c>
      <c r="V504" s="58" t="str">
        <f>+""""&amp;IFERROR(VLOOKUP($O504,MASTER!$A$8:$Z$762,22,0),"")&amp;""""</f>
        <v>"DATAFUEGO_Guatemala_Departamento"</v>
      </c>
      <c r="W504" s="3"/>
      <c r="X50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https://odooutil.azurewebsites.net/GEE/Index/9006/3/28/3</v>
      </c>
    </row>
    <row r="505" spans="2:26" ht="72" x14ac:dyDescent="0.3">
      <c r="B505" s="74">
        <f t="shared" si="43"/>
        <v>17</v>
      </c>
      <c r="C505" s="58" t="str">
        <f>+VLOOKUP($O505,MASTER!$A$8:$N$762,2,0)</f>
        <v>DATARIESGO</v>
      </c>
      <c r="D505" s="73" t="str">
        <f>+VLOOKUP($O505,MASTER!$A$8:$N$762,3,0)</f>
        <v>0012-04-00091</v>
      </c>
      <c r="E505" s="52" t="str">
        <f>+VLOOKUP($O505,MASTER!$A$8:$N$762,5,0)</f>
        <v>Plataforma de Análisis y Monitoreo de focos de Fuego - Guatemala</v>
      </c>
      <c r="F505" s="73" t="str">
        <f>+VLOOKUP($O505,MASTER!$A$8:$N$762,6,0)</f>
        <v>PRO</v>
      </c>
      <c r="G505" s="73" t="str">
        <f>+VLOOKUP($O505,MASTER!$A$8:$N$762,7,0)</f>
        <v>Guatemala</v>
      </c>
      <c r="H505" s="73" t="str">
        <f>+VLOOKUP($O505,MASTER!$A$8:$N$762,9,0)</f>
        <v>SI</v>
      </c>
      <c r="I505" s="73" t="str">
        <f>+VLOOKUP($O505,MASTER!$A$8:$N$762,10,0)</f>
        <v>SI</v>
      </c>
      <c r="J505" s="73" t="str">
        <f>+VLOOKUP($O505,MASTER!$A$8:$N$762,11,0)</f>
        <v>SI</v>
      </c>
      <c r="K505" s="72">
        <f>+VLOOKUP($O505,MASTER!$A$8:$N$762,12,0)</f>
        <v>2</v>
      </c>
      <c r="L505" s="73" t="str">
        <f>+VLOOKUP($O505,MASTER!$A$8:$N$762,13,0)</f>
        <v>SI</v>
      </c>
      <c r="M505" s="73" t="str">
        <f>+VLOOKUP($O505,MASTER!$A$8:$N$762,14,0)</f>
        <v>Departamento</v>
      </c>
      <c r="N505" s="72">
        <f t="shared" si="44"/>
        <v>18</v>
      </c>
      <c r="O505" s="67">
        <f t="shared" si="44"/>
        <v>28</v>
      </c>
      <c r="P505" s="65">
        <v>12</v>
      </c>
      <c r="Q505" s="3" t="s">
        <v>1062</v>
      </c>
      <c r="R505" s="3" t="str">
        <f t="shared" si="45"/>
        <v>https://dashboardfiltrado.azurewebsites.net/AutoDash/Index/28/12</v>
      </c>
      <c r="S505" s="58" t="str">
        <f>+""""&amp;IFERROR(VLOOKUP($O505,MASTER!$A$8:$Z$762,20,0),"")&amp;""""</f>
        <v>"https://app-data-i.users.earthengine.app/view/datafuegogt"</v>
      </c>
      <c r="T505" s="73">
        <f>+IFERROR(VLOOKUP($O505,MASTER!$A$8:$Z$762,21,0),"")</f>
        <v>9006</v>
      </c>
      <c r="U505" s="67">
        <f>+BD_Links[[#This Row],[id2]]</f>
        <v>12</v>
      </c>
      <c r="V505" s="58" t="str">
        <f>+""""&amp;IFERROR(VLOOKUP($O505,MASTER!$A$8:$Z$762,22,0),"")&amp;""""</f>
        <v>"DATAFUEGO_Guatemala_Departamento"</v>
      </c>
      <c r="W505" s="3"/>
      <c r="X50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https://odooutil.azurewebsites.net/GEE/Index/9006/12/28/12</v>
      </c>
    </row>
    <row r="506" spans="2:26" ht="72" x14ac:dyDescent="0.3">
      <c r="B506" s="74">
        <f t="shared" si="43"/>
        <v>18</v>
      </c>
      <c r="C506" s="58" t="str">
        <f>+VLOOKUP($O506,MASTER!$A$8:$N$762,2,0)</f>
        <v>DATARIESGO</v>
      </c>
      <c r="D506" s="73" t="str">
        <f>+VLOOKUP($O506,MASTER!$A$8:$N$762,3,0)</f>
        <v>0012-04-00091</v>
      </c>
      <c r="E506" s="52" t="str">
        <f>+VLOOKUP($O506,MASTER!$A$8:$N$762,5,0)</f>
        <v>Plataforma de Análisis y Monitoreo de focos de Fuego - Guatemala</v>
      </c>
      <c r="F506" s="73" t="str">
        <f>+VLOOKUP($O506,MASTER!$A$8:$N$762,6,0)</f>
        <v>PRO</v>
      </c>
      <c r="G506" s="73" t="str">
        <f>+VLOOKUP($O506,MASTER!$A$8:$N$762,7,0)</f>
        <v>Guatemala</v>
      </c>
      <c r="H506" s="73" t="str">
        <f>+VLOOKUP($O506,MASTER!$A$8:$N$762,9,0)</f>
        <v>SI</v>
      </c>
      <c r="I506" s="73" t="str">
        <f>+VLOOKUP($O506,MASTER!$A$8:$N$762,10,0)</f>
        <v>SI</v>
      </c>
      <c r="J506" s="73" t="str">
        <f>+VLOOKUP($O506,MASTER!$A$8:$N$762,11,0)</f>
        <v>SI</v>
      </c>
      <c r="K506" s="72">
        <f>+VLOOKUP($O506,MASTER!$A$8:$N$762,12,0)</f>
        <v>2</v>
      </c>
      <c r="L506" s="73" t="str">
        <f>+VLOOKUP($O506,MASTER!$A$8:$N$762,13,0)</f>
        <v>SI</v>
      </c>
      <c r="M506" s="73" t="str">
        <f>+VLOOKUP($O506,MASTER!$A$8:$N$762,14,0)</f>
        <v>Departamento</v>
      </c>
      <c r="N506" s="72">
        <f t="shared" si="44"/>
        <v>18</v>
      </c>
      <c r="O506" s="67">
        <f t="shared" si="44"/>
        <v>28</v>
      </c>
      <c r="P506" s="65">
        <v>6</v>
      </c>
      <c r="Q506" s="3" t="s">
        <v>1063</v>
      </c>
      <c r="R506" s="3" t="str">
        <f t="shared" si="45"/>
        <v>https://dashboardfiltrado.azurewebsites.net/AutoDash/Index/28/6</v>
      </c>
      <c r="S506" s="58" t="str">
        <f>+""""&amp;IFERROR(VLOOKUP($O506,MASTER!$A$8:$Z$762,20,0),"")&amp;""""</f>
        <v>"https://app-data-i.users.earthengine.app/view/datafuegogt"</v>
      </c>
      <c r="T506" s="73">
        <f>+IFERROR(VLOOKUP($O506,MASTER!$A$8:$Z$762,21,0),"")</f>
        <v>9006</v>
      </c>
      <c r="U506" s="67">
        <f>+BD_Links[[#This Row],[id2]]</f>
        <v>6</v>
      </c>
      <c r="V506" s="58" t="str">
        <f>+""""&amp;IFERROR(VLOOKUP($O506,MASTER!$A$8:$Z$762,22,0),"")&amp;""""</f>
        <v>"DATAFUEGO_Guatemala_Departamento"</v>
      </c>
      <c r="W506" s="3"/>
      <c r="X50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https://odooutil.azurewebsites.net/GEE/Index/9006/6/28/6</v>
      </c>
    </row>
    <row r="507" spans="2:26" ht="72" x14ac:dyDescent="0.3">
      <c r="B507" s="74">
        <f t="shared" si="43"/>
        <v>19</v>
      </c>
      <c r="C507" s="58" t="str">
        <f>+VLOOKUP($O507,MASTER!$A$8:$N$762,2,0)</f>
        <v>DATARIESGO</v>
      </c>
      <c r="D507" s="73" t="str">
        <f>+VLOOKUP($O507,MASTER!$A$8:$N$762,3,0)</f>
        <v>0012-04-00091</v>
      </c>
      <c r="E507" s="52" t="str">
        <f>+VLOOKUP($O507,MASTER!$A$8:$N$762,5,0)</f>
        <v>Plataforma de Análisis y Monitoreo de focos de Fuego - Guatemala</v>
      </c>
      <c r="F507" s="73" t="str">
        <f>+VLOOKUP($O507,MASTER!$A$8:$N$762,6,0)</f>
        <v>PRO</v>
      </c>
      <c r="G507" s="73" t="str">
        <f>+VLOOKUP($O507,MASTER!$A$8:$N$762,7,0)</f>
        <v>Guatemala</v>
      </c>
      <c r="H507" s="73" t="str">
        <f>+VLOOKUP($O507,MASTER!$A$8:$N$762,9,0)</f>
        <v>SI</v>
      </c>
      <c r="I507" s="73" t="str">
        <f>+VLOOKUP($O507,MASTER!$A$8:$N$762,10,0)</f>
        <v>SI</v>
      </c>
      <c r="J507" s="73" t="str">
        <f>+VLOOKUP($O507,MASTER!$A$8:$N$762,11,0)</f>
        <v>SI</v>
      </c>
      <c r="K507" s="72">
        <f>+VLOOKUP($O507,MASTER!$A$8:$N$762,12,0)</f>
        <v>2</v>
      </c>
      <c r="L507" s="73" t="str">
        <f>+VLOOKUP($O507,MASTER!$A$8:$N$762,13,0)</f>
        <v>SI</v>
      </c>
      <c r="M507" s="73" t="str">
        <f>+VLOOKUP($O507,MASTER!$A$8:$N$762,14,0)</f>
        <v>Departamento</v>
      </c>
      <c r="N507" s="72">
        <f t="shared" si="44"/>
        <v>18</v>
      </c>
      <c r="O507" s="67">
        <f t="shared" si="44"/>
        <v>28</v>
      </c>
      <c r="P507" s="65">
        <v>7</v>
      </c>
      <c r="Q507" s="3" t="s">
        <v>1064</v>
      </c>
      <c r="R507" s="3" t="str">
        <f t="shared" si="45"/>
        <v>https://dashboardfiltrado.azurewebsites.net/AutoDash/Index/28/7</v>
      </c>
      <c r="S507" s="58" t="str">
        <f>+""""&amp;IFERROR(VLOOKUP($O507,MASTER!$A$8:$Z$762,20,0),"")&amp;""""</f>
        <v>"https://app-data-i.users.earthengine.app/view/datafuegogt"</v>
      </c>
      <c r="T507" s="73">
        <f>+IFERROR(VLOOKUP($O507,MASTER!$A$8:$Z$762,21,0),"")</f>
        <v>9006</v>
      </c>
      <c r="U507" s="67">
        <f>+BD_Links[[#This Row],[id2]]</f>
        <v>7</v>
      </c>
      <c r="V507" s="58" t="str">
        <f>+""""&amp;IFERROR(VLOOKUP($O507,MASTER!$A$8:$Z$762,22,0),"")&amp;""""</f>
        <v>"DATAFUEGO_Guatemala_Departamento"</v>
      </c>
      <c r="W507" s="3"/>
      <c r="X50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https://odooutil.azurewebsites.net/GEE/Index/9006/7/28/7</v>
      </c>
    </row>
    <row r="508" spans="2:26" ht="72" x14ac:dyDescent="0.3">
      <c r="B508" s="74">
        <f t="shared" si="43"/>
        <v>20</v>
      </c>
      <c r="C508" s="58" t="str">
        <f>+VLOOKUP($O508,MASTER!$A$8:$N$762,2,0)</f>
        <v>DATARIESGO</v>
      </c>
      <c r="D508" s="73" t="str">
        <f>+VLOOKUP($O508,MASTER!$A$8:$N$762,3,0)</f>
        <v>0012-04-00091</v>
      </c>
      <c r="E508" s="52" t="str">
        <f>+VLOOKUP($O508,MASTER!$A$8:$N$762,5,0)</f>
        <v>Plataforma de Análisis y Monitoreo de focos de Fuego - Guatemala</v>
      </c>
      <c r="F508" s="73" t="str">
        <f>+VLOOKUP($O508,MASTER!$A$8:$N$762,6,0)</f>
        <v>PRO</v>
      </c>
      <c r="G508" s="73" t="str">
        <f>+VLOOKUP($O508,MASTER!$A$8:$N$762,7,0)</f>
        <v>Guatemala</v>
      </c>
      <c r="H508" s="73" t="str">
        <f>+VLOOKUP($O508,MASTER!$A$8:$N$762,9,0)</f>
        <v>SI</v>
      </c>
      <c r="I508" s="73" t="str">
        <f>+VLOOKUP($O508,MASTER!$A$8:$N$762,10,0)</f>
        <v>SI</v>
      </c>
      <c r="J508" s="73" t="str">
        <f>+VLOOKUP($O508,MASTER!$A$8:$N$762,11,0)</f>
        <v>SI</v>
      </c>
      <c r="K508" s="72">
        <f>+VLOOKUP($O508,MASTER!$A$8:$N$762,12,0)</f>
        <v>2</v>
      </c>
      <c r="L508" s="73" t="str">
        <f>+VLOOKUP($O508,MASTER!$A$8:$N$762,13,0)</f>
        <v>SI</v>
      </c>
      <c r="M508" s="73" t="str">
        <f>+VLOOKUP($O508,MASTER!$A$8:$N$762,14,0)</f>
        <v>Departamento</v>
      </c>
      <c r="N508" s="72">
        <f t="shared" si="44"/>
        <v>18</v>
      </c>
      <c r="O508" s="67">
        <f t="shared" si="44"/>
        <v>28</v>
      </c>
      <c r="P508" s="65">
        <v>10</v>
      </c>
      <c r="Q508" s="3" t="s">
        <v>1065</v>
      </c>
      <c r="R508" s="3" t="str">
        <f t="shared" si="45"/>
        <v>https://dashboardfiltrado.azurewebsites.net/AutoDash/Index/28/10</v>
      </c>
      <c r="S508" s="58" t="str">
        <f>+""""&amp;IFERROR(VLOOKUP($O508,MASTER!$A$8:$Z$762,20,0),"")&amp;""""</f>
        <v>"https://app-data-i.users.earthengine.app/view/datafuegogt"</v>
      </c>
      <c r="T508" s="73">
        <f>+IFERROR(VLOOKUP($O508,MASTER!$A$8:$Z$762,21,0),"")</f>
        <v>9006</v>
      </c>
      <c r="U508" s="67">
        <f>+BD_Links[[#This Row],[id2]]</f>
        <v>10</v>
      </c>
      <c r="V508" s="58" t="str">
        <f>+""""&amp;IFERROR(VLOOKUP($O508,MASTER!$A$8:$Z$762,22,0),"")&amp;""""</f>
        <v>"DATAFUEGO_Guatemala_Departamento"</v>
      </c>
      <c r="W508" s="3"/>
      <c r="X50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https://odooutil.azurewebsites.net/GEE/Index/9006/10/28/10</v>
      </c>
    </row>
    <row r="509" spans="2:26" ht="72" x14ac:dyDescent="0.3">
      <c r="B509" s="74">
        <f t="shared" si="43"/>
        <v>21</v>
      </c>
      <c r="C509" s="58" t="str">
        <f>+VLOOKUP($O509,MASTER!$A$8:$N$762,2,0)</f>
        <v>DATARIESGO</v>
      </c>
      <c r="D509" s="73" t="str">
        <f>+VLOOKUP($O509,MASTER!$A$8:$N$762,3,0)</f>
        <v>0012-04-00091</v>
      </c>
      <c r="E509" s="52" t="str">
        <f>+VLOOKUP($O509,MASTER!$A$8:$N$762,5,0)</f>
        <v>Plataforma de Análisis y Monitoreo de focos de Fuego - Guatemala</v>
      </c>
      <c r="F509" s="73" t="str">
        <f>+VLOOKUP($O509,MASTER!$A$8:$N$762,6,0)</f>
        <v>PRO</v>
      </c>
      <c r="G509" s="73" t="str">
        <f>+VLOOKUP($O509,MASTER!$A$8:$N$762,7,0)</f>
        <v>Guatemala</v>
      </c>
      <c r="H509" s="73" t="str">
        <f>+VLOOKUP($O509,MASTER!$A$8:$N$762,9,0)</f>
        <v>SI</v>
      </c>
      <c r="I509" s="73" t="str">
        <f>+VLOOKUP($O509,MASTER!$A$8:$N$762,10,0)</f>
        <v>SI</v>
      </c>
      <c r="J509" s="73" t="str">
        <f>+VLOOKUP($O509,MASTER!$A$8:$N$762,11,0)</f>
        <v>SI</v>
      </c>
      <c r="K509" s="72">
        <f>+VLOOKUP($O509,MASTER!$A$8:$N$762,12,0)</f>
        <v>2</v>
      </c>
      <c r="L509" s="73" t="str">
        <f>+VLOOKUP($O509,MASTER!$A$8:$N$762,13,0)</f>
        <v>SI</v>
      </c>
      <c r="M509" s="73" t="str">
        <f>+VLOOKUP($O509,MASTER!$A$8:$N$762,14,0)</f>
        <v>Departamento</v>
      </c>
      <c r="N509" s="72">
        <f t="shared" si="44"/>
        <v>18</v>
      </c>
      <c r="O509" s="67">
        <f t="shared" si="44"/>
        <v>28</v>
      </c>
      <c r="P509" s="65">
        <v>8</v>
      </c>
      <c r="Q509" s="3" t="s">
        <v>1066</v>
      </c>
      <c r="R509" s="3" t="str">
        <f t="shared" si="45"/>
        <v>https://dashboardfiltrado.azurewebsites.net/AutoDash/Index/28/8</v>
      </c>
      <c r="S509" s="58" t="str">
        <f>+""""&amp;IFERROR(VLOOKUP($O509,MASTER!$A$8:$Z$762,20,0),"")&amp;""""</f>
        <v>"https://app-data-i.users.earthengine.app/view/datafuegogt"</v>
      </c>
      <c r="T509" s="73">
        <f>+IFERROR(VLOOKUP($O509,MASTER!$A$8:$Z$762,21,0),"")</f>
        <v>9006</v>
      </c>
      <c r="U509" s="67">
        <f>+BD_Links[[#This Row],[id2]]</f>
        <v>8</v>
      </c>
      <c r="V509" s="58" t="str">
        <f>+""""&amp;IFERROR(VLOOKUP($O509,MASTER!$A$8:$Z$762,22,0),"")&amp;""""</f>
        <v>"DATAFUEGO_Guatemala_Departamento"</v>
      </c>
      <c r="W509" s="3"/>
      <c r="X50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https://odooutil.azurewebsites.net/GEE/Index/9006/8/28/8</v>
      </c>
    </row>
    <row r="510" spans="2:26" ht="72" x14ac:dyDescent="0.3">
      <c r="B510" s="74">
        <f t="shared" si="43"/>
        <v>22</v>
      </c>
      <c r="C510" s="58" t="str">
        <f>+VLOOKUP($O510,MASTER!$A$8:$N$762,2,0)</f>
        <v>DATARIESGO</v>
      </c>
      <c r="D510" s="73" t="str">
        <f>+VLOOKUP($O510,MASTER!$A$8:$N$762,3,0)</f>
        <v>0012-04-00091</v>
      </c>
      <c r="E510" s="52" t="str">
        <f>+VLOOKUP($O510,MASTER!$A$8:$N$762,5,0)</f>
        <v>Plataforma de Análisis y Monitoreo de focos de Fuego - Guatemala</v>
      </c>
      <c r="F510" s="73" t="str">
        <f>+VLOOKUP($O510,MASTER!$A$8:$N$762,6,0)</f>
        <v>PRO</v>
      </c>
      <c r="G510" s="73" t="str">
        <f>+VLOOKUP($O510,MASTER!$A$8:$N$762,7,0)</f>
        <v>Guatemala</v>
      </c>
      <c r="H510" s="73" t="str">
        <f>+VLOOKUP($O510,MASTER!$A$8:$N$762,9,0)</f>
        <v>SI</v>
      </c>
      <c r="I510" s="73" t="str">
        <f>+VLOOKUP($O510,MASTER!$A$8:$N$762,10,0)</f>
        <v>SI</v>
      </c>
      <c r="J510" s="73" t="str">
        <f>+VLOOKUP($O510,MASTER!$A$8:$N$762,11,0)</f>
        <v>SI</v>
      </c>
      <c r="K510" s="72">
        <f>+VLOOKUP($O510,MASTER!$A$8:$N$762,12,0)</f>
        <v>2</v>
      </c>
      <c r="L510" s="73" t="str">
        <f>+VLOOKUP($O510,MASTER!$A$8:$N$762,13,0)</f>
        <v>SI</v>
      </c>
      <c r="M510" s="73" t="str">
        <f>+VLOOKUP($O510,MASTER!$A$8:$N$762,14,0)</f>
        <v>Departamento</v>
      </c>
      <c r="N510" s="72">
        <f t="shared" si="44"/>
        <v>18</v>
      </c>
      <c r="O510" s="67">
        <f t="shared" si="44"/>
        <v>28</v>
      </c>
      <c r="P510" s="65">
        <v>19</v>
      </c>
      <c r="Q510" s="3" t="s">
        <v>1067</v>
      </c>
      <c r="R510" s="3" t="str">
        <f t="shared" si="45"/>
        <v>https://dashboardfiltrado.azurewebsites.net/AutoDash/Index/28/19</v>
      </c>
      <c r="S510" s="58" t="str">
        <f>+""""&amp;IFERROR(VLOOKUP($O510,MASTER!$A$8:$Z$762,20,0),"")&amp;""""</f>
        <v>"https://app-data-i.users.earthengine.app/view/datafuegogt"</v>
      </c>
      <c r="T510" s="73">
        <f>+IFERROR(VLOOKUP($O510,MASTER!$A$8:$Z$762,21,0),"")</f>
        <v>9006</v>
      </c>
      <c r="U510" s="67">
        <f>+BD_Links[[#This Row],[id2]]</f>
        <v>19</v>
      </c>
      <c r="V510" s="58" t="str">
        <f>+""""&amp;IFERROR(VLOOKUP($O510,MASTER!$A$8:$Z$762,22,0),"")&amp;""""</f>
        <v>"DATAFUEGO_Guatemala_Departamento"</v>
      </c>
      <c r="W510" s="3"/>
      <c r="X51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https://odooutil.azurewebsites.net/GEE/Index/9006/19/28/19</v>
      </c>
    </row>
    <row r="511" spans="2:26" ht="60" x14ac:dyDescent="0.3">
      <c r="B511" s="74">
        <f t="shared" si="43"/>
        <v>1</v>
      </c>
      <c r="C511" s="58" t="str">
        <f>+VLOOKUP($O511,MASTER!$A$8:$N$762,2,0)</f>
        <v>DATACLIMA</v>
      </c>
      <c r="D511" s="73" t="str">
        <f>+VLOOKUP($O511,MASTER!$A$8:$N$762,3,0)</f>
        <v>0013-04-00092</v>
      </c>
      <c r="E511" s="52" t="str">
        <f>+VLOOKUP($O511,MASTER!$A$8:$N$762,5,0)</f>
        <v>Plataforma de Análisis y Monitoreo del Clima - Guatemala</v>
      </c>
      <c r="F511" s="73" t="str">
        <f>+VLOOKUP($O511,MASTER!$A$8:$N$762,6,0)</f>
        <v>PRO</v>
      </c>
      <c r="G511" s="73" t="str">
        <f>+VLOOKUP($O511,MASTER!$A$8:$N$762,7,0)</f>
        <v>Guatemala</v>
      </c>
      <c r="H511" s="73" t="str">
        <f>+VLOOKUP($O511,MASTER!$A$8:$N$762,9,0)</f>
        <v>SI</v>
      </c>
      <c r="I511" s="73" t="str">
        <f>+VLOOKUP($O511,MASTER!$A$8:$N$762,10,0)</f>
        <v>SI</v>
      </c>
      <c r="J511" s="73" t="str">
        <f>+VLOOKUP($O511,MASTER!$A$8:$N$762,11,0)</f>
        <v>SI</v>
      </c>
      <c r="K511" s="72">
        <f>+VLOOKUP($O511,MASTER!$A$8:$N$762,12,0)</f>
        <v>1</v>
      </c>
      <c r="L511" s="73" t="str">
        <f>+VLOOKUP($O511,MASTER!$A$8:$N$762,13,0)</f>
        <v>NO</v>
      </c>
      <c r="M511" s="73" t="str">
        <f>+VLOOKUP($O511,MASTER!$A$8:$N$762,14,0)</f>
        <v>Nacional</v>
      </c>
      <c r="N511" s="72">
        <f t="shared" si="44"/>
        <v>18</v>
      </c>
      <c r="O511" s="67">
        <v>29</v>
      </c>
      <c r="P511" s="66">
        <v>0</v>
      </c>
      <c r="Q511" s="75" t="s">
        <v>89</v>
      </c>
      <c r="R511" s="3" t="str">
        <f t="shared" si="45"/>
        <v>https://dashboardfiltrado.azurewebsites.net/AutoDash/Index/29/0</v>
      </c>
      <c r="S511" s="58" t="str">
        <f>+""""&amp;IFERROR(VLOOKUP($O511,MASTER!$A$8:$Z$762,20,0),"")&amp;""""</f>
        <v>"https://app-data-i.users.earthengine.app/view/dataclimagt"</v>
      </c>
      <c r="T511" s="73">
        <f>+IFERROR(VLOOKUP($O511,MASTER!$A$8:$Z$762,21,0),"")</f>
        <v>9007</v>
      </c>
      <c r="U511" s="67">
        <f>+BD_Links[[#This Row],[id2]]</f>
        <v>0</v>
      </c>
      <c r="V511" s="58" t="str">
        <f>+""""&amp;IFERROR(VLOOKUP($O511,MASTER!$A$8:$Z$762,22,0),"")&amp;""""</f>
        <v>"DATACLIMA_Guatemala_Nacional"</v>
      </c>
      <c r="W511" s="3"/>
      <c r="X51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v>
      </c>
      <c r="Z5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https://odooutil.azurewebsites.net/GEE/Index/9007/0/29/0</v>
      </c>
    </row>
    <row r="512" spans="2:26" ht="60" x14ac:dyDescent="0.3">
      <c r="B512" s="74">
        <f t="shared" si="43"/>
        <v>1</v>
      </c>
      <c r="C512" s="58" t="str">
        <f>+VLOOKUP($O512,MASTER!$A$8:$N$762,2,0)</f>
        <v>DATACLIMA</v>
      </c>
      <c r="D512" s="73" t="str">
        <f>+VLOOKUP($O512,MASTER!$A$8:$N$762,3,0)</f>
        <v>0013-04-00092</v>
      </c>
      <c r="E512" s="52" t="str">
        <f>+VLOOKUP($O512,MASTER!$A$8:$N$762,5,0)</f>
        <v>Plataforma de Análisis y Monitoreo del Clima - Guatemala</v>
      </c>
      <c r="F512" s="73" t="str">
        <f>+VLOOKUP($O512,MASTER!$A$8:$N$762,6,0)</f>
        <v>PRO</v>
      </c>
      <c r="G512" s="73" t="str">
        <f>+VLOOKUP($O512,MASTER!$A$8:$N$762,7,0)</f>
        <v>Guatemala</v>
      </c>
      <c r="H512" s="73" t="str">
        <f>+VLOOKUP($O512,MASTER!$A$8:$N$762,9,0)</f>
        <v>SI</v>
      </c>
      <c r="I512" s="73" t="str">
        <f>+VLOOKUP($O512,MASTER!$A$8:$N$762,10,0)</f>
        <v>SI</v>
      </c>
      <c r="J512" s="73" t="str">
        <f>+VLOOKUP($O512,MASTER!$A$8:$N$762,11,0)</f>
        <v>SI</v>
      </c>
      <c r="K512" s="72">
        <f>+VLOOKUP($O512,MASTER!$A$8:$N$762,12,0)</f>
        <v>2</v>
      </c>
      <c r="L512" s="73" t="str">
        <f>+VLOOKUP($O512,MASTER!$A$8:$N$762,13,0)</f>
        <v>SI</v>
      </c>
      <c r="M512" s="73" t="str">
        <f>+VLOOKUP($O512,MASTER!$A$8:$N$762,14,0)</f>
        <v>Departamento</v>
      </c>
      <c r="N512" s="72">
        <f t="shared" si="44"/>
        <v>18</v>
      </c>
      <c r="O512" s="67">
        <v>30</v>
      </c>
      <c r="P512" s="65">
        <v>16</v>
      </c>
      <c r="Q512" s="3" t="s">
        <v>1046</v>
      </c>
      <c r="R512" s="3" t="str">
        <f t="shared" si="45"/>
        <v>https://dashboardfiltrado.azurewebsites.net/AutoDash/Index/30/16</v>
      </c>
      <c r="S512" s="58" t="str">
        <f>+""""&amp;IFERROR(VLOOKUP($O512,MASTER!$A$8:$Z$762,20,0),"")&amp;""""</f>
        <v>"https://app-data-i.users.earthengine.app/view/dataclimagt"</v>
      </c>
      <c r="T512" s="73">
        <f>+IFERROR(VLOOKUP($O512,MASTER!$A$8:$Z$762,21,0),"")</f>
        <v>9008</v>
      </c>
      <c r="U512" s="67">
        <f>+BD_Links[[#This Row],[id2]]</f>
        <v>16</v>
      </c>
      <c r="V512" s="58" t="str">
        <f>+""""&amp;IFERROR(VLOOKUP($O512,MASTER!$A$8:$Z$762,22,0),"")&amp;""""</f>
        <v>"DATACLIMA_Guatemala_Departamento"</v>
      </c>
      <c r="W512" s="3"/>
      <c r="X51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https://odooutil.azurewebsites.net/GEE/Index/9008/16/30/16</v>
      </c>
    </row>
    <row r="513" spans="2:26" ht="60" x14ac:dyDescent="0.3">
      <c r="B513" s="74">
        <f t="shared" si="43"/>
        <v>2</v>
      </c>
      <c r="C513" s="58" t="str">
        <f>+VLOOKUP($O513,MASTER!$A$8:$N$762,2,0)</f>
        <v>DATACLIMA</v>
      </c>
      <c r="D513" s="73" t="str">
        <f>+VLOOKUP($O513,MASTER!$A$8:$N$762,3,0)</f>
        <v>0013-04-00092</v>
      </c>
      <c r="E513" s="52" t="str">
        <f>+VLOOKUP($O513,MASTER!$A$8:$N$762,5,0)</f>
        <v>Plataforma de Análisis y Monitoreo del Clima - Guatemala</v>
      </c>
      <c r="F513" s="73" t="str">
        <f>+VLOOKUP($O513,MASTER!$A$8:$N$762,6,0)</f>
        <v>PRO</v>
      </c>
      <c r="G513" s="73" t="str">
        <f>+VLOOKUP($O513,MASTER!$A$8:$N$762,7,0)</f>
        <v>Guatemala</v>
      </c>
      <c r="H513" s="73" t="str">
        <f>+VLOOKUP($O513,MASTER!$A$8:$N$762,9,0)</f>
        <v>SI</v>
      </c>
      <c r="I513" s="73" t="str">
        <f>+VLOOKUP($O513,MASTER!$A$8:$N$762,10,0)</f>
        <v>SI</v>
      </c>
      <c r="J513" s="73" t="str">
        <f>+VLOOKUP($O513,MASTER!$A$8:$N$762,11,0)</f>
        <v>SI</v>
      </c>
      <c r="K513" s="72">
        <f>+VLOOKUP($O513,MASTER!$A$8:$N$762,12,0)</f>
        <v>2</v>
      </c>
      <c r="L513" s="73" t="str">
        <f>+VLOOKUP($O513,MASTER!$A$8:$N$762,13,0)</f>
        <v>SI</v>
      </c>
      <c r="M513" s="73" t="str">
        <f>+VLOOKUP($O513,MASTER!$A$8:$N$762,14,0)</f>
        <v>Departamento</v>
      </c>
      <c r="N513" s="72">
        <f t="shared" si="44"/>
        <v>18</v>
      </c>
      <c r="O513" s="67">
        <f t="shared" si="44"/>
        <v>30</v>
      </c>
      <c r="P513" s="65">
        <v>15</v>
      </c>
      <c r="Q513" s="3" t="s">
        <v>1047</v>
      </c>
      <c r="R513" s="3" t="str">
        <f t="shared" si="45"/>
        <v>https://dashboardfiltrado.azurewebsites.net/AutoDash/Index/30/15</v>
      </c>
      <c r="S513" s="58" t="str">
        <f>+""""&amp;IFERROR(VLOOKUP($O513,MASTER!$A$8:$Z$762,20,0),"")&amp;""""</f>
        <v>"https://app-data-i.users.earthengine.app/view/dataclimagt"</v>
      </c>
      <c r="T513" s="73">
        <f>+IFERROR(VLOOKUP($O513,MASTER!$A$8:$Z$762,21,0),"")</f>
        <v>9008</v>
      </c>
      <c r="U513" s="67">
        <f>+BD_Links[[#This Row],[id2]]</f>
        <v>15</v>
      </c>
      <c r="V513" s="58" t="str">
        <f>+""""&amp;IFERROR(VLOOKUP($O513,MASTER!$A$8:$Z$762,22,0),"")&amp;""""</f>
        <v>"DATACLIMA_Guatemala_Departamento"</v>
      </c>
      <c r="W513" s="3"/>
      <c r="X51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https://odooutil.azurewebsites.net/GEE/Index/9008/15/30/15</v>
      </c>
    </row>
    <row r="514" spans="2:26" ht="60" x14ac:dyDescent="0.3">
      <c r="B514" s="74">
        <f t="shared" si="43"/>
        <v>3</v>
      </c>
      <c r="C514" s="58" t="str">
        <f>+VLOOKUP($O514,MASTER!$A$8:$N$762,2,0)</f>
        <v>DATACLIMA</v>
      </c>
      <c r="D514" s="73" t="str">
        <f>+VLOOKUP($O514,MASTER!$A$8:$N$762,3,0)</f>
        <v>0013-04-00092</v>
      </c>
      <c r="E514" s="52" t="str">
        <f>+VLOOKUP($O514,MASTER!$A$8:$N$762,5,0)</f>
        <v>Plataforma de Análisis y Monitoreo del Clima - Guatemala</v>
      </c>
      <c r="F514" s="73" t="str">
        <f>+VLOOKUP($O514,MASTER!$A$8:$N$762,6,0)</f>
        <v>PRO</v>
      </c>
      <c r="G514" s="73" t="str">
        <f>+VLOOKUP($O514,MASTER!$A$8:$N$762,7,0)</f>
        <v>Guatemala</v>
      </c>
      <c r="H514" s="73" t="str">
        <f>+VLOOKUP($O514,MASTER!$A$8:$N$762,9,0)</f>
        <v>SI</v>
      </c>
      <c r="I514" s="73" t="str">
        <f>+VLOOKUP($O514,MASTER!$A$8:$N$762,10,0)</f>
        <v>SI</v>
      </c>
      <c r="J514" s="73" t="str">
        <f>+VLOOKUP($O514,MASTER!$A$8:$N$762,11,0)</f>
        <v>SI</v>
      </c>
      <c r="K514" s="72">
        <f>+VLOOKUP($O514,MASTER!$A$8:$N$762,12,0)</f>
        <v>2</v>
      </c>
      <c r="L514" s="73" t="str">
        <f>+VLOOKUP($O514,MASTER!$A$8:$N$762,13,0)</f>
        <v>SI</v>
      </c>
      <c r="M514" s="73" t="str">
        <f>+VLOOKUP($O514,MASTER!$A$8:$N$762,14,0)</f>
        <v>Departamento</v>
      </c>
      <c r="N514" s="72">
        <f t="shared" si="44"/>
        <v>18</v>
      </c>
      <c r="O514" s="67">
        <f t="shared" si="44"/>
        <v>30</v>
      </c>
      <c r="P514" s="65">
        <v>4</v>
      </c>
      <c r="Q514" s="3" t="s">
        <v>1048</v>
      </c>
      <c r="R514" s="3" t="str">
        <f t="shared" si="45"/>
        <v>https://dashboardfiltrado.azurewebsites.net/AutoDash/Index/30/4</v>
      </c>
      <c r="S514" s="58" t="str">
        <f>+""""&amp;IFERROR(VLOOKUP($O514,MASTER!$A$8:$Z$762,20,0),"")&amp;""""</f>
        <v>"https://app-data-i.users.earthengine.app/view/dataclimagt"</v>
      </c>
      <c r="T514" s="73">
        <f>+IFERROR(VLOOKUP($O514,MASTER!$A$8:$Z$762,21,0),"")</f>
        <v>9008</v>
      </c>
      <c r="U514" s="67">
        <f>+BD_Links[[#This Row],[id2]]</f>
        <v>4</v>
      </c>
      <c r="V514" s="58" t="str">
        <f>+""""&amp;IFERROR(VLOOKUP($O514,MASTER!$A$8:$Z$762,22,0),"")&amp;""""</f>
        <v>"DATACLIMA_Guatemala_Departamento"</v>
      </c>
      <c r="W514" s="3"/>
      <c r="X51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https://odooutil.azurewebsites.net/GEE/Index/9008/4/30/4</v>
      </c>
    </row>
    <row r="515" spans="2:26" ht="60" x14ac:dyDescent="0.3">
      <c r="B515" s="74">
        <f t="shared" ref="B515:B578" si="46">+IF(O515&lt;&gt;O514,1,B514+1)</f>
        <v>4</v>
      </c>
      <c r="C515" s="58" t="str">
        <f>+VLOOKUP($O515,MASTER!$A$8:$N$762,2,0)</f>
        <v>DATACLIMA</v>
      </c>
      <c r="D515" s="73" t="str">
        <f>+VLOOKUP($O515,MASTER!$A$8:$N$762,3,0)</f>
        <v>0013-04-00092</v>
      </c>
      <c r="E515" s="52" t="str">
        <f>+VLOOKUP($O515,MASTER!$A$8:$N$762,5,0)</f>
        <v>Plataforma de Análisis y Monitoreo del Clima - Guatemala</v>
      </c>
      <c r="F515" s="73" t="str">
        <f>+VLOOKUP($O515,MASTER!$A$8:$N$762,6,0)</f>
        <v>PRO</v>
      </c>
      <c r="G515" s="73" t="str">
        <f>+VLOOKUP($O515,MASTER!$A$8:$N$762,7,0)</f>
        <v>Guatemala</v>
      </c>
      <c r="H515" s="73" t="str">
        <f>+VLOOKUP($O515,MASTER!$A$8:$N$762,9,0)</f>
        <v>SI</v>
      </c>
      <c r="I515" s="73" t="str">
        <f>+VLOOKUP($O515,MASTER!$A$8:$N$762,10,0)</f>
        <v>SI</v>
      </c>
      <c r="J515" s="73" t="str">
        <f>+VLOOKUP($O515,MASTER!$A$8:$N$762,11,0)</f>
        <v>SI</v>
      </c>
      <c r="K515" s="72">
        <f>+VLOOKUP($O515,MASTER!$A$8:$N$762,12,0)</f>
        <v>2</v>
      </c>
      <c r="L515" s="73" t="str">
        <f>+VLOOKUP($O515,MASTER!$A$8:$N$762,13,0)</f>
        <v>SI</v>
      </c>
      <c r="M515" s="73" t="str">
        <f>+VLOOKUP($O515,MASTER!$A$8:$N$762,14,0)</f>
        <v>Departamento</v>
      </c>
      <c r="N515" s="72">
        <f t="shared" ref="N515:O578" si="47">+N514</f>
        <v>18</v>
      </c>
      <c r="O515" s="67">
        <f t="shared" si="47"/>
        <v>30</v>
      </c>
      <c r="P515" s="65">
        <v>20</v>
      </c>
      <c r="Q515" s="3" t="s">
        <v>1049</v>
      </c>
      <c r="R515" s="3" t="str">
        <f t="shared" ref="R515:R578" si="48">+"https://dashboardfiltrado.azurewebsites.net/AutoDash/Index/"&amp;O515&amp;"/"&amp;P515</f>
        <v>https://dashboardfiltrado.azurewebsites.net/AutoDash/Index/30/20</v>
      </c>
      <c r="S515" s="58" t="str">
        <f>+""""&amp;IFERROR(VLOOKUP($O515,MASTER!$A$8:$Z$762,20,0),"")&amp;""""</f>
        <v>"https://app-data-i.users.earthengine.app/view/dataclimagt"</v>
      </c>
      <c r="T515" s="73">
        <f>+IFERROR(VLOOKUP($O515,MASTER!$A$8:$Z$762,21,0),"")</f>
        <v>9008</v>
      </c>
      <c r="U515" s="67">
        <f>+BD_Links[[#This Row],[id2]]</f>
        <v>20</v>
      </c>
      <c r="V515" s="58" t="str">
        <f>+""""&amp;IFERROR(VLOOKUP($O515,MASTER!$A$8:$Z$762,22,0),"")&amp;""""</f>
        <v>"DATACLIMA_Guatemala_Departamento"</v>
      </c>
      <c r="W515" s="3"/>
      <c r="X51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https://odooutil.azurewebsites.net/GEE/Index/9008/20/30/20</v>
      </c>
    </row>
    <row r="516" spans="2:26" ht="60" x14ac:dyDescent="0.3">
      <c r="B516" s="74">
        <f t="shared" si="46"/>
        <v>5</v>
      </c>
      <c r="C516" s="58" t="str">
        <f>+VLOOKUP($O516,MASTER!$A$8:$N$762,2,0)</f>
        <v>DATACLIMA</v>
      </c>
      <c r="D516" s="73" t="str">
        <f>+VLOOKUP($O516,MASTER!$A$8:$N$762,3,0)</f>
        <v>0013-04-00092</v>
      </c>
      <c r="E516" s="52" t="str">
        <f>+VLOOKUP($O516,MASTER!$A$8:$N$762,5,0)</f>
        <v>Plataforma de Análisis y Monitoreo del Clima - Guatemala</v>
      </c>
      <c r="F516" s="73" t="str">
        <f>+VLOOKUP($O516,MASTER!$A$8:$N$762,6,0)</f>
        <v>PRO</v>
      </c>
      <c r="G516" s="73" t="str">
        <f>+VLOOKUP($O516,MASTER!$A$8:$N$762,7,0)</f>
        <v>Guatemala</v>
      </c>
      <c r="H516" s="73" t="str">
        <f>+VLOOKUP($O516,MASTER!$A$8:$N$762,9,0)</f>
        <v>SI</v>
      </c>
      <c r="I516" s="73" t="str">
        <f>+VLOOKUP($O516,MASTER!$A$8:$N$762,10,0)</f>
        <v>SI</v>
      </c>
      <c r="J516" s="73" t="str">
        <f>+VLOOKUP($O516,MASTER!$A$8:$N$762,11,0)</f>
        <v>SI</v>
      </c>
      <c r="K516" s="72">
        <f>+VLOOKUP($O516,MASTER!$A$8:$N$762,12,0)</f>
        <v>2</v>
      </c>
      <c r="L516" s="73" t="str">
        <f>+VLOOKUP($O516,MASTER!$A$8:$N$762,13,0)</f>
        <v>SI</v>
      </c>
      <c r="M516" s="73" t="str">
        <f>+VLOOKUP($O516,MASTER!$A$8:$N$762,14,0)</f>
        <v>Departamento</v>
      </c>
      <c r="N516" s="72">
        <f t="shared" si="47"/>
        <v>18</v>
      </c>
      <c r="O516" s="67">
        <f t="shared" si="47"/>
        <v>30</v>
      </c>
      <c r="P516" s="65">
        <v>2</v>
      </c>
      <c r="Q516" s="3" t="s">
        <v>1050</v>
      </c>
      <c r="R516" s="3" t="str">
        <f t="shared" si="48"/>
        <v>https://dashboardfiltrado.azurewebsites.net/AutoDash/Index/30/2</v>
      </c>
      <c r="S516" s="58" t="str">
        <f>+""""&amp;IFERROR(VLOOKUP($O516,MASTER!$A$8:$Z$762,20,0),"")&amp;""""</f>
        <v>"https://app-data-i.users.earthengine.app/view/dataclimagt"</v>
      </c>
      <c r="T516" s="73">
        <f>+IFERROR(VLOOKUP($O516,MASTER!$A$8:$Z$762,21,0),"")</f>
        <v>9008</v>
      </c>
      <c r="U516" s="67">
        <f>+BD_Links[[#This Row],[id2]]</f>
        <v>2</v>
      </c>
      <c r="V516" s="58" t="str">
        <f>+""""&amp;IFERROR(VLOOKUP($O516,MASTER!$A$8:$Z$762,22,0),"")&amp;""""</f>
        <v>"DATACLIMA_Guatemala_Departamento"</v>
      </c>
      <c r="W516" s="3"/>
      <c r="X51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https://odooutil.azurewebsites.net/GEE/Index/9008/2/30/2</v>
      </c>
    </row>
    <row r="517" spans="2:26" ht="60" x14ac:dyDescent="0.3">
      <c r="B517" s="74">
        <f t="shared" si="46"/>
        <v>6</v>
      </c>
      <c r="C517" s="58" t="str">
        <f>+VLOOKUP($O517,MASTER!$A$8:$N$762,2,0)</f>
        <v>DATACLIMA</v>
      </c>
      <c r="D517" s="73" t="str">
        <f>+VLOOKUP($O517,MASTER!$A$8:$N$762,3,0)</f>
        <v>0013-04-00092</v>
      </c>
      <c r="E517" s="52" t="str">
        <f>+VLOOKUP($O517,MASTER!$A$8:$N$762,5,0)</f>
        <v>Plataforma de Análisis y Monitoreo del Clima - Guatemala</v>
      </c>
      <c r="F517" s="73" t="str">
        <f>+VLOOKUP($O517,MASTER!$A$8:$N$762,6,0)</f>
        <v>PRO</v>
      </c>
      <c r="G517" s="73" t="str">
        <f>+VLOOKUP($O517,MASTER!$A$8:$N$762,7,0)</f>
        <v>Guatemala</v>
      </c>
      <c r="H517" s="73" t="str">
        <f>+VLOOKUP($O517,MASTER!$A$8:$N$762,9,0)</f>
        <v>SI</v>
      </c>
      <c r="I517" s="73" t="str">
        <f>+VLOOKUP($O517,MASTER!$A$8:$N$762,10,0)</f>
        <v>SI</v>
      </c>
      <c r="J517" s="73" t="str">
        <f>+VLOOKUP($O517,MASTER!$A$8:$N$762,11,0)</f>
        <v>SI</v>
      </c>
      <c r="K517" s="72">
        <f>+VLOOKUP($O517,MASTER!$A$8:$N$762,12,0)</f>
        <v>2</v>
      </c>
      <c r="L517" s="73" t="str">
        <f>+VLOOKUP($O517,MASTER!$A$8:$N$762,13,0)</f>
        <v>SI</v>
      </c>
      <c r="M517" s="73" t="str">
        <f>+VLOOKUP($O517,MASTER!$A$8:$N$762,14,0)</f>
        <v>Departamento</v>
      </c>
      <c r="N517" s="72">
        <f t="shared" si="47"/>
        <v>18</v>
      </c>
      <c r="O517" s="67">
        <f t="shared" si="47"/>
        <v>30</v>
      </c>
      <c r="P517" s="65">
        <v>5</v>
      </c>
      <c r="Q517" s="3" t="s">
        <v>1051</v>
      </c>
      <c r="R517" s="3" t="str">
        <f t="shared" si="48"/>
        <v>https://dashboardfiltrado.azurewebsites.net/AutoDash/Index/30/5</v>
      </c>
      <c r="S517" s="58" t="str">
        <f>+""""&amp;IFERROR(VLOOKUP($O517,MASTER!$A$8:$Z$762,20,0),"")&amp;""""</f>
        <v>"https://app-data-i.users.earthengine.app/view/dataclimagt"</v>
      </c>
      <c r="T517" s="73">
        <f>+IFERROR(VLOOKUP($O517,MASTER!$A$8:$Z$762,21,0),"")</f>
        <v>9008</v>
      </c>
      <c r="U517" s="67">
        <f>+BD_Links[[#This Row],[id2]]</f>
        <v>5</v>
      </c>
      <c r="V517" s="58" t="str">
        <f>+""""&amp;IFERROR(VLOOKUP($O517,MASTER!$A$8:$Z$762,22,0),"")&amp;""""</f>
        <v>"DATACLIMA_Guatemala_Departamento"</v>
      </c>
      <c r="W517" s="3"/>
      <c r="X51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https://odooutil.azurewebsites.net/GEE/Index/9008/5/30/5</v>
      </c>
    </row>
    <row r="518" spans="2:26" ht="60" x14ac:dyDescent="0.3">
      <c r="B518" s="74">
        <f t="shared" si="46"/>
        <v>7</v>
      </c>
      <c r="C518" s="58" t="str">
        <f>+VLOOKUP($O518,MASTER!$A$8:$N$762,2,0)</f>
        <v>DATACLIMA</v>
      </c>
      <c r="D518" s="73" t="str">
        <f>+VLOOKUP($O518,MASTER!$A$8:$N$762,3,0)</f>
        <v>0013-04-00092</v>
      </c>
      <c r="E518" s="52" t="str">
        <f>+VLOOKUP($O518,MASTER!$A$8:$N$762,5,0)</f>
        <v>Plataforma de Análisis y Monitoreo del Clima - Guatemala</v>
      </c>
      <c r="F518" s="73" t="str">
        <f>+VLOOKUP($O518,MASTER!$A$8:$N$762,6,0)</f>
        <v>PRO</v>
      </c>
      <c r="G518" s="73" t="str">
        <f>+VLOOKUP($O518,MASTER!$A$8:$N$762,7,0)</f>
        <v>Guatemala</v>
      </c>
      <c r="H518" s="73" t="str">
        <f>+VLOOKUP($O518,MASTER!$A$8:$N$762,9,0)</f>
        <v>SI</v>
      </c>
      <c r="I518" s="73" t="str">
        <f>+VLOOKUP($O518,MASTER!$A$8:$N$762,10,0)</f>
        <v>SI</v>
      </c>
      <c r="J518" s="73" t="str">
        <f>+VLOOKUP($O518,MASTER!$A$8:$N$762,11,0)</f>
        <v>SI</v>
      </c>
      <c r="K518" s="72">
        <f>+VLOOKUP($O518,MASTER!$A$8:$N$762,12,0)</f>
        <v>2</v>
      </c>
      <c r="L518" s="73" t="str">
        <f>+VLOOKUP($O518,MASTER!$A$8:$N$762,13,0)</f>
        <v>SI</v>
      </c>
      <c r="M518" s="73" t="str">
        <f>+VLOOKUP($O518,MASTER!$A$8:$N$762,14,0)</f>
        <v>Departamento</v>
      </c>
      <c r="N518" s="72">
        <f t="shared" si="47"/>
        <v>18</v>
      </c>
      <c r="O518" s="67">
        <f t="shared" si="47"/>
        <v>30</v>
      </c>
      <c r="P518" s="65">
        <v>1</v>
      </c>
      <c r="Q518" s="3" t="s">
        <v>1052</v>
      </c>
      <c r="R518" s="3" t="str">
        <f t="shared" si="48"/>
        <v>https://dashboardfiltrado.azurewebsites.net/AutoDash/Index/30/1</v>
      </c>
      <c r="S518" s="58" t="str">
        <f>+""""&amp;IFERROR(VLOOKUP($O518,MASTER!$A$8:$Z$762,20,0),"")&amp;""""</f>
        <v>"https://app-data-i.users.earthengine.app/view/dataclimagt"</v>
      </c>
      <c r="T518" s="73">
        <f>+IFERROR(VLOOKUP($O518,MASTER!$A$8:$Z$762,21,0),"")</f>
        <v>9008</v>
      </c>
      <c r="U518" s="67">
        <f>+BD_Links[[#This Row],[id2]]</f>
        <v>1</v>
      </c>
      <c r="V518" s="58" t="str">
        <f>+""""&amp;IFERROR(VLOOKUP($O518,MASTER!$A$8:$Z$762,22,0),"")&amp;""""</f>
        <v>"DATACLIMA_Guatemala_Departamento"</v>
      </c>
      <c r="W518" s="3"/>
      <c r="X51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https://odooutil.azurewebsites.net/GEE/Index/9008/1/30/1</v>
      </c>
    </row>
    <row r="519" spans="2:26" ht="60" x14ac:dyDescent="0.3">
      <c r="B519" s="74">
        <f t="shared" si="46"/>
        <v>8</v>
      </c>
      <c r="C519" s="58" t="str">
        <f>+VLOOKUP($O519,MASTER!$A$8:$N$762,2,0)</f>
        <v>DATACLIMA</v>
      </c>
      <c r="D519" s="73" t="str">
        <f>+VLOOKUP($O519,MASTER!$A$8:$N$762,3,0)</f>
        <v>0013-04-00092</v>
      </c>
      <c r="E519" s="52" t="str">
        <f>+VLOOKUP($O519,MASTER!$A$8:$N$762,5,0)</f>
        <v>Plataforma de Análisis y Monitoreo del Clima - Guatemala</v>
      </c>
      <c r="F519" s="73" t="str">
        <f>+VLOOKUP($O519,MASTER!$A$8:$N$762,6,0)</f>
        <v>PRO</v>
      </c>
      <c r="G519" s="73" t="str">
        <f>+VLOOKUP($O519,MASTER!$A$8:$N$762,7,0)</f>
        <v>Guatemala</v>
      </c>
      <c r="H519" s="73" t="str">
        <f>+VLOOKUP($O519,MASTER!$A$8:$N$762,9,0)</f>
        <v>SI</v>
      </c>
      <c r="I519" s="73" t="str">
        <f>+VLOOKUP($O519,MASTER!$A$8:$N$762,10,0)</f>
        <v>SI</v>
      </c>
      <c r="J519" s="73" t="str">
        <f>+VLOOKUP($O519,MASTER!$A$8:$N$762,11,0)</f>
        <v>SI</v>
      </c>
      <c r="K519" s="72">
        <f>+VLOOKUP($O519,MASTER!$A$8:$N$762,12,0)</f>
        <v>2</v>
      </c>
      <c r="L519" s="73" t="str">
        <f>+VLOOKUP($O519,MASTER!$A$8:$N$762,13,0)</f>
        <v>SI</v>
      </c>
      <c r="M519" s="73" t="str">
        <f>+VLOOKUP($O519,MASTER!$A$8:$N$762,14,0)</f>
        <v>Departamento</v>
      </c>
      <c r="N519" s="72">
        <f t="shared" si="47"/>
        <v>18</v>
      </c>
      <c r="O519" s="67">
        <f t="shared" si="47"/>
        <v>30</v>
      </c>
      <c r="P519" s="65">
        <v>13</v>
      </c>
      <c r="Q519" s="3" t="s">
        <v>1053</v>
      </c>
      <c r="R519" s="3" t="str">
        <f t="shared" si="48"/>
        <v>https://dashboardfiltrado.azurewebsites.net/AutoDash/Index/30/13</v>
      </c>
      <c r="S519" s="58" t="str">
        <f>+""""&amp;IFERROR(VLOOKUP($O519,MASTER!$A$8:$Z$762,20,0),"")&amp;""""</f>
        <v>"https://app-data-i.users.earthengine.app/view/dataclimagt"</v>
      </c>
      <c r="T519" s="73">
        <f>+IFERROR(VLOOKUP($O519,MASTER!$A$8:$Z$762,21,0),"")</f>
        <v>9008</v>
      </c>
      <c r="U519" s="67">
        <f>+BD_Links[[#This Row],[id2]]</f>
        <v>13</v>
      </c>
      <c r="V519" s="58" t="str">
        <f>+""""&amp;IFERROR(VLOOKUP($O519,MASTER!$A$8:$Z$762,22,0),"")&amp;""""</f>
        <v>"DATACLIMA_Guatemala_Departamento"</v>
      </c>
      <c r="W519" s="3"/>
      <c r="X51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https://odooutil.azurewebsites.net/GEE/Index/9008/13/30/13</v>
      </c>
    </row>
    <row r="520" spans="2:26" ht="60" x14ac:dyDescent="0.3">
      <c r="B520" s="74">
        <f t="shared" si="46"/>
        <v>9</v>
      </c>
      <c r="C520" s="58" t="str">
        <f>+VLOOKUP($O520,MASTER!$A$8:$N$762,2,0)</f>
        <v>DATACLIMA</v>
      </c>
      <c r="D520" s="73" t="str">
        <f>+VLOOKUP($O520,MASTER!$A$8:$N$762,3,0)</f>
        <v>0013-04-00092</v>
      </c>
      <c r="E520" s="52" t="str">
        <f>+VLOOKUP($O520,MASTER!$A$8:$N$762,5,0)</f>
        <v>Plataforma de Análisis y Monitoreo del Clima - Guatemala</v>
      </c>
      <c r="F520" s="73" t="str">
        <f>+VLOOKUP($O520,MASTER!$A$8:$N$762,6,0)</f>
        <v>PRO</v>
      </c>
      <c r="G520" s="73" t="str">
        <f>+VLOOKUP($O520,MASTER!$A$8:$N$762,7,0)</f>
        <v>Guatemala</v>
      </c>
      <c r="H520" s="73" t="str">
        <f>+VLOOKUP($O520,MASTER!$A$8:$N$762,9,0)</f>
        <v>SI</v>
      </c>
      <c r="I520" s="73" t="str">
        <f>+VLOOKUP($O520,MASTER!$A$8:$N$762,10,0)</f>
        <v>SI</v>
      </c>
      <c r="J520" s="73" t="str">
        <f>+VLOOKUP($O520,MASTER!$A$8:$N$762,11,0)</f>
        <v>SI</v>
      </c>
      <c r="K520" s="72">
        <f>+VLOOKUP($O520,MASTER!$A$8:$N$762,12,0)</f>
        <v>2</v>
      </c>
      <c r="L520" s="73" t="str">
        <f>+VLOOKUP($O520,MASTER!$A$8:$N$762,13,0)</f>
        <v>SI</v>
      </c>
      <c r="M520" s="73" t="str">
        <f>+VLOOKUP($O520,MASTER!$A$8:$N$762,14,0)</f>
        <v>Departamento</v>
      </c>
      <c r="N520" s="72">
        <f t="shared" si="47"/>
        <v>18</v>
      </c>
      <c r="O520" s="67">
        <f t="shared" si="47"/>
        <v>30</v>
      </c>
      <c r="P520" s="65">
        <v>18</v>
      </c>
      <c r="Q520" s="3" t="s">
        <v>1054</v>
      </c>
      <c r="R520" s="3" t="str">
        <f t="shared" si="48"/>
        <v>https://dashboardfiltrado.azurewebsites.net/AutoDash/Index/30/18</v>
      </c>
      <c r="S520" s="58" t="str">
        <f>+""""&amp;IFERROR(VLOOKUP($O520,MASTER!$A$8:$Z$762,20,0),"")&amp;""""</f>
        <v>"https://app-data-i.users.earthengine.app/view/dataclimagt"</v>
      </c>
      <c r="T520" s="73">
        <f>+IFERROR(VLOOKUP($O520,MASTER!$A$8:$Z$762,21,0),"")</f>
        <v>9008</v>
      </c>
      <c r="U520" s="67">
        <f>+BD_Links[[#This Row],[id2]]</f>
        <v>18</v>
      </c>
      <c r="V520" s="58" t="str">
        <f>+""""&amp;IFERROR(VLOOKUP($O520,MASTER!$A$8:$Z$762,22,0),"")&amp;""""</f>
        <v>"DATACLIMA_Guatemala_Departamento"</v>
      </c>
      <c r="W520" s="3"/>
      <c r="X52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https://odooutil.azurewebsites.net/GEE/Index/9008/18/30/18</v>
      </c>
    </row>
    <row r="521" spans="2:26" ht="60" x14ac:dyDescent="0.3">
      <c r="B521" s="74">
        <f t="shared" si="46"/>
        <v>10</v>
      </c>
      <c r="C521" s="58" t="str">
        <f>+VLOOKUP($O521,MASTER!$A$8:$N$762,2,0)</f>
        <v>DATACLIMA</v>
      </c>
      <c r="D521" s="73" t="str">
        <f>+VLOOKUP($O521,MASTER!$A$8:$N$762,3,0)</f>
        <v>0013-04-00092</v>
      </c>
      <c r="E521" s="52" t="str">
        <f>+VLOOKUP($O521,MASTER!$A$8:$N$762,5,0)</f>
        <v>Plataforma de Análisis y Monitoreo del Clima - Guatemala</v>
      </c>
      <c r="F521" s="73" t="str">
        <f>+VLOOKUP($O521,MASTER!$A$8:$N$762,6,0)</f>
        <v>PRO</v>
      </c>
      <c r="G521" s="73" t="str">
        <f>+VLOOKUP($O521,MASTER!$A$8:$N$762,7,0)</f>
        <v>Guatemala</v>
      </c>
      <c r="H521" s="73" t="str">
        <f>+VLOOKUP($O521,MASTER!$A$8:$N$762,9,0)</f>
        <v>SI</v>
      </c>
      <c r="I521" s="73" t="str">
        <f>+VLOOKUP($O521,MASTER!$A$8:$N$762,10,0)</f>
        <v>SI</v>
      </c>
      <c r="J521" s="73" t="str">
        <f>+VLOOKUP($O521,MASTER!$A$8:$N$762,11,0)</f>
        <v>SI</v>
      </c>
      <c r="K521" s="72">
        <f>+VLOOKUP($O521,MASTER!$A$8:$N$762,12,0)</f>
        <v>2</v>
      </c>
      <c r="L521" s="73" t="str">
        <f>+VLOOKUP($O521,MASTER!$A$8:$N$762,13,0)</f>
        <v>SI</v>
      </c>
      <c r="M521" s="73" t="str">
        <f>+VLOOKUP($O521,MASTER!$A$8:$N$762,14,0)</f>
        <v>Departamento</v>
      </c>
      <c r="N521" s="72">
        <f t="shared" si="47"/>
        <v>18</v>
      </c>
      <c r="O521" s="67">
        <f t="shared" si="47"/>
        <v>30</v>
      </c>
      <c r="P521" s="65">
        <v>21</v>
      </c>
      <c r="Q521" s="3" t="s">
        <v>1055</v>
      </c>
      <c r="R521" s="3" t="str">
        <f t="shared" si="48"/>
        <v>https://dashboardfiltrado.azurewebsites.net/AutoDash/Index/30/21</v>
      </c>
      <c r="S521" s="58" t="str">
        <f>+""""&amp;IFERROR(VLOOKUP($O521,MASTER!$A$8:$Z$762,20,0),"")&amp;""""</f>
        <v>"https://app-data-i.users.earthengine.app/view/dataclimagt"</v>
      </c>
      <c r="T521" s="73">
        <f>+IFERROR(VLOOKUP($O521,MASTER!$A$8:$Z$762,21,0),"")</f>
        <v>9008</v>
      </c>
      <c r="U521" s="67">
        <f>+BD_Links[[#This Row],[id2]]</f>
        <v>21</v>
      </c>
      <c r="V521" s="58" t="str">
        <f>+""""&amp;IFERROR(VLOOKUP($O521,MASTER!$A$8:$Z$762,22,0),"")&amp;""""</f>
        <v>"DATACLIMA_Guatemala_Departamento"</v>
      </c>
      <c r="W521" s="3"/>
      <c r="X52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https://odooutil.azurewebsites.net/GEE/Index/9008/21/30/21</v>
      </c>
    </row>
    <row r="522" spans="2:26" ht="60" x14ac:dyDescent="0.3">
      <c r="B522" s="74">
        <f t="shared" si="46"/>
        <v>11</v>
      </c>
      <c r="C522" s="58" t="str">
        <f>+VLOOKUP($O522,MASTER!$A$8:$N$762,2,0)</f>
        <v>DATACLIMA</v>
      </c>
      <c r="D522" s="73" t="str">
        <f>+VLOOKUP($O522,MASTER!$A$8:$N$762,3,0)</f>
        <v>0013-04-00092</v>
      </c>
      <c r="E522" s="52" t="str">
        <f>+VLOOKUP($O522,MASTER!$A$8:$N$762,5,0)</f>
        <v>Plataforma de Análisis y Monitoreo del Clima - Guatemala</v>
      </c>
      <c r="F522" s="73" t="str">
        <f>+VLOOKUP($O522,MASTER!$A$8:$N$762,6,0)</f>
        <v>PRO</v>
      </c>
      <c r="G522" s="73" t="str">
        <f>+VLOOKUP($O522,MASTER!$A$8:$N$762,7,0)</f>
        <v>Guatemala</v>
      </c>
      <c r="H522" s="73" t="str">
        <f>+VLOOKUP($O522,MASTER!$A$8:$N$762,9,0)</f>
        <v>SI</v>
      </c>
      <c r="I522" s="73" t="str">
        <f>+VLOOKUP($O522,MASTER!$A$8:$N$762,10,0)</f>
        <v>SI</v>
      </c>
      <c r="J522" s="73" t="str">
        <f>+VLOOKUP($O522,MASTER!$A$8:$N$762,11,0)</f>
        <v>SI</v>
      </c>
      <c r="K522" s="72">
        <f>+VLOOKUP($O522,MASTER!$A$8:$N$762,12,0)</f>
        <v>2</v>
      </c>
      <c r="L522" s="73" t="str">
        <f>+VLOOKUP($O522,MASTER!$A$8:$N$762,13,0)</f>
        <v>SI</v>
      </c>
      <c r="M522" s="73" t="str">
        <f>+VLOOKUP($O522,MASTER!$A$8:$N$762,14,0)</f>
        <v>Departamento</v>
      </c>
      <c r="N522" s="72">
        <f t="shared" si="47"/>
        <v>18</v>
      </c>
      <c r="O522" s="67">
        <f t="shared" si="47"/>
        <v>30</v>
      </c>
      <c r="P522" s="65">
        <v>22</v>
      </c>
      <c r="Q522" s="3" t="s">
        <v>1056</v>
      </c>
      <c r="R522" s="3" t="str">
        <f t="shared" si="48"/>
        <v>https://dashboardfiltrado.azurewebsites.net/AutoDash/Index/30/22</v>
      </c>
      <c r="S522" s="58" t="str">
        <f>+""""&amp;IFERROR(VLOOKUP($O522,MASTER!$A$8:$Z$762,20,0),"")&amp;""""</f>
        <v>"https://app-data-i.users.earthengine.app/view/dataclimagt"</v>
      </c>
      <c r="T522" s="73">
        <f>+IFERROR(VLOOKUP($O522,MASTER!$A$8:$Z$762,21,0),"")</f>
        <v>9008</v>
      </c>
      <c r="U522" s="67">
        <f>+BD_Links[[#This Row],[id2]]</f>
        <v>22</v>
      </c>
      <c r="V522" s="58" t="str">
        <f>+""""&amp;IFERROR(VLOOKUP($O522,MASTER!$A$8:$Z$762,22,0),"")&amp;""""</f>
        <v>"DATACLIMA_Guatemala_Departamento"</v>
      </c>
      <c r="W522" s="3"/>
      <c r="X52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https://odooutil.azurewebsites.net/GEE/Index/9008/22/30/22</v>
      </c>
    </row>
    <row r="523" spans="2:26" ht="60" x14ac:dyDescent="0.3">
      <c r="B523" s="74">
        <f t="shared" si="46"/>
        <v>12</v>
      </c>
      <c r="C523" s="58" t="str">
        <f>+VLOOKUP($O523,MASTER!$A$8:$N$762,2,0)</f>
        <v>DATACLIMA</v>
      </c>
      <c r="D523" s="73" t="str">
        <f>+VLOOKUP($O523,MASTER!$A$8:$N$762,3,0)</f>
        <v>0013-04-00092</v>
      </c>
      <c r="E523" s="52" t="str">
        <f>+VLOOKUP($O523,MASTER!$A$8:$N$762,5,0)</f>
        <v>Plataforma de Análisis y Monitoreo del Clima - Guatemala</v>
      </c>
      <c r="F523" s="73" t="str">
        <f>+VLOOKUP($O523,MASTER!$A$8:$N$762,6,0)</f>
        <v>PRO</v>
      </c>
      <c r="G523" s="73" t="str">
        <f>+VLOOKUP($O523,MASTER!$A$8:$N$762,7,0)</f>
        <v>Guatemala</v>
      </c>
      <c r="H523" s="73" t="str">
        <f>+VLOOKUP($O523,MASTER!$A$8:$N$762,9,0)</f>
        <v>SI</v>
      </c>
      <c r="I523" s="73" t="str">
        <f>+VLOOKUP($O523,MASTER!$A$8:$N$762,10,0)</f>
        <v>SI</v>
      </c>
      <c r="J523" s="73" t="str">
        <f>+VLOOKUP($O523,MASTER!$A$8:$N$762,11,0)</f>
        <v>SI</v>
      </c>
      <c r="K523" s="72">
        <f>+VLOOKUP($O523,MASTER!$A$8:$N$762,12,0)</f>
        <v>2</v>
      </c>
      <c r="L523" s="73" t="str">
        <f>+VLOOKUP($O523,MASTER!$A$8:$N$762,13,0)</f>
        <v>SI</v>
      </c>
      <c r="M523" s="73" t="str">
        <f>+VLOOKUP($O523,MASTER!$A$8:$N$762,14,0)</f>
        <v>Departamento</v>
      </c>
      <c r="N523" s="72">
        <f t="shared" si="47"/>
        <v>18</v>
      </c>
      <c r="O523" s="67">
        <f t="shared" si="47"/>
        <v>30</v>
      </c>
      <c r="P523" s="65">
        <v>17</v>
      </c>
      <c r="Q523" s="3" t="s">
        <v>1057</v>
      </c>
      <c r="R523" s="3" t="str">
        <f t="shared" si="48"/>
        <v>https://dashboardfiltrado.azurewebsites.net/AutoDash/Index/30/17</v>
      </c>
      <c r="S523" s="58" t="str">
        <f>+""""&amp;IFERROR(VLOOKUP($O523,MASTER!$A$8:$Z$762,20,0),"")&amp;""""</f>
        <v>"https://app-data-i.users.earthengine.app/view/dataclimagt"</v>
      </c>
      <c r="T523" s="73">
        <f>+IFERROR(VLOOKUP($O523,MASTER!$A$8:$Z$762,21,0),"")</f>
        <v>9008</v>
      </c>
      <c r="U523" s="67">
        <f>+BD_Links[[#This Row],[id2]]</f>
        <v>17</v>
      </c>
      <c r="V523" s="58" t="str">
        <f>+""""&amp;IFERROR(VLOOKUP($O523,MASTER!$A$8:$Z$762,22,0),"")&amp;""""</f>
        <v>"DATACLIMA_Guatemala_Departamento"</v>
      </c>
      <c r="W523" s="3"/>
      <c r="X52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https://odooutil.azurewebsites.net/GEE/Index/9008/17/30/17</v>
      </c>
    </row>
    <row r="524" spans="2:26" ht="60" x14ac:dyDescent="0.3">
      <c r="B524" s="74">
        <f t="shared" si="46"/>
        <v>13</v>
      </c>
      <c r="C524" s="58" t="str">
        <f>+VLOOKUP($O524,MASTER!$A$8:$N$762,2,0)</f>
        <v>DATACLIMA</v>
      </c>
      <c r="D524" s="73" t="str">
        <f>+VLOOKUP($O524,MASTER!$A$8:$N$762,3,0)</f>
        <v>0013-04-00092</v>
      </c>
      <c r="E524" s="52" t="str">
        <f>+VLOOKUP($O524,MASTER!$A$8:$N$762,5,0)</f>
        <v>Plataforma de Análisis y Monitoreo del Clima - Guatemala</v>
      </c>
      <c r="F524" s="73" t="str">
        <f>+VLOOKUP($O524,MASTER!$A$8:$N$762,6,0)</f>
        <v>PRO</v>
      </c>
      <c r="G524" s="73" t="str">
        <f>+VLOOKUP($O524,MASTER!$A$8:$N$762,7,0)</f>
        <v>Guatemala</v>
      </c>
      <c r="H524" s="73" t="str">
        <f>+VLOOKUP($O524,MASTER!$A$8:$N$762,9,0)</f>
        <v>SI</v>
      </c>
      <c r="I524" s="73" t="str">
        <f>+VLOOKUP($O524,MASTER!$A$8:$N$762,10,0)</f>
        <v>SI</v>
      </c>
      <c r="J524" s="73" t="str">
        <f>+VLOOKUP($O524,MASTER!$A$8:$N$762,11,0)</f>
        <v>SI</v>
      </c>
      <c r="K524" s="72">
        <f>+VLOOKUP($O524,MASTER!$A$8:$N$762,12,0)</f>
        <v>2</v>
      </c>
      <c r="L524" s="73" t="str">
        <f>+VLOOKUP($O524,MASTER!$A$8:$N$762,13,0)</f>
        <v>SI</v>
      </c>
      <c r="M524" s="73" t="str">
        <f>+VLOOKUP($O524,MASTER!$A$8:$N$762,14,0)</f>
        <v>Departamento</v>
      </c>
      <c r="N524" s="72">
        <f t="shared" si="47"/>
        <v>18</v>
      </c>
      <c r="O524" s="67">
        <f t="shared" si="47"/>
        <v>30</v>
      </c>
      <c r="P524" s="65">
        <v>9</v>
      </c>
      <c r="Q524" s="3" t="s">
        <v>1058</v>
      </c>
      <c r="R524" s="3" t="str">
        <f t="shared" si="48"/>
        <v>https://dashboardfiltrado.azurewebsites.net/AutoDash/Index/30/9</v>
      </c>
      <c r="S524" s="58" t="str">
        <f>+""""&amp;IFERROR(VLOOKUP($O524,MASTER!$A$8:$Z$762,20,0),"")&amp;""""</f>
        <v>"https://app-data-i.users.earthengine.app/view/dataclimagt"</v>
      </c>
      <c r="T524" s="73">
        <f>+IFERROR(VLOOKUP($O524,MASTER!$A$8:$Z$762,21,0),"")</f>
        <v>9008</v>
      </c>
      <c r="U524" s="67">
        <f>+BD_Links[[#This Row],[id2]]</f>
        <v>9</v>
      </c>
      <c r="V524" s="58" t="str">
        <f>+""""&amp;IFERROR(VLOOKUP($O524,MASTER!$A$8:$Z$762,22,0),"")&amp;""""</f>
        <v>"DATACLIMA_Guatemala_Departamento"</v>
      </c>
      <c r="W524" s="3"/>
      <c r="X52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https://odooutil.azurewebsites.net/GEE/Index/9008/9/30/9</v>
      </c>
    </row>
    <row r="525" spans="2:26" ht="60" x14ac:dyDescent="0.3">
      <c r="B525" s="74">
        <f t="shared" si="46"/>
        <v>14</v>
      </c>
      <c r="C525" s="58" t="str">
        <f>+VLOOKUP($O525,MASTER!$A$8:$N$762,2,0)</f>
        <v>DATACLIMA</v>
      </c>
      <c r="D525" s="73" t="str">
        <f>+VLOOKUP($O525,MASTER!$A$8:$N$762,3,0)</f>
        <v>0013-04-00092</v>
      </c>
      <c r="E525" s="52" t="str">
        <f>+VLOOKUP($O525,MASTER!$A$8:$N$762,5,0)</f>
        <v>Plataforma de Análisis y Monitoreo del Clima - Guatemala</v>
      </c>
      <c r="F525" s="73" t="str">
        <f>+VLOOKUP($O525,MASTER!$A$8:$N$762,6,0)</f>
        <v>PRO</v>
      </c>
      <c r="G525" s="73" t="str">
        <f>+VLOOKUP($O525,MASTER!$A$8:$N$762,7,0)</f>
        <v>Guatemala</v>
      </c>
      <c r="H525" s="73" t="str">
        <f>+VLOOKUP($O525,MASTER!$A$8:$N$762,9,0)</f>
        <v>SI</v>
      </c>
      <c r="I525" s="73" t="str">
        <f>+VLOOKUP($O525,MASTER!$A$8:$N$762,10,0)</f>
        <v>SI</v>
      </c>
      <c r="J525" s="73" t="str">
        <f>+VLOOKUP($O525,MASTER!$A$8:$N$762,11,0)</f>
        <v>SI</v>
      </c>
      <c r="K525" s="72">
        <f>+VLOOKUP($O525,MASTER!$A$8:$N$762,12,0)</f>
        <v>2</v>
      </c>
      <c r="L525" s="73" t="str">
        <f>+VLOOKUP($O525,MASTER!$A$8:$N$762,13,0)</f>
        <v>SI</v>
      </c>
      <c r="M525" s="73" t="str">
        <f>+VLOOKUP($O525,MASTER!$A$8:$N$762,14,0)</f>
        <v>Departamento</v>
      </c>
      <c r="N525" s="72">
        <f t="shared" si="47"/>
        <v>18</v>
      </c>
      <c r="O525" s="67">
        <f t="shared" si="47"/>
        <v>30</v>
      </c>
      <c r="P525" s="65">
        <v>14</v>
      </c>
      <c r="Q525" s="3" t="s">
        <v>1059</v>
      </c>
      <c r="R525" s="3" t="str">
        <f t="shared" si="48"/>
        <v>https://dashboardfiltrado.azurewebsites.net/AutoDash/Index/30/14</v>
      </c>
      <c r="S525" s="58" t="str">
        <f>+""""&amp;IFERROR(VLOOKUP($O525,MASTER!$A$8:$Z$762,20,0),"")&amp;""""</f>
        <v>"https://app-data-i.users.earthengine.app/view/dataclimagt"</v>
      </c>
      <c r="T525" s="73">
        <f>+IFERROR(VLOOKUP($O525,MASTER!$A$8:$Z$762,21,0),"")</f>
        <v>9008</v>
      </c>
      <c r="U525" s="67">
        <f>+BD_Links[[#This Row],[id2]]</f>
        <v>14</v>
      </c>
      <c r="V525" s="58" t="str">
        <f>+""""&amp;IFERROR(VLOOKUP($O525,MASTER!$A$8:$Z$762,22,0),"")&amp;""""</f>
        <v>"DATACLIMA_Guatemala_Departamento"</v>
      </c>
      <c r="W525" s="3"/>
      <c r="X52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https://odooutil.azurewebsites.net/GEE/Index/9008/14/30/14</v>
      </c>
    </row>
    <row r="526" spans="2:26" ht="60" x14ac:dyDescent="0.3">
      <c r="B526" s="74">
        <f t="shared" si="46"/>
        <v>15</v>
      </c>
      <c r="C526" s="58" t="str">
        <f>+VLOOKUP($O526,MASTER!$A$8:$N$762,2,0)</f>
        <v>DATACLIMA</v>
      </c>
      <c r="D526" s="73" t="str">
        <f>+VLOOKUP($O526,MASTER!$A$8:$N$762,3,0)</f>
        <v>0013-04-00092</v>
      </c>
      <c r="E526" s="52" t="str">
        <f>+VLOOKUP($O526,MASTER!$A$8:$N$762,5,0)</f>
        <v>Plataforma de Análisis y Monitoreo del Clima - Guatemala</v>
      </c>
      <c r="F526" s="73" t="str">
        <f>+VLOOKUP($O526,MASTER!$A$8:$N$762,6,0)</f>
        <v>PRO</v>
      </c>
      <c r="G526" s="73" t="str">
        <f>+VLOOKUP($O526,MASTER!$A$8:$N$762,7,0)</f>
        <v>Guatemala</v>
      </c>
      <c r="H526" s="73" t="str">
        <f>+VLOOKUP($O526,MASTER!$A$8:$N$762,9,0)</f>
        <v>SI</v>
      </c>
      <c r="I526" s="73" t="str">
        <f>+VLOOKUP($O526,MASTER!$A$8:$N$762,10,0)</f>
        <v>SI</v>
      </c>
      <c r="J526" s="73" t="str">
        <f>+VLOOKUP($O526,MASTER!$A$8:$N$762,11,0)</f>
        <v>SI</v>
      </c>
      <c r="K526" s="72">
        <f>+VLOOKUP($O526,MASTER!$A$8:$N$762,12,0)</f>
        <v>2</v>
      </c>
      <c r="L526" s="73" t="str">
        <f>+VLOOKUP($O526,MASTER!$A$8:$N$762,13,0)</f>
        <v>SI</v>
      </c>
      <c r="M526" s="73" t="str">
        <f>+VLOOKUP($O526,MASTER!$A$8:$N$762,14,0)</f>
        <v>Departamento</v>
      </c>
      <c r="N526" s="72">
        <f t="shared" si="47"/>
        <v>18</v>
      </c>
      <c r="O526" s="67">
        <f t="shared" si="47"/>
        <v>30</v>
      </c>
      <c r="P526" s="65">
        <v>11</v>
      </c>
      <c r="Q526" s="3" t="s">
        <v>1060</v>
      </c>
      <c r="R526" s="3" t="str">
        <f t="shared" si="48"/>
        <v>https://dashboardfiltrado.azurewebsites.net/AutoDash/Index/30/11</v>
      </c>
      <c r="S526" s="58" t="str">
        <f>+""""&amp;IFERROR(VLOOKUP($O526,MASTER!$A$8:$Z$762,20,0),"")&amp;""""</f>
        <v>"https://app-data-i.users.earthengine.app/view/dataclimagt"</v>
      </c>
      <c r="T526" s="73">
        <f>+IFERROR(VLOOKUP($O526,MASTER!$A$8:$Z$762,21,0),"")</f>
        <v>9008</v>
      </c>
      <c r="U526" s="67">
        <f>+BD_Links[[#This Row],[id2]]</f>
        <v>11</v>
      </c>
      <c r="V526" s="58" t="str">
        <f>+""""&amp;IFERROR(VLOOKUP($O526,MASTER!$A$8:$Z$762,22,0),"")&amp;""""</f>
        <v>"DATACLIMA_Guatemala_Departamento"</v>
      </c>
      <c r="W526" s="3"/>
      <c r="X52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https://odooutil.azurewebsites.net/GEE/Index/9008/11/30/11</v>
      </c>
    </row>
    <row r="527" spans="2:26" ht="60" x14ac:dyDescent="0.3">
      <c r="B527" s="74">
        <f t="shared" si="46"/>
        <v>16</v>
      </c>
      <c r="C527" s="58" t="str">
        <f>+VLOOKUP($O527,MASTER!$A$8:$N$762,2,0)</f>
        <v>DATACLIMA</v>
      </c>
      <c r="D527" s="73" t="str">
        <f>+VLOOKUP($O527,MASTER!$A$8:$N$762,3,0)</f>
        <v>0013-04-00092</v>
      </c>
      <c r="E527" s="52" t="str">
        <f>+VLOOKUP($O527,MASTER!$A$8:$N$762,5,0)</f>
        <v>Plataforma de Análisis y Monitoreo del Clima - Guatemala</v>
      </c>
      <c r="F527" s="73" t="str">
        <f>+VLOOKUP($O527,MASTER!$A$8:$N$762,6,0)</f>
        <v>PRO</v>
      </c>
      <c r="G527" s="73" t="str">
        <f>+VLOOKUP($O527,MASTER!$A$8:$N$762,7,0)</f>
        <v>Guatemala</v>
      </c>
      <c r="H527" s="73" t="str">
        <f>+VLOOKUP($O527,MASTER!$A$8:$N$762,9,0)</f>
        <v>SI</v>
      </c>
      <c r="I527" s="73" t="str">
        <f>+VLOOKUP($O527,MASTER!$A$8:$N$762,10,0)</f>
        <v>SI</v>
      </c>
      <c r="J527" s="73" t="str">
        <f>+VLOOKUP($O527,MASTER!$A$8:$N$762,11,0)</f>
        <v>SI</v>
      </c>
      <c r="K527" s="72">
        <f>+VLOOKUP($O527,MASTER!$A$8:$N$762,12,0)</f>
        <v>2</v>
      </c>
      <c r="L527" s="73" t="str">
        <f>+VLOOKUP($O527,MASTER!$A$8:$N$762,13,0)</f>
        <v>SI</v>
      </c>
      <c r="M527" s="73" t="str">
        <f>+VLOOKUP($O527,MASTER!$A$8:$N$762,14,0)</f>
        <v>Departamento</v>
      </c>
      <c r="N527" s="72">
        <f t="shared" si="47"/>
        <v>18</v>
      </c>
      <c r="O527" s="67">
        <f t="shared" si="47"/>
        <v>30</v>
      </c>
      <c r="P527" s="65">
        <v>3</v>
      </c>
      <c r="Q527" s="3" t="s">
        <v>1061</v>
      </c>
      <c r="R527" s="3" t="str">
        <f t="shared" si="48"/>
        <v>https://dashboardfiltrado.azurewebsites.net/AutoDash/Index/30/3</v>
      </c>
      <c r="S527" s="58" t="str">
        <f>+""""&amp;IFERROR(VLOOKUP($O527,MASTER!$A$8:$Z$762,20,0),"")&amp;""""</f>
        <v>"https://app-data-i.users.earthengine.app/view/dataclimagt"</v>
      </c>
      <c r="T527" s="73">
        <f>+IFERROR(VLOOKUP($O527,MASTER!$A$8:$Z$762,21,0),"")</f>
        <v>9008</v>
      </c>
      <c r="U527" s="67">
        <f>+BD_Links[[#This Row],[id2]]</f>
        <v>3</v>
      </c>
      <c r="V527" s="58" t="str">
        <f>+""""&amp;IFERROR(VLOOKUP($O527,MASTER!$A$8:$Z$762,22,0),"")&amp;""""</f>
        <v>"DATACLIMA_Guatemala_Departamento"</v>
      </c>
      <c r="W527" s="3"/>
      <c r="X52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https://odooutil.azurewebsites.net/GEE/Index/9008/3/30/3</v>
      </c>
    </row>
    <row r="528" spans="2:26" ht="60" x14ac:dyDescent="0.3">
      <c r="B528" s="74">
        <f t="shared" si="46"/>
        <v>17</v>
      </c>
      <c r="C528" s="58" t="str">
        <f>+VLOOKUP($O528,MASTER!$A$8:$N$762,2,0)</f>
        <v>DATACLIMA</v>
      </c>
      <c r="D528" s="73" t="str">
        <f>+VLOOKUP($O528,MASTER!$A$8:$N$762,3,0)</f>
        <v>0013-04-00092</v>
      </c>
      <c r="E528" s="52" t="str">
        <f>+VLOOKUP($O528,MASTER!$A$8:$N$762,5,0)</f>
        <v>Plataforma de Análisis y Monitoreo del Clima - Guatemala</v>
      </c>
      <c r="F528" s="73" t="str">
        <f>+VLOOKUP($O528,MASTER!$A$8:$N$762,6,0)</f>
        <v>PRO</v>
      </c>
      <c r="G528" s="73" t="str">
        <f>+VLOOKUP($O528,MASTER!$A$8:$N$762,7,0)</f>
        <v>Guatemala</v>
      </c>
      <c r="H528" s="73" t="str">
        <f>+VLOOKUP($O528,MASTER!$A$8:$N$762,9,0)</f>
        <v>SI</v>
      </c>
      <c r="I528" s="73" t="str">
        <f>+VLOOKUP($O528,MASTER!$A$8:$N$762,10,0)</f>
        <v>SI</v>
      </c>
      <c r="J528" s="73" t="str">
        <f>+VLOOKUP($O528,MASTER!$A$8:$N$762,11,0)</f>
        <v>SI</v>
      </c>
      <c r="K528" s="72">
        <f>+VLOOKUP($O528,MASTER!$A$8:$N$762,12,0)</f>
        <v>2</v>
      </c>
      <c r="L528" s="73" t="str">
        <f>+VLOOKUP($O528,MASTER!$A$8:$N$762,13,0)</f>
        <v>SI</v>
      </c>
      <c r="M528" s="73" t="str">
        <f>+VLOOKUP($O528,MASTER!$A$8:$N$762,14,0)</f>
        <v>Departamento</v>
      </c>
      <c r="N528" s="72">
        <f t="shared" si="47"/>
        <v>18</v>
      </c>
      <c r="O528" s="67">
        <f t="shared" si="47"/>
        <v>30</v>
      </c>
      <c r="P528" s="65">
        <v>12</v>
      </c>
      <c r="Q528" s="3" t="s">
        <v>1062</v>
      </c>
      <c r="R528" s="3" t="str">
        <f t="shared" si="48"/>
        <v>https://dashboardfiltrado.azurewebsites.net/AutoDash/Index/30/12</v>
      </c>
      <c r="S528" s="58" t="str">
        <f>+""""&amp;IFERROR(VLOOKUP($O528,MASTER!$A$8:$Z$762,20,0),"")&amp;""""</f>
        <v>"https://app-data-i.users.earthengine.app/view/dataclimagt"</v>
      </c>
      <c r="T528" s="73">
        <f>+IFERROR(VLOOKUP($O528,MASTER!$A$8:$Z$762,21,0),"")</f>
        <v>9008</v>
      </c>
      <c r="U528" s="67">
        <f>+BD_Links[[#This Row],[id2]]</f>
        <v>12</v>
      </c>
      <c r="V528" s="58" t="str">
        <f>+""""&amp;IFERROR(VLOOKUP($O528,MASTER!$A$8:$Z$762,22,0),"")&amp;""""</f>
        <v>"DATACLIMA_Guatemala_Departamento"</v>
      </c>
      <c r="W528" s="3"/>
      <c r="X52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https://odooutil.azurewebsites.net/GEE/Index/9008/12/30/12</v>
      </c>
    </row>
    <row r="529" spans="2:26" ht="60" x14ac:dyDescent="0.3">
      <c r="B529" s="74">
        <f t="shared" si="46"/>
        <v>18</v>
      </c>
      <c r="C529" s="58" t="str">
        <f>+VLOOKUP($O529,MASTER!$A$8:$N$762,2,0)</f>
        <v>DATACLIMA</v>
      </c>
      <c r="D529" s="73" t="str">
        <f>+VLOOKUP($O529,MASTER!$A$8:$N$762,3,0)</f>
        <v>0013-04-00092</v>
      </c>
      <c r="E529" s="52" t="str">
        <f>+VLOOKUP($O529,MASTER!$A$8:$N$762,5,0)</f>
        <v>Plataforma de Análisis y Monitoreo del Clima - Guatemala</v>
      </c>
      <c r="F529" s="73" t="str">
        <f>+VLOOKUP($O529,MASTER!$A$8:$N$762,6,0)</f>
        <v>PRO</v>
      </c>
      <c r="G529" s="73" t="str">
        <f>+VLOOKUP($O529,MASTER!$A$8:$N$762,7,0)</f>
        <v>Guatemala</v>
      </c>
      <c r="H529" s="73" t="str">
        <f>+VLOOKUP($O529,MASTER!$A$8:$N$762,9,0)</f>
        <v>SI</v>
      </c>
      <c r="I529" s="73" t="str">
        <f>+VLOOKUP($O529,MASTER!$A$8:$N$762,10,0)</f>
        <v>SI</v>
      </c>
      <c r="J529" s="73" t="str">
        <f>+VLOOKUP($O529,MASTER!$A$8:$N$762,11,0)</f>
        <v>SI</v>
      </c>
      <c r="K529" s="72">
        <f>+VLOOKUP($O529,MASTER!$A$8:$N$762,12,0)</f>
        <v>2</v>
      </c>
      <c r="L529" s="73" t="str">
        <f>+VLOOKUP($O529,MASTER!$A$8:$N$762,13,0)</f>
        <v>SI</v>
      </c>
      <c r="M529" s="73" t="str">
        <f>+VLOOKUP($O529,MASTER!$A$8:$N$762,14,0)</f>
        <v>Departamento</v>
      </c>
      <c r="N529" s="72">
        <f t="shared" si="47"/>
        <v>18</v>
      </c>
      <c r="O529" s="67">
        <f t="shared" si="47"/>
        <v>30</v>
      </c>
      <c r="P529" s="65">
        <v>6</v>
      </c>
      <c r="Q529" s="3" t="s">
        <v>1063</v>
      </c>
      <c r="R529" s="3" t="str">
        <f t="shared" si="48"/>
        <v>https://dashboardfiltrado.azurewebsites.net/AutoDash/Index/30/6</v>
      </c>
      <c r="S529" s="58" t="str">
        <f>+""""&amp;IFERROR(VLOOKUP($O529,MASTER!$A$8:$Z$762,20,0),"")&amp;""""</f>
        <v>"https://app-data-i.users.earthengine.app/view/dataclimagt"</v>
      </c>
      <c r="T529" s="73">
        <f>+IFERROR(VLOOKUP($O529,MASTER!$A$8:$Z$762,21,0),"")</f>
        <v>9008</v>
      </c>
      <c r="U529" s="67">
        <f>+BD_Links[[#This Row],[id2]]</f>
        <v>6</v>
      </c>
      <c r="V529" s="58" t="str">
        <f>+""""&amp;IFERROR(VLOOKUP($O529,MASTER!$A$8:$Z$762,22,0),"")&amp;""""</f>
        <v>"DATACLIMA_Guatemala_Departamento"</v>
      </c>
      <c r="W529" s="3"/>
      <c r="X52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https://odooutil.azurewebsites.net/GEE/Index/9008/6/30/6</v>
      </c>
    </row>
    <row r="530" spans="2:26" ht="60" x14ac:dyDescent="0.3">
      <c r="B530" s="74">
        <f t="shared" si="46"/>
        <v>19</v>
      </c>
      <c r="C530" s="58" t="str">
        <f>+VLOOKUP($O530,MASTER!$A$8:$N$762,2,0)</f>
        <v>DATACLIMA</v>
      </c>
      <c r="D530" s="73" t="str">
        <f>+VLOOKUP($O530,MASTER!$A$8:$N$762,3,0)</f>
        <v>0013-04-00092</v>
      </c>
      <c r="E530" s="52" t="str">
        <f>+VLOOKUP($O530,MASTER!$A$8:$N$762,5,0)</f>
        <v>Plataforma de Análisis y Monitoreo del Clima - Guatemala</v>
      </c>
      <c r="F530" s="73" t="str">
        <f>+VLOOKUP($O530,MASTER!$A$8:$N$762,6,0)</f>
        <v>PRO</v>
      </c>
      <c r="G530" s="73" t="str">
        <f>+VLOOKUP($O530,MASTER!$A$8:$N$762,7,0)</f>
        <v>Guatemala</v>
      </c>
      <c r="H530" s="73" t="str">
        <f>+VLOOKUP($O530,MASTER!$A$8:$N$762,9,0)</f>
        <v>SI</v>
      </c>
      <c r="I530" s="73" t="str">
        <f>+VLOOKUP($O530,MASTER!$A$8:$N$762,10,0)</f>
        <v>SI</v>
      </c>
      <c r="J530" s="73" t="str">
        <f>+VLOOKUP($O530,MASTER!$A$8:$N$762,11,0)</f>
        <v>SI</v>
      </c>
      <c r="K530" s="72">
        <f>+VLOOKUP($O530,MASTER!$A$8:$N$762,12,0)</f>
        <v>2</v>
      </c>
      <c r="L530" s="73" t="str">
        <f>+VLOOKUP($O530,MASTER!$A$8:$N$762,13,0)</f>
        <v>SI</v>
      </c>
      <c r="M530" s="73" t="str">
        <f>+VLOOKUP($O530,MASTER!$A$8:$N$762,14,0)</f>
        <v>Departamento</v>
      </c>
      <c r="N530" s="72">
        <f t="shared" si="47"/>
        <v>18</v>
      </c>
      <c r="O530" s="67">
        <f t="shared" si="47"/>
        <v>30</v>
      </c>
      <c r="P530" s="65">
        <v>7</v>
      </c>
      <c r="Q530" s="3" t="s">
        <v>1064</v>
      </c>
      <c r="R530" s="3" t="str">
        <f t="shared" si="48"/>
        <v>https://dashboardfiltrado.azurewebsites.net/AutoDash/Index/30/7</v>
      </c>
      <c r="S530" s="58" t="str">
        <f>+""""&amp;IFERROR(VLOOKUP($O530,MASTER!$A$8:$Z$762,20,0),"")&amp;""""</f>
        <v>"https://app-data-i.users.earthengine.app/view/dataclimagt"</v>
      </c>
      <c r="T530" s="73">
        <f>+IFERROR(VLOOKUP($O530,MASTER!$A$8:$Z$762,21,0),"")</f>
        <v>9008</v>
      </c>
      <c r="U530" s="67">
        <f>+BD_Links[[#This Row],[id2]]</f>
        <v>7</v>
      </c>
      <c r="V530" s="58" t="str">
        <f>+""""&amp;IFERROR(VLOOKUP($O530,MASTER!$A$8:$Z$762,22,0),"")&amp;""""</f>
        <v>"DATACLIMA_Guatemala_Departamento"</v>
      </c>
      <c r="W530" s="3"/>
      <c r="X53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https://odooutil.azurewebsites.net/GEE/Index/9008/7/30/7</v>
      </c>
    </row>
    <row r="531" spans="2:26" ht="60" x14ac:dyDescent="0.3">
      <c r="B531" s="74">
        <f t="shared" si="46"/>
        <v>20</v>
      </c>
      <c r="C531" s="58" t="str">
        <f>+VLOOKUP($O531,MASTER!$A$8:$N$762,2,0)</f>
        <v>DATACLIMA</v>
      </c>
      <c r="D531" s="73" t="str">
        <f>+VLOOKUP($O531,MASTER!$A$8:$N$762,3,0)</f>
        <v>0013-04-00092</v>
      </c>
      <c r="E531" s="52" t="str">
        <f>+VLOOKUP($O531,MASTER!$A$8:$N$762,5,0)</f>
        <v>Plataforma de Análisis y Monitoreo del Clima - Guatemala</v>
      </c>
      <c r="F531" s="73" t="str">
        <f>+VLOOKUP($O531,MASTER!$A$8:$N$762,6,0)</f>
        <v>PRO</v>
      </c>
      <c r="G531" s="73" t="str">
        <f>+VLOOKUP($O531,MASTER!$A$8:$N$762,7,0)</f>
        <v>Guatemala</v>
      </c>
      <c r="H531" s="73" t="str">
        <f>+VLOOKUP($O531,MASTER!$A$8:$N$762,9,0)</f>
        <v>SI</v>
      </c>
      <c r="I531" s="73" t="str">
        <f>+VLOOKUP($O531,MASTER!$A$8:$N$762,10,0)</f>
        <v>SI</v>
      </c>
      <c r="J531" s="73" t="str">
        <f>+VLOOKUP($O531,MASTER!$A$8:$N$762,11,0)</f>
        <v>SI</v>
      </c>
      <c r="K531" s="72">
        <f>+VLOOKUP($O531,MASTER!$A$8:$N$762,12,0)</f>
        <v>2</v>
      </c>
      <c r="L531" s="73" t="str">
        <f>+VLOOKUP($O531,MASTER!$A$8:$N$762,13,0)</f>
        <v>SI</v>
      </c>
      <c r="M531" s="73" t="str">
        <f>+VLOOKUP($O531,MASTER!$A$8:$N$762,14,0)</f>
        <v>Departamento</v>
      </c>
      <c r="N531" s="72">
        <f t="shared" si="47"/>
        <v>18</v>
      </c>
      <c r="O531" s="67">
        <f t="shared" si="47"/>
        <v>30</v>
      </c>
      <c r="P531" s="65">
        <v>10</v>
      </c>
      <c r="Q531" s="3" t="s">
        <v>1065</v>
      </c>
      <c r="R531" s="3" t="str">
        <f t="shared" si="48"/>
        <v>https://dashboardfiltrado.azurewebsites.net/AutoDash/Index/30/10</v>
      </c>
      <c r="S531" s="58" t="str">
        <f>+""""&amp;IFERROR(VLOOKUP($O531,MASTER!$A$8:$Z$762,20,0),"")&amp;""""</f>
        <v>"https://app-data-i.users.earthengine.app/view/dataclimagt"</v>
      </c>
      <c r="T531" s="73">
        <f>+IFERROR(VLOOKUP($O531,MASTER!$A$8:$Z$762,21,0),"")</f>
        <v>9008</v>
      </c>
      <c r="U531" s="67">
        <f>+BD_Links[[#This Row],[id2]]</f>
        <v>10</v>
      </c>
      <c r="V531" s="58" t="str">
        <f>+""""&amp;IFERROR(VLOOKUP($O531,MASTER!$A$8:$Z$762,22,0),"")&amp;""""</f>
        <v>"DATACLIMA_Guatemala_Departamento"</v>
      </c>
      <c r="W531" s="3"/>
      <c r="X53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https://odooutil.azurewebsites.net/GEE/Index/9008/10/30/10</v>
      </c>
    </row>
    <row r="532" spans="2:26" ht="60" x14ac:dyDescent="0.3">
      <c r="B532" s="74">
        <f t="shared" si="46"/>
        <v>21</v>
      </c>
      <c r="C532" s="58" t="str">
        <f>+VLOOKUP($O532,MASTER!$A$8:$N$762,2,0)</f>
        <v>DATACLIMA</v>
      </c>
      <c r="D532" s="73" t="str">
        <f>+VLOOKUP($O532,MASTER!$A$8:$N$762,3,0)</f>
        <v>0013-04-00092</v>
      </c>
      <c r="E532" s="52" t="str">
        <f>+VLOOKUP($O532,MASTER!$A$8:$N$762,5,0)</f>
        <v>Plataforma de Análisis y Monitoreo del Clima - Guatemala</v>
      </c>
      <c r="F532" s="73" t="str">
        <f>+VLOOKUP($O532,MASTER!$A$8:$N$762,6,0)</f>
        <v>PRO</v>
      </c>
      <c r="G532" s="73" t="str">
        <f>+VLOOKUP($O532,MASTER!$A$8:$N$762,7,0)</f>
        <v>Guatemala</v>
      </c>
      <c r="H532" s="73" t="str">
        <f>+VLOOKUP($O532,MASTER!$A$8:$N$762,9,0)</f>
        <v>SI</v>
      </c>
      <c r="I532" s="73" t="str">
        <f>+VLOOKUP($O532,MASTER!$A$8:$N$762,10,0)</f>
        <v>SI</v>
      </c>
      <c r="J532" s="73" t="str">
        <f>+VLOOKUP($O532,MASTER!$A$8:$N$762,11,0)</f>
        <v>SI</v>
      </c>
      <c r="K532" s="72">
        <f>+VLOOKUP($O532,MASTER!$A$8:$N$762,12,0)</f>
        <v>2</v>
      </c>
      <c r="L532" s="73" t="str">
        <f>+VLOOKUP($O532,MASTER!$A$8:$N$762,13,0)</f>
        <v>SI</v>
      </c>
      <c r="M532" s="73" t="str">
        <f>+VLOOKUP($O532,MASTER!$A$8:$N$762,14,0)</f>
        <v>Departamento</v>
      </c>
      <c r="N532" s="72">
        <f t="shared" si="47"/>
        <v>18</v>
      </c>
      <c r="O532" s="67">
        <f t="shared" si="47"/>
        <v>30</v>
      </c>
      <c r="P532" s="65">
        <v>8</v>
      </c>
      <c r="Q532" s="3" t="s">
        <v>1066</v>
      </c>
      <c r="R532" s="3" t="str">
        <f t="shared" si="48"/>
        <v>https://dashboardfiltrado.azurewebsites.net/AutoDash/Index/30/8</v>
      </c>
      <c r="S532" s="58" t="str">
        <f>+""""&amp;IFERROR(VLOOKUP($O532,MASTER!$A$8:$Z$762,20,0),"")&amp;""""</f>
        <v>"https://app-data-i.users.earthengine.app/view/dataclimagt"</v>
      </c>
      <c r="T532" s="73">
        <f>+IFERROR(VLOOKUP($O532,MASTER!$A$8:$Z$762,21,0),"")</f>
        <v>9008</v>
      </c>
      <c r="U532" s="67">
        <f>+BD_Links[[#This Row],[id2]]</f>
        <v>8</v>
      </c>
      <c r="V532" s="58" t="str">
        <f>+""""&amp;IFERROR(VLOOKUP($O532,MASTER!$A$8:$Z$762,22,0),"")&amp;""""</f>
        <v>"DATACLIMA_Guatemala_Departamento"</v>
      </c>
      <c r="W532" s="3"/>
      <c r="X53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https://odooutil.azurewebsites.net/GEE/Index/9008/8/30/8</v>
      </c>
    </row>
    <row r="533" spans="2:26" ht="60" x14ac:dyDescent="0.3">
      <c r="B533" s="74">
        <f t="shared" si="46"/>
        <v>22</v>
      </c>
      <c r="C533" s="58" t="str">
        <f>+VLOOKUP($O533,MASTER!$A$8:$N$762,2,0)</f>
        <v>DATACLIMA</v>
      </c>
      <c r="D533" s="73" t="str">
        <f>+VLOOKUP($O533,MASTER!$A$8:$N$762,3,0)</f>
        <v>0013-04-00092</v>
      </c>
      <c r="E533" s="52" t="str">
        <f>+VLOOKUP($O533,MASTER!$A$8:$N$762,5,0)</f>
        <v>Plataforma de Análisis y Monitoreo del Clima - Guatemala</v>
      </c>
      <c r="F533" s="73" t="str">
        <f>+VLOOKUP($O533,MASTER!$A$8:$N$762,6,0)</f>
        <v>PRO</v>
      </c>
      <c r="G533" s="73" t="str">
        <f>+VLOOKUP($O533,MASTER!$A$8:$N$762,7,0)</f>
        <v>Guatemala</v>
      </c>
      <c r="H533" s="73" t="str">
        <f>+VLOOKUP($O533,MASTER!$A$8:$N$762,9,0)</f>
        <v>SI</v>
      </c>
      <c r="I533" s="73" t="str">
        <f>+VLOOKUP($O533,MASTER!$A$8:$N$762,10,0)</f>
        <v>SI</v>
      </c>
      <c r="J533" s="73" t="str">
        <f>+VLOOKUP($O533,MASTER!$A$8:$N$762,11,0)</f>
        <v>SI</v>
      </c>
      <c r="K533" s="72">
        <f>+VLOOKUP($O533,MASTER!$A$8:$N$762,12,0)</f>
        <v>2</v>
      </c>
      <c r="L533" s="73" t="str">
        <f>+VLOOKUP($O533,MASTER!$A$8:$N$762,13,0)</f>
        <v>SI</v>
      </c>
      <c r="M533" s="73" t="str">
        <f>+VLOOKUP($O533,MASTER!$A$8:$N$762,14,0)</f>
        <v>Departamento</v>
      </c>
      <c r="N533" s="72">
        <f t="shared" si="47"/>
        <v>18</v>
      </c>
      <c r="O533" s="67">
        <f t="shared" si="47"/>
        <v>30</v>
      </c>
      <c r="P533" s="65">
        <v>19</v>
      </c>
      <c r="Q533" s="3" t="s">
        <v>1067</v>
      </c>
      <c r="R533" s="3" t="str">
        <f t="shared" si="48"/>
        <v>https://dashboardfiltrado.azurewebsites.net/AutoDash/Index/30/19</v>
      </c>
      <c r="S533" s="58" t="str">
        <f>+""""&amp;IFERROR(VLOOKUP($O533,MASTER!$A$8:$Z$762,20,0),"")&amp;""""</f>
        <v>"https://app-data-i.users.earthengine.app/view/dataclimagt"</v>
      </c>
      <c r="T533" s="73">
        <f>+IFERROR(VLOOKUP($O533,MASTER!$A$8:$Z$762,21,0),"")</f>
        <v>9008</v>
      </c>
      <c r="U533" s="67">
        <f>+BD_Links[[#This Row],[id2]]</f>
        <v>19</v>
      </c>
      <c r="V533" s="58" t="str">
        <f>+""""&amp;IFERROR(VLOOKUP($O533,MASTER!$A$8:$Z$762,22,0),"")&amp;""""</f>
        <v>"DATACLIMA_Guatemala_Departamento"</v>
      </c>
      <c r="W533" s="3"/>
      <c r="X53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https://odooutil.azurewebsites.net/GEE/Index/9008/19/30/19</v>
      </c>
    </row>
    <row r="534" spans="2:26" ht="72" x14ac:dyDescent="0.3">
      <c r="B534" s="74">
        <f t="shared" si="46"/>
        <v>1</v>
      </c>
      <c r="C534" s="58" t="str">
        <f>+VLOOKUP($O534,MASTER!$A$8:$N$762,2,0)</f>
        <v>DATARIESGO</v>
      </c>
      <c r="D534" s="73" t="str">
        <f>+VLOOKUP($O534,MASTER!$A$8:$N$762,3,0)</f>
        <v>0012-04-00091</v>
      </c>
      <c r="E534" s="52" t="str">
        <f>+VLOOKUP($O534,MASTER!$A$8:$N$762,5,0)</f>
        <v>Plataforma de Análisis y Monitoreo de focos de Fuego - Panamá</v>
      </c>
      <c r="F534" s="73" t="str">
        <f>+VLOOKUP($O534,MASTER!$A$8:$N$762,6,0)</f>
        <v>PRO</v>
      </c>
      <c r="G534" s="73" t="str">
        <f>+VLOOKUP($O534,MASTER!$A$8:$N$762,7,0)</f>
        <v>Panamá</v>
      </c>
      <c r="H534" s="73" t="str">
        <f>+VLOOKUP($O534,MASTER!$A$8:$N$762,9,0)</f>
        <v>SI</v>
      </c>
      <c r="I534" s="73" t="str">
        <f>+VLOOKUP($O534,MASTER!$A$8:$N$762,10,0)</f>
        <v>SI</v>
      </c>
      <c r="J534" s="73" t="str">
        <f>+VLOOKUP($O534,MASTER!$A$8:$N$762,11,0)</f>
        <v>SI</v>
      </c>
      <c r="K534" s="72">
        <f>+VLOOKUP($O534,MASTER!$A$8:$N$762,12,0)</f>
        <v>1</v>
      </c>
      <c r="L534" s="73" t="str">
        <f>+VLOOKUP($O534,MASTER!$A$8:$N$762,13,0)</f>
        <v>NO</v>
      </c>
      <c r="M534" s="73" t="str">
        <f>+VLOOKUP($O534,MASTER!$A$8:$N$762,14,0)</f>
        <v>Nacional</v>
      </c>
      <c r="N534" s="72">
        <f t="shared" si="47"/>
        <v>18</v>
      </c>
      <c r="O534" s="67">
        <v>31</v>
      </c>
      <c r="P534" s="66">
        <v>0</v>
      </c>
      <c r="Q534" s="75" t="s">
        <v>89</v>
      </c>
      <c r="R534" s="3" t="str">
        <f t="shared" si="48"/>
        <v>https://dashboardfiltrado.azurewebsites.net/AutoDash/Index/31/0</v>
      </c>
      <c r="S534" s="58" t="str">
        <f>+""""&amp;IFERROR(VLOOKUP($O534,MASTER!$A$8:$Z$762,20,0),"")&amp;""""</f>
        <v>"https://app-data-i.users.earthengine.app/view/datafuegopn"</v>
      </c>
      <c r="T534" s="73">
        <f>+IFERROR(VLOOKUP($O534,MASTER!$A$8:$Z$762,21,0),"")</f>
        <v>9009</v>
      </c>
      <c r="U534" s="87">
        <f>+BD_Links[[#This Row],[id2]]</f>
        <v>0</v>
      </c>
      <c r="V534" s="58" t="str">
        <f>+""""&amp;IFERROR(VLOOKUP($O534,MASTER!$A$8:$Z$762,22,0),"")&amp;""""</f>
        <v>"DATAFUEGO_Panamá_Nacional"</v>
      </c>
      <c r="W534" s="3"/>
      <c r="X53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v>
      </c>
      <c r="Z5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https://odooutil.azurewebsites.net/GEE/Index/9009/0/31/0</v>
      </c>
    </row>
    <row r="535" spans="2:26" ht="72" x14ac:dyDescent="0.3">
      <c r="B535" s="74">
        <f t="shared" si="46"/>
        <v>1</v>
      </c>
      <c r="C535" s="58" t="str">
        <f>+VLOOKUP($O535,MASTER!$A$8:$N$762,2,0)</f>
        <v>DATARIESGO</v>
      </c>
      <c r="D535" s="73" t="str">
        <f>+VLOOKUP($O535,MASTER!$A$8:$N$762,3,0)</f>
        <v>0012-04-00091</v>
      </c>
      <c r="E535" s="52" t="str">
        <f>+VLOOKUP($O535,MASTER!$A$8:$N$762,5,0)</f>
        <v>Plataforma de Análisis y Monitoreo de focos de Fuego - Panamá</v>
      </c>
      <c r="F535" s="73" t="str">
        <f>+VLOOKUP($O535,MASTER!$A$8:$N$762,6,0)</f>
        <v>PRO</v>
      </c>
      <c r="G535" s="73" t="str">
        <f>+VLOOKUP($O535,MASTER!$A$8:$N$762,7,0)</f>
        <v>Panamá</v>
      </c>
      <c r="H535" s="73" t="str">
        <f>+VLOOKUP($O535,MASTER!$A$8:$N$762,9,0)</f>
        <v>SI</v>
      </c>
      <c r="I535" s="73" t="str">
        <f>+VLOOKUP($O535,MASTER!$A$8:$N$762,10,0)</f>
        <v>SI</v>
      </c>
      <c r="J535" s="73" t="str">
        <f>+VLOOKUP($O535,MASTER!$A$8:$N$762,11,0)</f>
        <v>SI</v>
      </c>
      <c r="K535" s="72">
        <f>+VLOOKUP($O535,MASTER!$A$8:$N$762,12,0)</f>
        <v>2</v>
      </c>
      <c r="L535" s="73" t="str">
        <f>+VLOOKUP($O535,MASTER!$A$8:$N$762,13,0)</f>
        <v>SI</v>
      </c>
      <c r="M535" s="73" t="str">
        <f>+VLOOKUP($O535,MASTER!$A$8:$N$762,14,0)</f>
        <v>Provincia</v>
      </c>
      <c r="N535" s="72">
        <f t="shared" si="47"/>
        <v>18</v>
      </c>
      <c r="O535" s="67">
        <v>32</v>
      </c>
      <c r="P535" s="65">
        <v>11</v>
      </c>
      <c r="Q535" s="3" t="s">
        <v>1068</v>
      </c>
      <c r="R535" s="3" t="str">
        <f t="shared" si="48"/>
        <v>https://dashboardfiltrado.azurewebsites.net/AutoDash/Index/32/11</v>
      </c>
      <c r="S535" s="58" t="str">
        <f>+""""&amp;IFERROR(VLOOKUP($O535,MASTER!$A$8:$Z$762,20,0),"")&amp;""""</f>
        <v>"https://app-data-i.users.earthengine.app/view/datafuegopn"</v>
      </c>
      <c r="T535" s="73">
        <f>+IFERROR(VLOOKUP($O535,MASTER!$A$8:$Z$762,21,0),"")</f>
        <v>9010</v>
      </c>
      <c r="U535" s="67">
        <f>+BD_Links[[#This Row],[id2]]</f>
        <v>11</v>
      </c>
      <c r="V535" s="58" t="str">
        <f>+""""&amp;IFERROR(VLOOKUP($O535,MASTER!$A$8:$Z$762,22,0),"")&amp;""""</f>
        <v>"DATAFUEGO_Panamá_Provincia"</v>
      </c>
      <c r="W535" s="3"/>
      <c r="X53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https://odooutil.azurewebsites.net/GEE/Index/9010/11/32/11</v>
      </c>
    </row>
    <row r="536" spans="2:26" ht="72" x14ac:dyDescent="0.3">
      <c r="B536" s="74">
        <f t="shared" si="46"/>
        <v>2</v>
      </c>
      <c r="C536" s="58" t="str">
        <f>+VLOOKUP($O536,MASTER!$A$8:$N$762,2,0)</f>
        <v>DATARIESGO</v>
      </c>
      <c r="D536" s="73" t="str">
        <f>+VLOOKUP($O536,MASTER!$A$8:$N$762,3,0)</f>
        <v>0012-04-00091</v>
      </c>
      <c r="E536" s="52" t="str">
        <f>+VLOOKUP($O536,MASTER!$A$8:$N$762,5,0)</f>
        <v>Plataforma de Análisis y Monitoreo de focos de Fuego - Panamá</v>
      </c>
      <c r="F536" s="73" t="str">
        <f>+VLOOKUP($O536,MASTER!$A$8:$N$762,6,0)</f>
        <v>PRO</v>
      </c>
      <c r="G536" s="73" t="str">
        <f>+VLOOKUP($O536,MASTER!$A$8:$N$762,7,0)</f>
        <v>Panamá</v>
      </c>
      <c r="H536" s="73" t="str">
        <f>+VLOOKUP($O536,MASTER!$A$8:$N$762,9,0)</f>
        <v>SI</v>
      </c>
      <c r="I536" s="73" t="str">
        <f>+VLOOKUP($O536,MASTER!$A$8:$N$762,10,0)</f>
        <v>SI</v>
      </c>
      <c r="J536" s="73" t="str">
        <f>+VLOOKUP($O536,MASTER!$A$8:$N$762,11,0)</f>
        <v>SI</v>
      </c>
      <c r="K536" s="72">
        <f>+VLOOKUP($O536,MASTER!$A$8:$N$762,12,0)</f>
        <v>2</v>
      </c>
      <c r="L536" s="73" t="str">
        <f>+VLOOKUP($O536,MASTER!$A$8:$N$762,13,0)</f>
        <v>SI</v>
      </c>
      <c r="M536" s="73" t="str">
        <f>+VLOOKUP($O536,MASTER!$A$8:$N$762,14,0)</f>
        <v>Provincia</v>
      </c>
      <c r="N536" s="72">
        <f t="shared" si="47"/>
        <v>18</v>
      </c>
      <c r="O536" s="67">
        <f t="shared" si="47"/>
        <v>32</v>
      </c>
      <c r="P536" s="65">
        <v>10</v>
      </c>
      <c r="Q536" s="3" t="s">
        <v>1069</v>
      </c>
      <c r="R536" s="3" t="str">
        <f t="shared" si="48"/>
        <v>https://dashboardfiltrado.azurewebsites.net/AutoDash/Index/32/10</v>
      </c>
      <c r="S536" s="58" t="str">
        <f>+""""&amp;IFERROR(VLOOKUP($O536,MASTER!$A$8:$Z$762,20,0),"")&amp;""""</f>
        <v>"https://app-data-i.users.earthengine.app/view/datafuegopn"</v>
      </c>
      <c r="T536" s="73">
        <f>+IFERROR(VLOOKUP($O536,MASTER!$A$8:$Z$762,21,0),"")</f>
        <v>9010</v>
      </c>
      <c r="U536" s="67">
        <f>+BD_Links[[#This Row],[id2]]</f>
        <v>10</v>
      </c>
      <c r="V536" s="58" t="str">
        <f>+""""&amp;IFERROR(VLOOKUP($O536,MASTER!$A$8:$Z$762,22,0),"")&amp;""""</f>
        <v>"DATAFUEGO_Panamá_Provincia"</v>
      </c>
      <c r="W536" s="3"/>
      <c r="X53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https://odooutil.azurewebsites.net/GEE/Index/9010/10/32/10</v>
      </c>
    </row>
    <row r="537" spans="2:26" ht="72" x14ac:dyDescent="0.3">
      <c r="B537" s="74">
        <f t="shared" si="46"/>
        <v>3</v>
      </c>
      <c r="C537" s="58" t="str">
        <f>+VLOOKUP($O537,MASTER!$A$8:$N$762,2,0)</f>
        <v>DATARIESGO</v>
      </c>
      <c r="D537" s="73" t="str">
        <f>+VLOOKUP($O537,MASTER!$A$8:$N$762,3,0)</f>
        <v>0012-04-00091</v>
      </c>
      <c r="E537" s="52" t="str">
        <f>+VLOOKUP($O537,MASTER!$A$8:$N$762,5,0)</f>
        <v>Plataforma de Análisis y Monitoreo de focos de Fuego - Panamá</v>
      </c>
      <c r="F537" s="73" t="str">
        <f>+VLOOKUP($O537,MASTER!$A$8:$N$762,6,0)</f>
        <v>PRO</v>
      </c>
      <c r="G537" s="73" t="str">
        <f>+VLOOKUP($O537,MASTER!$A$8:$N$762,7,0)</f>
        <v>Panamá</v>
      </c>
      <c r="H537" s="73" t="str">
        <f>+VLOOKUP($O537,MASTER!$A$8:$N$762,9,0)</f>
        <v>SI</v>
      </c>
      <c r="I537" s="73" t="str">
        <f>+VLOOKUP($O537,MASTER!$A$8:$N$762,10,0)</f>
        <v>SI</v>
      </c>
      <c r="J537" s="73" t="str">
        <f>+VLOOKUP($O537,MASTER!$A$8:$N$762,11,0)</f>
        <v>SI</v>
      </c>
      <c r="K537" s="72">
        <f>+VLOOKUP($O537,MASTER!$A$8:$N$762,12,0)</f>
        <v>2</v>
      </c>
      <c r="L537" s="73" t="str">
        <f>+VLOOKUP($O537,MASTER!$A$8:$N$762,13,0)</f>
        <v>SI</v>
      </c>
      <c r="M537" s="73" t="str">
        <f>+VLOOKUP($O537,MASTER!$A$8:$N$762,14,0)</f>
        <v>Provincia</v>
      </c>
      <c r="N537" s="72">
        <f t="shared" si="47"/>
        <v>18</v>
      </c>
      <c r="O537" s="67">
        <f t="shared" si="47"/>
        <v>32</v>
      </c>
      <c r="P537" s="65">
        <v>12</v>
      </c>
      <c r="Q537" s="3" t="s">
        <v>1070</v>
      </c>
      <c r="R537" s="3" t="str">
        <f t="shared" si="48"/>
        <v>https://dashboardfiltrado.azurewebsites.net/AutoDash/Index/32/12</v>
      </c>
      <c r="S537" s="58" t="str">
        <f>+""""&amp;IFERROR(VLOOKUP($O537,MASTER!$A$8:$Z$762,20,0),"")&amp;""""</f>
        <v>"https://app-data-i.users.earthengine.app/view/datafuegopn"</v>
      </c>
      <c r="T537" s="73">
        <f>+IFERROR(VLOOKUP($O537,MASTER!$A$8:$Z$762,21,0),"")</f>
        <v>9010</v>
      </c>
      <c r="U537" s="67">
        <f>+BD_Links[[#This Row],[id2]]</f>
        <v>12</v>
      </c>
      <c r="V537" s="58" t="str">
        <f>+""""&amp;IFERROR(VLOOKUP($O537,MASTER!$A$8:$Z$762,22,0),"")&amp;""""</f>
        <v>"DATAFUEGO_Panamá_Provincia"</v>
      </c>
      <c r="W537" s="3"/>
      <c r="X53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https://odooutil.azurewebsites.net/GEE/Index/9010/12/32/12</v>
      </c>
    </row>
    <row r="538" spans="2:26" ht="72" x14ac:dyDescent="0.3">
      <c r="B538" s="74">
        <f t="shared" si="46"/>
        <v>4</v>
      </c>
      <c r="C538" s="58" t="str">
        <f>+VLOOKUP($O538,MASTER!$A$8:$N$762,2,0)</f>
        <v>DATARIESGO</v>
      </c>
      <c r="D538" s="73" t="str">
        <f>+VLOOKUP($O538,MASTER!$A$8:$N$762,3,0)</f>
        <v>0012-04-00091</v>
      </c>
      <c r="E538" s="52" t="str">
        <f>+VLOOKUP($O538,MASTER!$A$8:$N$762,5,0)</f>
        <v>Plataforma de Análisis y Monitoreo de focos de Fuego - Panamá</v>
      </c>
      <c r="F538" s="73" t="str">
        <f>+VLOOKUP($O538,MASTER!$A$8:$N$762,6,0)</f>
        <v>PRO</v>
      </c>
      <c r="G538" s="73" t="str">
        <f>+VLOOKUP($O538,MASTER!$A$8:$N$762,7,0)</f>
        <v>Panamá</v>
      </c>
      <c r="H538" s="73" t="str">
        <f>+VLOOKUP($O538,MASTER!$A$8:$N$762,9,0)</f>
        <v>SI</v>
      </c>
      <c r="I538" s="73" t="str">
        <f>+VLOOKUP($O538,MASTER!$A$8:$N$762,10,0)</f>
        <v>SI</v>
      </c>
      <c r="J538" s="73" t="str">
        <f>+VLOOKUP($O538,MASTER!$A$8:$N$762,11,0)</f>
        <v>SI</v>
      </c>
      <c r="K538" s="72">
        <f>+VLOOKUP($O538,MASTER!$A$8:$N$762,12,0)</f>
        <v>2</v>
      </c>
      <c r="L538" s="73" t="str">
        <f>+VLOOKUP($O538,MASTER!$A$8:$N$762,13,0)</f>
        <v>SI</v>
      </c>
      <c r="M538" s="73" t="str">
        <f>+VLOOKUP($O538,MASTER!$A$8:$N$762,14,0)</f>
        <v>Provincia</v>
      </c>
      <c r="N538" s="72">
        <f t="shared" si="47"/>
        <v>18</v>
      </c>
      <c r="O538" s="67">
        <f t="shared" si="47"/>
        <v>32</v>
      </c>
      <c r="P538" s="65">
        <v>1</v>
      </c>
      <c r="Q538" s="3" t="s">
        <v>1071</v>
      </c>
      <c r="R538" s="3" t="str">
        <f t="shared" si="48"/>
        <v>https://dashboardfiltrado.azurewebsites.net/AutoDash/Index/32/1</v>
      </c>
      <c r="S538" s="58" t="str">
        <f>+""""&amp;IFERROR(VLOOKUP($O538,MASTER!$A$8:$Z$762,20,0),"")&amp;""""</f>
        <v>"https://app-data-i.users.earthengine.app/view/datafuegopn"</v>
      </c>
      <c r="T538" s="73">
        <f>+IFERROR(VLOOKUP($O538,MASTER!$A$8:$Z$762,21,0),"")</f>
        <v>9010</v>
      </c>
      <c r="U538" s="67">
        <f>+BD_Links[[#This Row],[id2]]</f>
        <v>1</v>
      </c>
      <c r="V538" s="58" t="str">
        <f>+""""&amp;IFERROR(VLOOKUP($O538,MASTER!$A$8:$Z$762,22,0),"")&amp;""""</f>
        <v>"DATAFUEGO_Panamá_Provincia"</v>
      </c>
      <c r="W538" s="3"/>
      <c r="X538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https://odooutil.azurewebsites.net/GEE/Index/9010/1/32/1</v>
      </c>
    </row>
    <row r="539" spans="2:26" ht="72" x14ac:dyDescent="0.3">
      <c r="B539" s="74">
        <f t="shared" si="46"/>
        <v>5</v>
      </c>
      <c r="C539" s="58" t="str">
        <f>+VLOOKUP($O539,MASTER!$A$8:$N$762,2,0)</f>
        <v>DATARIESGO</v>
      </c>
      <c r="D539" s="73" t="str">
        <f>+VLOOKUP($O539,MASTER!$A$8:$N$762,3,0)</f>
        <v>0012-04-00091</v>
      </c>
      <c r="E539" s="52" t="str">
        <f>+VLOOKUP($O539,MASTER!$A$8:$N$762,5,0)</f>
        <v>Plataforma de Análisis y Monitoreo de focos de Fuego - Panamá</v>
      </c>
      <c r="F539" s="73" t="str">
        <f>+VLOOKUP($O539,MASTER!$A$8:$N$762,6,0)</f>
        <v>PRO</v>
      </c>
      <c r="G539" s="73" t="str">
        <f>+VLOOKUP($O539,MASTER!$A$8:$N$762,7,0)</f>
        <v>Panamá</v>
      </c>
      <c r="H539" s="73" t="str">
        <f>+VLOOKUP($O539,MASTER!$A$8:$N$762,9,0)</f>
        <v>SI</v>
      </c>
      <c r="I539" s="73" t="str">
        <f>+VLOOKUP($O539,MASTER!$A$8:$N$762,10,0)</f>
        <v>SI</v>
      </c>
      <c r="J539" s="73" t="str">
        <f>+VLOOKUP($O539,MASTER!$A$8:$N$762,11,0)</f>
        <v>SI</v>
      </c>
      <c r="K539" s="72">
        <f>+VLOOKUP($O539,MASTER!$A$8:$N$762,12,0)</f>
        <v>2</v>
      </c>
      <c r="L539" s="73" t="str">
        <f>+VLOOKUP($O539,MASTER!$A$8:$N$762,13,0)</f>
        <v>SI</v>
      </c>
      <c r="M539" s="73" t="str">
        <f>+VLOOKUP($O539,MASTER!$A$8:$N$762,14,0)</f>
        <v>Provincia</v>
      </c>
      <c r="N539" s="72">
        <f t="shared" si="47"/>
        <v>18</v>
      </c>
      <c r="O539" s="67">
        <f t="shared" si="47"/>
        <v>32</v>
      </c>
      <c r="P539" s="65">
        <v>4</v>
      </c>
      <c r="Q539" s="3" t="s">
        <v>1072</v>
      </c>
      <c r="R539" s="3" t="str">
        <f t="shared" si="48"/>
        <v>https://dashboardfiltrado.azurewebsites.net/AutoDash/Index/32/4</v>
      </c>
      <c r="S539" s="58" t="str">
        <f>+""""&amp;IFERROR(VLOOKUP($O539,MASTER!$A$8:$Z$762,20,0),"")&amp;""""</f>
        <v>"https://app-data-i.users.earthengine.app/view/datafuegopn"</v>
      </c>
      <c r="T539" s="73">
        <f>+IFERROR(VLOOKUP($O539,MASTER!$A$8:$Z$762,21,0),"")</f>
        <v>9010</v>
      </c>
      <c r="U539" s="67">
        <f>+BD_Links[[#This Row],[id2]]</f>
        <v>4</v>
      </c>
      <c r="V539" s="58" t="str">
        <f>+""""&amp;IFERROR(VLOOKUP($O539,MASTER!$A$8:$Z$762,22,0),"")&amp;""""</f>
        <v>"DATAFUEGO_Panamá_Provincia"</v>
      </c>
      <c r="W539" s="3"/>
      <c r="X539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https://odooutil.azurewebsites.net/GEE/Index/9010/4/32/4</v>
      </c>
    </row>
    <row r="540" spans="2:26" ht="72" x14ac:dyDescent="0.3">
      <c r="B540" s="74">
        <f t="shared" si="46"/>
        <v>6</v>
      </c>
      <c r="C540" s="58" t="str">
        <f>+VLOOKUP($O540,MASTER!$A$8:$N$762,2,0)</f>
        <v>DATARIESGO</v>
      </c>
      <c r="D540" s="73" t="str">
        <f>+VLOOKUP($O540,MASTER!$A$8:$N$762,3,0)</f>
        <v>0012-04-00091</v>
      </c>
      <c r="E540" s="52" t="str">
        <f>+VLOOKUP($O540,MASTER!$A$8:$N$762,5,0)</f>
        <v>Plataforma de Análisis y Monitoreo de focos de Fuego - Panamá</v>
      </c>
      <c r="F540" s="73" t="str">
        <f>+VLOOKUP($O540,MASTER!$A$8:$N$762,6,0)</f>
        <v>PRO</v>
      </c>
      <c r="G540" s="73" t="str">
        <f>+VLOOKUP($O540,MASTER!$A$8:$N$762,7,0)</f>
        <v>Panamá</v>
      </c>
      <c r="H540" s="73" t="str">
        <f>+VLOOKUP($O540,MASTER!$A$8:$N$762,9,0)</f>
        <v>SI</v>
      </c>
      <c r="I540" s="73" t="str">
        <f>+VLOOKUP($O540,MASTER!$A$8:$N$762,10,0)</f>
        <v>SI</v>
      </c>
      <c r="J540" s="73" t="str">
        <f>+VLOOKUP($O540,MASTER!$A$8:$N$762,11,0)</f>
        <v>SI</v>
      </c>
      <c r="K540" s="72">
        <f>+VLOOKUP($O540,MASTER!$A$8:$N$762,12,0)</f>
        <v>2</v>
      </c>
      <c r="L540" s="73" t="str">
        <f>+VLOOKUP($O540,MASTER!$A$8:$N$762,13,0)</f>
        <v>SI</v>
      </c>
      <c r="M540" s="73" t="str">
        <f>+VLOOKUP($O540,MASTER!$A$8:$N$762,14,0)</f>
        <v>Provincia</v>
      </c>
      <c r="N540" s="72">
        <f t="shared" si="47"/>
        <v>18</v>
      </c>
      <c r="O540" s="67">
        <f t="shared" si="47"/>
        <v>32</v>
      </c>
      <c r="P540" s="65">
        <v>2</v>
      </c>
      <c r="Q540" s="3" t="s">
        <v>1073</v>
      </c>
      <c r="R540" s="3" t="str">
        <f t="shared" si="48"/>
        <v>https://dashboardfiltrado.azurewebsites.net/AutoDash/Index/32/2</v>
      </c>
      <c r="S540" s="58" t="str">
        <f>+""""&amp;IFERROR(VLOOKUP($O540,MASTER!$A$8:$Z$762,20,0),"")&amp;""""</f>
        <v>"https://app-data-i.users.earthengine.app/view/datafuegopn"</v>
      </c>
      <c r="T540" s="73">
        <f>+IFERROR(VLOOKUP($O540,MASTER!$A$8:$Z$762,21,0),"")</f>
        <v>9010</v>
      </c>
      <c r="U540" s="67">
        <f>+BD_Links[[#This Row],[id2]]</f>
        <v>2</v>
      </c>
      <c r="V540" s="58" t="str">
        <f>+""""&amp;IFERROR(VLOOKUP($O540,MASTER!$A$8:$Z$762,22,0),"")&amp;""""</f>
        <v>"DATAFUEGO_Panamá_Provincia"</v>
      </c>
      <c r="W540" s="3"/>
      <c r="X540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https://odooutil.azurewebsites.net/GEE/Index/9010/2/32/2</v>
      </c>
    </row>
    <row r="541" spans="2:26" ht="72" x14ac:dyDescent="0.3">
      <c r="B541" s="74">
        <f t="shared" si="46"/>
        <v>7</v>
      </c>
      <c r="C541" s="58" t="str">
        <f>+VLOOKUP($O541,MASTER!$A$8:$N$762,2,0)</f>
        <v>DATARIESGO</v>
      </c>
      <c r="D541" s="73" t="str">
        <f>+VLOOKUP($O541,MASTER!$A$8:$N$762,3,0)</f>
        <v>0012-04-00091</v>
      </c>
      <c r="E541" s="52" t="str">
        <f>+VLOOKUP($O541,MASTER!$A$8:$N$762,5,0)</f>
        <v>Plataforma de Análisis y Monitoreo de focos de Fuego - Panamá</v>
      </c>
      <c r="F541" s="73" t="str">
        <f>+VLOOKUP($O541,MASTER!$A$8:$N$762,6,0)</f>
        <v>PRO</v>
      </c>
      <c r="G541" s="73" t="str">
        <f>+VLOOKUP($O541,MASTER!$A$8:$N$762,7,0)</f>
        <v>Panamá</v>
      </c>
      <c r="H541" s="73" t="str">
        <f>+VLOOKUP($O541,MASTER!$A$8:$N$762,9,0)</f>
        <v>SI</v>
      </c>
      <c r="I541" s="73" t="str">
        <f>+VLOOKUP($O541,MASTER!$A$8:$N$762,10,0)</f>
        <v>SI</v>
      </c>
      <c r="J541" s="73" t="str">
        <f>+VLOOKUP($O541,MASTER!$A$8:$N$762,11,0)</f>
        <v>SI</v>
      </c>
      <c r="K541" s="72">
        <f>+VLOOKUP($O541,MASTER!$A$8:$N$762,12,0)</f>
        <v>2</v>
      </c>
      <c r="L541" s="73" t="str">
        <f>+VLOOKUP($O541,MASTER!$A$8:$N$762,13,0)</f>
        <v>SI</v>
      </c>
      <c r="M541" s="73" t="str">
        <f>+VLOOKUP($O541,MASTER!$A$8:$N$762,14,0)</f>
        <v>Provincia</v>
      </c>
      <c r="N541" s="72">
        <f t="shared" si="47"/>
        <v>18</v>
      </c>
      <c r="O541" s="67">
        <f t="shared" si="47"/>
        <v>32</v>
      </c>
      <c r="P541" s="65">
        <v>3</v>
      </c>
      <c r="Q541" s="3" t="s">
        <v>1074</v>
      </c>
      <c r="R541" s="3" t="str">
        <f t="shared" si="48"/>
        <v>https://dashboardfiltrado.azurewebsites.net/AutoDash/Index/32/3</v>
      </c>
      <c r="S541" s="58" t="str">
        <f>+""""&amp;IFERROR(VLOOKUP($O541,MASTER!$A$8:$Z$762,20,0),"")&amp;""""</f>
        <v>"https://app-data-i.users.earthengine.app/view/datafuegopn"</v>
      </c>
      <c r="T541" s="73">
        <f>+IFERROR(VLOOKUP($O541,MASTER!$A$8:$Z$762,21,0),"")</f>
        <v>9010</v>
      </c>
      <c r="U541" s="67">
        <f>+BD_Links[[#This Row],[id2]]</f>
        <v>3</v>
      </c>
      <c r="V541" s="58" t="str">
        <f>+""""&amp;IFERROR(VLOOKUP($O541,MASTER!$A$8:$Z$762,22,0),"")&amp;""""</f>
        <v>"DATAFUEGO_Panamá_Provincia"</v>
      </c>
      <c r="W541" s="3"/>
      <c r="X541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https://odooutil.azurewebsites.net/GEE/Index/9010/3/32/3</v>
      </c>
    </row>
    <row r="542" spans="2:26" ht="72" x14ac:dyDescent="0.3">
      <c r="B542" s="74">
        <f t="shared" si="46"/>
        <v>8</v>
      </c>
      <c r="C542" s="58" t="str">
        <f>+VLOOKUP($O542,MASTER!$A$8:$N$762,2,0)</f>
        <v>DATARIESGO</v>
      </c>
      <c r="D542" s="73" t="str">
        <f>+VLOOKUP($O542,MASTER!$A$8:$N$762,3,0)</f>
        <v>0012-04-00091</v>
      </c>
      <c r="E542" s="52" t="str">
        <f>+VLOOKUP($O542,MASTER!$A$8:$N$762,5,0)</f>
        <v>Plataforma de Análisis y Monitoreo de focos de Fuego - Panamá</v>
      </c>
      <c r="F542" s="73" t="str">
        <f>+VLOOKUP($O542,MASTER!$A$8:$N$762,6,0)</f>
        <v>PRO</v>
      </c>
      <c r="G542" s="73" t="str">
        <f>+VLOOKUP($O542,MASTER!$A$8:$N$762,7,0)</f>
        <v>Panamá</v>
      </c>
      <c r="H542" s="73" t="str">
        <f>+VLOOKUP($O542,MASTER!$A$8:$N$762,9,0)</f>
        <v>SI</v>
      </c>
      <c r="I542" s="73" t="str">
        <f>+VLOOKUP($O542,MASTER!$A$8:$N$762,10,0)</f>
        <v>SI</v>
      </c>
      <c r="J542" s="73" t="str">
        <f>+VLOOKUP($O542,MASTER!$A$8:$N$762,11,0)</f>
        <v>SI</v>
      </c>
      <c r="K542" s="72">
        <f>+VLOOKUP($O542,MASTER!$A$8:$N$762,12,0)</f>
        <v>2</v>
      </c>
      <c r="L542" s="73" t="str">
        <f>+VLOOKUP($O542,MASTER!$A$8:$N$762,13,0)</f>
        <v>SI</v>
      </c>
      <c r="M542" s="73" t="str">
        <f>+VLOOKUP($O542,MASTER!$A$8:$N$762,14,0)</f>
        <v>Provincia</v>
      </c>
      <c r="N542" s="72">
        <f t="shared" si="47"/>
        <v>18</v>
      </c>
      <c r="O542" s="67">
        <f t="shared" si="47"/>
        <v>32</v>
      </c>
      <c r="P542" s="65">
        <v>5</v>
      </c>
      <c r="Q542" s="3" t="s">
        <v>1075</v>
      </c>
      <c r="R542" s="3" t="str">
        <f t="shared" si="48"/>
        <v>https://dashboardfiltrado.azurewebsites.net/AutoDash/Index/32/5</v>
      </c>
      <c r="S542" s="58" t="str">
        <f>+""""&amp;IFERROR(VLOOKUP($O542,MASTER!$A$8:$Z$762,20,0),"")&amp;""""</f>
        <v>"https://app-data-i.users.earthengine.app/view/datafuegopn"</v>
      </c>
      <c r="T542" s="73">
        <f>+IFERROR(VLOOKUP($O542,MASTER!$A$8:$Z$762,21,0),"")</f>
        <v>9010</v>
      </c>
      <c r="U542" s="67">
        <f>+BD_Links[[#This Row],[id2]]</f>
        <v>5</v>
      </c>
      <c r="V542" s="58" t="str">
        <f>+""""&amp;IFERROR(VLOOKUP($O542,MASTER!$A$8:$Z$762,22,0),"")&amp;""""</f>
        <v>"DATAFUEGO_Panamá_Provincia"</v>
      </c>
      <c r="W542" s="3"/>
      <c r="X542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https://odooutil.azurewebsites.net/GEE/Index/9010/5/32/5</v>
      </c>
    </row>
    <row r="543" spans="2:26" ht="72" x14ac:dyDescent="0.3">
      <c r="B543" s="74">
        <f t="shared" si="46"/>
        <v>9</v>
      </c>
      <c r="C543" s="58" t="str">
        <f>+VLOOKUP($O543,MASTER!$A$8:$N$762,2,0)</f>
        <v>DATARIESGO</v>
      </c>
      <c r="D543" s="73" t="str">
        <f>+VLOOKUP($O543,MASTER!$A$8:$N$762,3,0)</f>
        <v>0012-04-00091</v>
      </c>
      <c r="E543" s="52" t="str">
        <f>+VLOOKUP($O543,MASTER!$A$8:$N$762,5,0)</f>
        <v>Plataforma de Análisis y Monitoreo de focos de Fuego - Panamá</v>
      </c>
      <c r="F543" s="73" t="str">
        <f>+VLOOKUP($O543,MASTER!$A$8:$N$762,6,0)</f>
        <v>PRO</v>
      </c>
      <c r="G543" s="73" t="str">
        <f>+VLOOKUP($O543,MASTER!$A$8:$N$762,7,0)</f>
        <v>Panamá</v>
      </c>
      <c r="H543" s="73" t="str">
        <f>+VLOOKUP($O543,MASTER!$A$8:$N$762,9,0)</f>
        <v>SI</v>
      </c>
      <c r="I543" s="73" t="str">
        <f>+VLOOKUP($O543,MASTER!$A$8:$N$762,10,0)</f>
        <v>SI</v>
      </c>
      <c r="J543" s="73" t="str">
        <f>+VLOOKUP($O543,MASTER!$A$8:$N$762,11,0)</f>
        <v>SI</v>
      </c>
      <c r="K543" s="72">
        <f>+VLOOKUP($O543,MASTER!$A$8:$N$762,12,0)</f>
        <v>2</v>
      </c>
      <c r="L543" s="73" t="str">
        <f>+VLOOKUP($O543,MASTER!$A$8:$N$762,13,0)</f>
        <v>SI</v>
      </c>
      <c r="M543" s="73" t="str">
        <f>+VLOOKUP($O543,MASTER!$A$8:$N$762,14,0)</f>
        <v>Provincia</v>
      </c>
      <c r="N543" s="72">
        <f t="shared" si="47"/>
        <v>18</v>
      </c>
      <c r="O543" s="67">
        <f t="shared" si="47"/>
        <v>32</v>
      </c>
      <c r="P543" s="65">
        <v>6</v>
      </c>
      <c r="Q543" s="3" t="s">
        <v>1076</v>
      </c>
      <c r="R543" s="3" t="str">
        <f t="shared" si="48"/>
        <v>https://dashboardfiltrado.azurewebsites.net/AutoDash/Index/32/6</v>
      </c>
      <c r="S543" s="58" t="str">
        <f>+""""&amp;IFERROR(VLOOKUP($O543,MASTER!$A$8:$Z$762,20,0),"")&amp;""""</f>
        <v>"https://app-data-i.users.earthengine.app/view/datafuegopn"</v>
      </c>
      <c r="T543" s="73">
        <f>+IFERROR(VLOOKUP($O543,MASTER!$A$8:$Z$762,21,0),"")</f>
        <v>9010</v>
      </c>
      <c r="U543" s="67">
        <f>+BD_Links[[#This Row],[id2]]</f>
        <v>6</v>
      </c>
      <c r="V543" s="58" t="str">
        <f>+""""&amp;IFERROR(VLOOKUP($O543,MASTER!$A$8:$Z$762,22,0),"")&amp;""""</f>
        <v>"DATAFUEGO_Panamá_Provincia"</v>
      </c>
      <c r="W543" s="3"/>
      <c r="X543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https://odooutil.azurewebsites.net/GEE/Index/9010/6/32/6</v>
      </c>
    </row>
    <row r="544" spans="2:26" ht="72" x14ac:dyDescent="0.3">
      <c r="B544" s="74">
        <f t="shared" si="46"/>
        <v>10</v>
      </c>
      <c r="C544" s="58" t="str">
        <f>+VLOOKUP($O544,MASTER!$A$8:$N$762,2,0)</f>
        <v>DATARIESGO</v>
      </c>
      <c r="D544" s="73" t="str">
        <f>+VLOOKUP($O544,MASTER!$A$8:$N$762,3,0)</f>
        <v>0012-04-00091</v>
      </c>
      <c r="E544" s="52" t="str">
        <f>+VLOOKUP($O544,MASTER!$A$8:$N$762,5,0)</f>
        <v>Plataforma de Análisis y Monitoreo de focos de Fuego - Panamá</v>
      </c>
      <c r="F544" s="73" t="str">
        <f>+VLOOKUP($O544,MASTER!$A$8:$N$762,6,0)</f>
        <v>PRO</v>
      </c>
      <c r="G544" s="73" t="str">
        <f>+VLOOKUP($O544,MASTER!$A$8:$N$762,7,0)</f>
        <v>Panamá</v>
      </c>
      <c r="H544" s="73" t="str">
        <f>+VLOOKUP($O544,MASTER!$A$8:$N$762,9,0)</f>
        <v>SI</v>
      </c>
      <c r="I544" s="73" t="str">
        <f>+VLOOKUP($O544,MASTER!$A$8:$N$762,10,0)</f>
        <v>SI</v>
      </c>
      <c r="J544" s="73" t="str">
        <f>+VLOOKUP($O544,MASTER!$A$8:$N$762,11,0)</f>
        <v>SI</v>
      </c>
      <c r="K544" s="72">
        <f>+VLOOKUP($O544,MASTER!$A$8:$N$762,12,0)</f>
        <v>2</v>
      </c>
      <c r="L544" s="73" t="str">
        <f>+VLOOKUP($O544,MASTER!$A$8:$N$762,13,0)</f>
        <v>SI</v>
      </c>
      <c r="M544" s="73" t="str">
        <f>+VLOOKUP($O544,MASTER!$A$8:$N$762,14,0)</f>
        <v>Provincia</v>
      </c>
      <c r="N544" s="72">
        <f t="shared" si="47"/>
        <v>18</v>
      </c>
      <c r="O544" s="67">
        <f t="shared" si="47"/>
        <v>32</v>
      </c>
      <c r="P544" s="65">
        <v>7</v>
      </c>
      <c r="Q544" s="3" t="s">
        <v>1077</v>
      </c>
      <c r="R544" s="3" t="str">
        <f t="shared" si="48"/>
        <v>https://dashboardfiltrado.azurewebsites.net/AutoDash/Index/32/7</v>
      </c>
      <c r="S544" s="58" t="str">
        <f>+""""&amp;IFERROR(VLOOKUP($O544,MASTER!$A$8:$Z$762,20,0),"")&amp;""""</f>
        <v>"https://app-data-i.users.earthengine.app/view/datafuegopn"</v>
      </c>
      <c r="T544" s="73">
        <f>+IFERROR(VLOOKUP($O544,MASTER!$A$8:$Z$762,21,0),"")</f>
        <v>9010</v>
      </c>
      <c r="U544" s="67">
        <f>+BD_Links[[#This Row],[id2]]</f>
        <v>7</v>
      </c>
      <c r="V544" s="58" t="str">
        <f>+""""&amp;IFERROR(VLOOKUP($O544,MASTER!$A$8:$Z$762,22,0),"")&amp;""""</f>
        <v>"DATAFUEGO_Panamá_Provincia"</v>
      </c>
      <c r="W544" s="3"/>
      <c r="X54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https://odooutil.azurewebsites.net/GEE/Index/9010/7/32/7</v>
      </c>
    </row>
    <row r="545" spans="2:26" ht="72" x14ac:dyDescent="0.3">
      <c r="B545" s="74">
        <f t="shared" si="46"/>
        <v>11</v>
      </c>
      <c r="C545" s="58" t="str">
        <f>+VLOOKUP($O545,MASTER!$A$8:$N$762,2,0)</f>
        <v>DATARIESGO</v>
      </c>
      <c r="D545" s="73" t="str">
        <f>+VLOOKUP($O545,MASTER!$A$8:$N$762,3,0)</f>
        <v>0012-04-00091</v>
      </c>
      <c r="E545" s="52" t="str">
        <f>+VLOOKUP($O545,MASTER!$A$8:$N$762,5,0)</f>
        <v>Plataforma de Análisis y Monitoreo de focos de Fuego - Panamá</v>
      </c>
      <c r="F545" s="73" t="str">
        <f>+VLOOKUP($O545,MASTER!$A$8:$N$762,6,0)</f>
        <v>PRO</v>
      </c>
      <c r="G545" s="73" t="str">
        <f>+VLOOKUP($O545,MASTER!$A$8:$N$762,7,0)</f>
        <v>Panamá</v>
      </c>
      <c r="H545" s="73" t="str">
        <f>+VLOOKUP($O545,MASTER!$A$8:$N$762,9,0)</f>
        <v>SI</v>
      </c>
      <c r="I545" s="73" t="str">
        <f>+VLOOKUP($O545,MASTER!$A$8:$N$762,10,0)</f>
        <v>SI</v>
      </c>
      <c r="J545" s="73" t="str">
        <f>+VLOOKUP($O545,MASTER!$A$8:$N$762,11,0)</f>
        <v>SI</v>
      </c>
      <c r="K545" s="72">
        <f>+VLOOKUP($O545,MASTER!$A$8:$N$762,12,0)</f>
        <v>2</v>
      </c>
      <c r="L545" s="73" t="str">
        <f>+VLOOKUP($O545,MASTER!$A$8:$N$762,13,0)</f>
        <v>SI</v>
      </c>
      <c r="M545" s="73" t="str">
        <f>+VLOOKUP($O545,MASTER!$A$8:$N$762,14,0)</f>
        <v>Provincia</v>
      </c>
      <c r="N545" s="72">
        <f t="shared" si="47"/>
        <v>18</v>
      </c>
      <c r="O545" s="67">
        <f t="shared" si="47"/>
        <v>32</v>
      </c>
      <c r="P545" s="65">
        <v>8</v>
      </c>
      <c r="Q545" s="3" t="s">
        <v>1078</v>
      </c>
      <c r="R545" s="3" t="str">
        <f t="shared" si="48"/>
        <v>https://dashboardfiltrado.azurewebsites.net/AutoDash/Index/32/8</v>
      </c>
      <c r="S545" s="58" t="str">
        <f>+""""&amp;IFERROR(VLOOKUP($O545,MASTER!$A$8:$Z$762,20,0),"")&amp;""""</f>
        <v>"https://app-data-i.users.earthengine.app/view/datafuegopn"</v>
      </c>
      <c r="T545" s="73">
        <f>+IFERROR(VLOOKUP($O545,MASTER!$A$8:$Z$762,21,0),"")</f>
        <v>9010</v>
      </c>
      <c r="U545" s="67">
        <f>+BD_Links[[#This Row],[id2]]</f>
        <v>8</v>
      </c>
      <c r="V545" s="58" t="str">
        <f>+""""&amp;IFERROR(VLOOKUP($O545,MASTER!$A$8:$Z$762,22,0),"")&amp;""""</f>
        <v>"DATAFUEGO_Panamá_Provincia"</v>
      </c>
      <c r="W545" s="3"/>
      <c r="X54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https://odooutil.azurewebsites.net/GEE/Index/9010/8/32/8</v>
      </c>
    </row>
    <row r="546" spans="2:26" ht="72" x14ac:dyDescent="0.3">
      <c r="B546" s="74">
        <f t="shared" si="46"/>
        <v>12</v>
      </c>
      <c r="C546" s="58" t="str">
        <f>+VLOOKUP($O546,MASTER!$A$8:$N$762,2,0)</f>
        <v>DATARIESGO</v>
      </c>
      <c r="D546" s="73" t="str">
        <f>+VLOOKUP($O546,MASTER!$A$8:$N$762,3,0)</f>
        <v>0012-04-00091</v>
      </c>
      <c r="E546" s="52" t="str">
        <f>+VLOOKUP($O546,MASTER!$A$8:$N$762,5,0)</f>
        <v>Plataforma de Análisis y Monitoreo de focos de Fuego - Panamá</v>
      </c>
      <c r="F546" s="73" t="str">
        <f>+VLOOKUP($O546,MASTER!$A$8:$N$762,6,0)</f>
        <v>PRO</v>
      </c>
      <c r="G546" s="73" t="str">
        <f>+VLOOKUP($O546,MASTER!$A$8:$N$762,7,0)</f>
        <v>Panamá</v>
      </c>
      <c r="H546" s="73" t="str">
        <f>+VLOOKUP($O546,MASTER!$A$8:$N$762,9,0)</f>
        <v>SI</v>
      </c>
      <c r="I546" s="73" t="str">
        <f>+VLOOKUP($O546,MASTER!$A$8:$N$762,10,0)</f>
        <v>SI</v>
      </c>
      <c r="J546" s="73" t="str">
        <f>+VLOOKUP($O546,MASTER!$A$8:$N$762,11,0)</f>
        <v>SI</v>
      </c>
      <c r="K546" s="72">
        <f>+VLOOKUP($O546,MASTER!$A$8:$N$762,12,0)</f>
        <v>2</v>
      </c>
      <c r="L546" s="73" t="str">
        <f>+VLOOKUP($O546,MASTER!$A$8:$N$762,13,0)</f>
        <v>SI</v>
      </c>
      <c r="M546" s="73" t="str">
        <f>+VLOOKUP($O546,MASTER!$A$8:$N$762,14,0)</f>
        <v>Provincia</v>
      </c>
      <c r="N546" s="72">
        <f t="shared" si="47"/>
        <v>18</v>
      </c>
      <c r="O546" s="67">
        <f t="shared" si="47"/>
        <v>32</v>
      </c>
      <c r="P546" s="65">
        <v>13</v>
      </c>
      <c r="Q546" s="3" t="s">
        <v>1079</v>
      </c>
      <c r="R546" s="3" t="str">
        <f t="shared" si="48"/>
        <v>https://dashboardfiltrado.azurewebsites.net/AutoDash/Index/32/13</v>
      </c>
      <c r="S546" s="58" t="str">
        <f>+""""&amp;IFERROR(VLOOKUP($O546,MASTER!$A$8:$Z$762,20,0),"")&amp;""""</f>
        <v>"https://app-data-i.users.earthengine.app/view/datafuegopn"</v>
      </c>
      <c r="T546" s="73">
        <f>+IFERROR(VLOOKUP($O546,MASTER!$A$8:$Z$762,21,0),"")</f>
        <v>9010</v>
      </c>
      <c r="U546" s="67">
        <f>+BD_Links[[#This Row],[id2]]</f>
        <v>13</v>
      </c>
      <c r="V546" s="58" t="str">
        <f>+""""&amp;IFERROR(VLOOKUP($O546,MASTER!$A$8:$Z$762,22,0),"")&amp;""""</f>
        <v>"DATAFUEGO_Panamá_Provincia"</v>
      </c>
      <c r="W546" s="3"/>
      <c r="X54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https://odooutil.azurewebsites.net/GEE/Index/9010/13/32/13</v>
      </c>
    </row>
    <row r="547" spans="2:26" ht="72" x14ac:dyDescent="0.3">
      <c r="B547" s="74">
        <f t="shared" si="46"/>
        <v>13</v>
      </c>
      <c r="C547" s="58" t="str">
        <f>+VLOOKUP($O547,MASTER!$A$8:$N$762,2,0)</f>
        <v>DATARIESGO</v>
      </c>
      <c r="D547" s="73" t="str">
        <f>+VLOOKUP($O547,MASTER!$A$8:$N$762,3,0)</f>
        <v>0012-04-00091</v>
      </c>
      <c r="E547" s="52" t="str">
        <f>+VLOOKUP($O547,MASTER!$A$8:$N$762,5,0)</f>
        <v>Plataforma de Análisis y Monitoreo de focos de Fuego - Panamá</v>
      </c>
      <c r="F547" s="73" t="str">
        <f>+VLOOKUP($O547,MASTER!$A$8:$N$762,6,0)</f>
        <v>PRO</v>
      </c>
      <c r="G547" s="73" t="str">
        <f>+VLOOKUP($O547,MASTER!$A$8:$N$762,7,0)</f>
        <v>Panamá</v>
      </c>
      <c r="H547" s="73" t="str">
        <f>+VLOOKUP($O547,MASTER!$A$8:$N$762,9,0)</f>
        <v>SI</v>
      </c>
      <c r="I547" s="73" t="str">
        <f>+VLOOKUP($O547,MASTER!$A$8:$N$762,10,0)</f>
        <v>SI</v>
      </c>
      <c r="J547" s="73" t="str">
        <f>+VLOOKUP($O547,MASTER!$A$8:$N$762,11,0)</f>
        <v>SI</v>
      </c>
      <c r="K547" s="72">
        <f>+VLOOKUP($O547,MASTER!$A$8:$N$762,12,0)</f>
        <v>2</v>
      </c>
      <c r="L547" s="73" t="str">
        <f>+VLOOKUP($O547,MASTER!$A$8:$N$762,13,0)</f>
        <v>SI</v>
      </c>
      <c r="M547" s="73" t="str">
        <f>+VLOOKUP($O547,MASTER!$A$8:$N$762,14,0)</f>
        <v>Provincia</v>
      </c>
      <c r="N547" s="72">
        <f t="shared" si="47"/>
        <v>18</v>
      </c>
      <c r="O547" s="67">
        <f t="shared" si="47"/>
        <v>32</v>
      </c>
      <c r="P547" s="65">
        <v>9</v>
      </c>
      <c r="Q547" s="3" t="s">
        <v>1080</v>
      </c>
      <c r="R547" s="3" t="str">
        <f t="shared" si="48"/>
        <v>https://dashboardfiltrado.azurewebsites.net/AutoDash/Index/32/9</v>
      </c>
      <c r="S547" s="58" t="str">
        <f>+""""&amp;IFERROR(VLOOKUP($O547,MASTER!$A$8:$Z$762,20,0),"")&amp;""""</f>
        <v>"https://app-data-i.users.earthengine.app/view/datafuegopn"</v>
      </c>
      <c r="T547" s="73">
        <f>+IFERROR(VLOOKUP($O547,MASTER!$A$8:$Z$762,21,0),"")</f>
        <v>9010</v>
      </c>
      <c r="U547" s="67">
        <f>+BD_Links[[#This Row],[id2]]</f>
        <v>9</v>
      </c>
      <c r="V547" s="58" t="str">
        <f>+""""&amp;IFERROR(VLOOKUP($O547,MASTER!$A$8:$Z$762,22,0),"")&amp;""""</f>
        <v>"DATAFUEGO_Panamá_Provincia"</v>
      </c>
      <c r="W547" s="3"/>
      <c r="X54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https://odooutil.azurewebsites.net/GEE/Index/9010/9/32/9</v>
      </c>
    </row>
    <row r="548" spans="2:26" ht="60" x14ac:dyDescent="0.3">
      <c r="B548" s="74">
        <f t="shared" si="46"/>
        <v>1</v>
      </c>
      <c r="C548" s="58" t="str">
        <f>+VLOOKUP($O548,MASTER!$A$8:$N$762,2,0)</f>
        <v>DATACLIMA</v>
      </c>
      <c r="D548" s="73" t="str">
        <f>+VLOOKUP($O548,MASTER!$A$8:$N$762,3,0)</f>
        <v>0013-04-00092</v>
      </c>
      <c r="E548" s="52" t="str">
        <f>+VLOOKUP($O548,MASTER!$A$8:$N$762,5,0)</f>
        <v>Plataforma de Análisis y Monitoreo del Clima - Panamá</v>
      </c>
      <c r="F548" s="73" t="str">
        <f>+VLOOKUP($O548,MASTER!$A$8:$N$762,6,0)</f>
        <v>PRO</v>
      </c>
      <c r="G548" s="73" t="str">
        <f>+VLOOKUP($O548,MASTER!$A$8:$N$762,7,0)</f>
        <v>Panamá</v>
      </c>
      <c r="H548" s="73" t="str">
        <f>+VLOOKUP($O548,MASTER!$A$8:$N$762,9,0)</f>
        <v>SI</v>
      </c>
      <c r="I548" s="73" t="str">
        <f>+VLOOKUP($O548,MASTER!$A$8:$N$762,10,0)</f>
        <v>SI</v>
      </c>
      <c r="J548" s="73" t="str">
        <f>+VLOOKUP($O548,MASTER!$A$8:$N$762,11,0)</f>
        <v>SI</v>
      </c>
      <c r="K548" s="72">
        <f>+VLOOKUP($O548,MASTER!$A$8:$N$762,12,0)</f>
        <v>1</v>
      </c>
      <c r="L548" s="73" t="str">
        <f>+VLOOKUP($O548,MASTER!$A$8:$N$762,13,0)</f>
        <v>NO</v>
      </c>
      <c r="M548" s="73" t="str">
        <f>+VLOOKUP($O548,MASTER!$A$8:$N$762,14,0)</f>
        <v>Nacional</v>
      </c>
      <c r="N548" s="72">
        <f t="shared" si="47"/>
        <v>18</v>
      </c>
      <c r="O548" s="67">
        <v>33</v>
      </c>
      <c r="P548" s="66">
        <v>0</v>
      </c>
      <c r="Q548" s="75" t="s">
        <v>89</v>
      </c>
      <c r="R548" s="3" t="str">
        <f t="shared" si="48"/>
        <v>https://dashboardfiltrado.azurewebsites.net/AutoDash/Index/33/0</v>
      </c>
      <c r="S548" s="58" t="str">
        <f>+""""&amp;IFERROR(VLOOKUP($O548,MASTER!$A$8:$Z$762,20,0),"")&amp;""""</f>
        <v>"https://app-data-i.users.earthengine.app/view/dataclimapn"</v>
      </c>
      <c r="T548" s="73">
        <f>+IFERROR(VLOOKUP($O548,MASTER!$A$8:$Z$762,21,0),"")</f>
        <v>9011</v>
      </c>
      <c r="U548" s="87">
        <f>+BD_Links[[#This Row],[id2]]</f>
        <v>0</v>
      </c>
      <c r="V548" s="58" t="str">
        <f>+""""&amp;IFERROR(VLOOKUP($O548,MASTER!$A$8:$Z$762,22,0),"")&amp;""""</f>
        <v>"DATACLIMA_Panamá_Nacional"</v>
      </c>
      <c r="W548" s="3"/>
      <c r="X54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v>
      </c>
      <c r="Z5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https://odooutil.azurewebsites.net/GEE/Index/9011/0/33/0</v>
      </c>
    </row>
    <row r="549" spans="2:26" ht="60" x14ac:dyDescent="0.3">
      <c r="B549" s="74">
        <f t="shared" si="46"/>
        <v>1</v>
      </c>
      <c r="C549" s="58" t="str">
        <f>+VLOOKUP($O549,MASTER!$A$8:$N$762,2,0)</f>
        <v>DATACLIMA</v>
      </c>
      <c r="D549" s="73" t="str">
        <f>+VLOOKUP($O549,MASTER!$A$8:$N$762,3,0)</f>
        <v>0013-04-00092</v>
      </c>
      <c r="E549" s="52" t="str">
        <f>+VLOOKUP($O549,MASTER!$A$8:$N$762,5,0)</f>
        <v>Plataforma de Análisis y Monitoreo del Clima - Panamá</v>
      </c>
      <c r="F549" s="73" t="str">
        <f>+VLOOKUP($O549,MASTER!$A$8:$N$762,6,0)</f>
        <v>PRO</v>
      </c>
      <c r="G549" s="73" t="str">
        <f>+VLOOKUP($O549,MASTER!$A$8:$N$762,7,0)</f>
        <v>Panamá</v>
      </c>
      <c r="H549" s="73" t="str">
        <f>+VLOOKUP($O549,MASTER!$A$8:$N$762,9,0)</f>
        <v>SI</v>
      </c>
      <c r="I549" s="73" t="str">
        <f>+VLOOKUP($O549,MASTER!$A$8:$N$762,10,0)</f>
        <v>SI</v>
      </c>
      <c r="J549" s="73" t="str">
        <f>+VLOOKUP($O549,MASTER!$A$8:$N$762,11,0)</f>
        <v>SI</v>
      </c>
      <c r="K549" s="72">
        <f>+VLOOKUP($O549,MASTER!$A$8:$N$762,12,0)</f>
        <v>2</v>
      </c>
      <c r="L549" s="73" t="str">
        <f>+VLOOKUP($O549,MASTER!$A$8:$N$762,13,0)</f>
        <v>SI</v>
      </c>
      <c r="M549" s="73" t="str">
        <f>+VLOOKUP($O549,MASTER!$A$8:$N$762,14,0)</f>
        <v>Provincia</v>
      </c>
      <c r="N549" s="72">
        <f t="shared" si="47"/>
        <v>18</v>
      </c>
      <c r="O549" s="67">
        <v>34</v>
      </c>
      <c r="P549" s="65">
        <v>11</v>
      </c>
      <c r="Q549" s="3" t="s">
        <v>1068</v>
      </c>
      <c r="R549" s="3" t="str">
        <f t="shared" si="48"/>
        <v>https://dashboardfiltrado.azurewebsites.net/AutoDash/Index/34/11</v>
      </c>
      <c r="S549" s="58" t="str">
        <f>+""""&amp;IFERROR(VLOOKUP($O549,MASTER!$A$8:$Z$762,20,0),"")&amp;""""</f>
        <v>"https://app-data-i.users.earthengine.app/view/dataclimapn"</v>
      </c>
      <c r="T549" s="73">
        <f>+IFERROR(VLOOKUP($O549,MASTER!$A$8:$Z$762,21,0),"")</f>
        <v>9012</v>
      </c>
      <c r="U549" s="67">
        <f>+BD_Links[[#This Row],[id2]]</f>
        <v>11</v>
      </c>
      <c r="V549" s="58" t="str">
        <f>+""""&amp;IFERROR(VLOOKUP($O549,MASTER!$A$8:$Z$762,22,0),"")&amp;""""</f>
        <v>"DATACLIMA_Panamá_Provincia"</v>
      </c>
      <c r="W549" s="3"/>
      <c r="X54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https://odooutil.azurewebsites.net/GEE/Index/9012/11/34/11</v>
      </c>
    </row>
    <row r="550" spans="2:26" ht="60" x14ac:dyDescent="0.3">
      <c r="B550" s="74">
        <f t="shared" si="46"/>
        <v>2</v>
      </c>
      <c r="C550" s="58" t="str">
        <f>+VLOOKUP($O550,MASTER!$A$8:$N$762,2,0)</f>
        <v>DATACLIMA</v>
      </c>
      <c r="D550" s="73" t="str">
        <f>+VLOOKUP($O550,MASTER!$A$8:$N$762,3,0)</f>
        <v>0013-04-00092</v>
      </c>
      <c r="E550" s="52" t="str">
        <f>+VLOOKUP($O550,MASTER!$A$8:$N$762,5,0)</f>
        <v>Plataforma de Análisis y Monitoreo del Clima - Panamá</v>
      </c>
      <c r="F550" s="73" t="str">
        <f>+VLOOKUP($O550,MASTER!$A$8:$N$762,6,0)</f>
        <v>PRO</v>
      </c>
      <c r="G550" s="73" t="str">
        <f>+VLOOKUP($O550,MASTER!$A$8:$N$762,7,0)</f>
        <v>Panamá</v>
      </c>
      <c r="H550" s="73" t="str">
        <f>+VLOOKUP($O550,MASTER!$A$8:$N$762,9,0)</f>
        <v>SI</v>
      </c>
      <c r="I550" s="73" t="str">
        <f>+VLOOKUP($O550,MASTER!$A$8:$N$762,10,0)</f>
        <v>SI</v>
      </c>
      <c r="J550" s="73" t="str">
        <f>+VLOOKUP($O550,MASTER!$A$8:$N$762,11,0)</f>
        <v>SI</v>
      </c>
      <c r="K550" s="72">
        <f>+VLOOKUP($O550,MASTER!$A$8:$N$762,12,0)</f>
        <v>2</v>
      </c>
      <c r="L550" s="73" t="str">
        <f>+VLOOKUP($O550,MASTER!$A$8:$N$762,13,0)</f>
        <v>SI</v>
      </c>
      <c r="M550" s="73" t="str">
        <f>+VLOOKUP($O550,MASTER!$A$8:$N$762,14,0)</f>
        <v>Provincia</v>
      </c>
      <c r="N550" s="72">
        <f t="shared" si="47"/>
        <v>18</v>
      </c>
      <c r="O550" s="67">
        <f t="shared" si="47"/>
        <v>34</v>
      </c>
      <c r="P550" s="65">
        <v>10</v>
      </c>
      <c r="Q550" s="3" t="s">
        <v>1069</v>
      </c>
      <c r="R550" s="3" t="str">
        <f t="shared" si="48"/>
        <v>https://dashboardfiltrado.azurewebsites.net/AutoDash/Index/34/10</v>
      </c>
      <c r="S550" s="58" t="str">
        <f>+""""&amp;IFERROR(VLOOKUP($O550,MASTER!$A$8:$Z$762,20,0),"")&amp;""""</f>
        <v>"https://app-data-i.users.earthengine.app/view/dataclimapn"</v>
      </c>
      <c r="T550" s="73">
        <f>+IFERROR(VLOOKUP($O550,MASTER!$A$8:$Z$762,21,0),"")</f>
        <v>9012</v>
      </c>
      <c r="U550" s="67">
        <f>+BD_Links[[#This Row],[id2]]</f>
        <v>10</v>
      </c>
      <c r="V550" s="58" t="str">
        <f>+""""&amp;IFERROR(VLOOKUP($O550,MASTER!$A$8:$Z$762,22,0),"")&amp;""""</f>
        <v>"DATACLIMA_Panamá_Provincia"</v>
      </c>
      <c r="W550" s="3"/>
      <c r="X55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https://odooutil.azurewebsites.net/GEE/Index/9012/10/34/10</v>
      </c>
    </row>
    <row r="551" spans="2:26" ht="60" x14ac:dyDescent="0.3">
      <c r="B551" s="74">
        <f t="shared" si="46"/>
        <v>3</v>
      </c>
      <c r="C551" s="58" t="str">
        <f>+VLOOKUP($O551,MASTER!$A$8:$N$762,2,0)</f>
        <v>DATACLIMA</v>
      </c>
      <c r="D551" s="73" t="str">
        <f>+VLOOKUP($O551,MASTER!$A$8:$N$762,3,0)</f>
        <v>0013-04-00092</v>
      </c>
      <c r="E551" s="52" t="str">
        <f>+VLOOKUP($O551,MASTER!$A$8:$N$762,5,0)</f>
        <v>Plataforma de Análisis y Monitoreo del Clima - Panamá</v>
      </c>
      <c r="F551" s="73" t="str">
        <f>+VLOOKUP($O551,MASTER!$A$8:$N$762,6,0)</f>
        <v>PRO</v>
      </c>
      <c r="G551" s="73" t="str">
        <f>+VLOOKUP($O551,MASTER!$A$8:$N$762,7,0)</f>
        <v>Panamá</v>
      </c>
      <c r="H551" s="73" t="str">
        <f>+VLOOKUP($O551,MASTER!$A$8:$N$762,9,0)</f>
        <v>SI</v>
      </c>
      <c r="I551" s="73" t="str">
        <f>+VLOOKUP($O551,MASTER!$A$8:$N$762,10,0)</f>
        <v>SI</v>
      </c>
      <c r="J551" s="73" t="str">
        <f>+VLOOKUP($O551,MASTER!$A$8:$N$762,11,0)</f>
        <v>SI</v>
      </c>
      <c r="K551" s="72">
        <f>+VLOOKUP($O551,MASTER!$A$8:$N$762,12,0)</f>
        <v>2</v>
      </c>
      <c r="L551" s="73" t="str">
        <f>+VLOOKUP($O551,MASTER!$A$8:$N$762,13,0)</f>
        <v>SI</v>
      </c>
      <c r="M551" s="73" t="str">
        <f>+VLOOKUP($O551,MASTER!$A$8:$N$762,14,0)</f>
        <v>Provincia</v>
      </c>
      <c r="N551" s="72">
        <f t="shared" si="47"/>
        <v>18</v>
      </c>
      <c r="O551" s="67">
        <f t="shared" si="47"/>
        <v>34</v>
      </c>
      <c r="P551" s="65">
        <v>12</v>
      </c>
      <c r="Q551" s="3" t="s">
        <v>1070</v>
      </c>
      <c r="R551" s="3" t="str">
        <f t="shared" si="48"/>
        <v>https://dashboardfiltrado.azurewebsites.net/AutoDash/Index/34/12</v>
      </c>
      <c r="S551" s="58" t="str">
        <f>+""""&amp;IFERROR(VLOOKUP($O551,MASTER!$A$8:$Z$762,20,0),"")&amp;""""</f>
        <v>"https://app-data-i.users.earthengine.app/view/dataclimapn"</v>
      </c>
      <c r="T551" s="73">
        <f>+IFERROR(VLOOKUP($O551,MASTER!$A$8:$Z$762,21,0),"")</f>
        <v>9012</v>
      </c>
      <c r="U551" s="67">
        <f>+BD_Links[[#This Row],[id2]]</f>
        <v>12</v>
      </c>
      <c r="V551" s="58" t="str">
        <f>+""""&amp;IFERROR(VLOOKUP($O551,MASTER!$A$8:$Z$762,22,0),"")&amp;""""</f>
        <v>"DATACLIMA_Panamá_Provincia"</v>
      </c>
      <c r="W551" s="3"/>
      <c r="X55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https://odooutil.azurewebsites.net/GEE/Index/9012/12/34/12</v>
      </c>
    </row>
    <row r="552" spans="2:26" ht="60" x14ac:dyDescent="0.3">
      <c r="B552" s="74">
        <f t="shared" si="46"/>
        <v>4</v>
      </c>
      <c r="C552" s="58" t="str">
        <f>+VLOOKUP($O552,MASTER!$A$8:$N$762,2,0)</f>
        <v>DATACLIMA</v>
      </c>
      <c r="D552" s="73" t="str">
        <f>+VLOOKUP($O552,MASTER!$A$8:$N$762,3,0)</f>
        <v>0013-04-00092</v>
      </c>
      <c r="E552" s="52" t="str">
        <f>+VLOOKUP($O552,MASTER!$A$8:$N$762,5,0)</f>
        <v>Plataforma de Análisis y Monitoreo del Clima - Panamá</v>
      </c>
      <c r="F552" s="73" t="str">
        <f>+VLOOKUP($O552,MASTER!$A$8:$N$762,6,0)</f>
        <v>PRO</v>
      </c>
      <c r="G552" s="73" t="str">
        <f>+VLOOKUP($O552,MASTER!$A$8:$N$762,7,0)</f>
        <v>Panamá</v>
      </c>
      <c r="H552" s="73" t="str">
        <f>+VLOOKUP($O552,MASTER!$A$8:$N$762,9,0)</f>
        <v>SI</v>
      </c>
      <c r="I552" s="73" t="str">
        <f>+VLOOKUP($O552,MASTER!$A$8:$N$762,10,0)</f>
        <v>SI</v>
      </c>
      <c r="J552" s="73" t="str">
        <f>+VLOOKUP($O552,MASTER!$A$8:$N$762,11,0)</f>
        <v>SI</v>
      </c>
      <c r="K552" s="72">
        <f>+VLOOKUP($O552,MASTER!$A$8:$N$762,12,0)</f>
        <v>2</v>
      </c>
      <c r="L552" s="73" t="str">
        <f>+VLOOKUP($O552,MASTER!$A$8:$N$762,13,0)</f>
        <v>SI</v>
      </c>
      <c r="M552" s="73" t="str">
        <f>+VLOOKUP($O552,MASTER!$A$8:$N$762,14,0)</f>
        <v>Provincia</v>
      </c>
      <c r="N552" s="72">
        <f t="shared" si="47"/>
        <v>18</v>
      </c>
      <c r="O552" s="67">
        <f t="shared" si="47"/>
        <v>34</v>
      </c>
      <c r="P552" s="65">
        <v>1</v>
      </c>
      <c r="Q552" s="3" t="s">
        <v>1071</v>
      </c>
      <c r="R552" s="3" t="str">
        <f t="shared" si="48"/>
        <v>https://dashboardfiltrado.azurewebsites.net/AutoDash/Index/34/1</v>
      </c>
      <c r="S552" s="58" t="str">
        <f>+""""&amp;IFERROR(VLOOKUP($O552,MASTER!$A$8:$Z$762,20,0),"")&amp;""""</f>
        <v>"https://app-data-i.users.earthengine.app/view/dataclimapn"</v>
      </c>
      <c r="T552" s="73">
        <f>+IFERROR(VLOOKUP($O552,MASTER!$A$8:$Z$762,21,0),"")</f>
        <v>9012</v>
      </c>
      <c r="U552" s="67">
        <f>+BD_Links[[#This Row],[id2]]</f>
        <v>1</v>
      </c>
      <c r="V552" s="58" t="str">
        <f>+""""&amp;IFERROR(VLOOKUP($O552,MASTER!$A$8:$Z$762,22,0),"")&amp;""""</f>
        <v>"DATACLIMA_Panamá_Provincia"</v>
      </c>
      <c r="W552" s="3"/>
      <c r="X552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https://odooutil.azurewebsites.net/GEE/Index/9012/1/34/1</v>
      </c>
    </row>
    <row r="553" spans="2:26" ht="60" x14ac:dyDescent="0.3">
      <c r="B553" s="74">
        <f t="shared" si="46"/>
        <v>5</v>
      </c>
      <c r="C553" s="58" t="str">
        <f>+VLOOKUP($O553,MASTER!$A$8:$N$762,2,0)</f>
        <v>DATACLIMA</v>
      </c>
      <c r="D553" s="73" t="str">
        <f>+VLOOKUP($O553,MASTER!$A$8:$N$762,3,0)</f>
        <v>0013-04-00092</v>
      </c>
      <c r="E553" s="52" t="str">
        <f>+VLOOKUP($O553,MASTER!$A$8:$N$762,5,0)</f>
        <v>Plataforma de Análisis y Monitoreo del Clima - Panamá</v>
      </c>
      <c r="F553" s="73" t="str">
        <f>+VLOOKUP($O553,MASTER!$A$8:$N$762,6,0)</f>
        <v>PRO</v>
      </c>
      <c r="G553" s="73" t="str">
        <f>+VLOOKUP($O553,MASTER!$A$8:$N$762,7,0)</f>
        <v>Panamá</v>
      </c>
      <c r="H553" s="73" t="str">
        <f>+VLOOKUP($O553,MASTER!$A$8:$N$762,9,0)</f>
        <v>SI</v>
      </c>
      <c r="I553" s="73" t="str">
        <f>+VLOOKUP($O553,MASTER!$A$8:$N$762,10,0)</f>
        <v>SI</v>
      </c>
      <c r="J553" s="73" t="str">
        <f>+VLOOKUP($O553,MASTER!$A$8:$N$762,11,0)</f>
        <v>SI</v>
      </c>
      <c r="K553" s="72">
        <f>+VLOOKUP($O553,MASTER!$A$8:$N$762,12,0)</f>
        <v>2</v>
      </c>
      <c r="L553" s="73" t="str">
        <f>+VLOOKUP($O553,MASTER!$A$8:$N$762,13,0)</f>
        <v>SI</v>
      </c>
      <c r="M553" s="73" t="str">
        <f>+VLOOKUP($O553,MASTER!$A$8:$N$762,14,0)</f>
        <v>Provincia</v>
      </c>
      <c r="N553" s="72">
        <f t="shared" si="47"/>
        <v>18</v>
      </c>
      <c r="O553" s="67">
        <f t="shared" si="47"/>
        <v>34</v>
      </c>
      <c r="P553" s="65">
        <v>4</v>
      </c>
      <c r="Q553" s="3" t="s">
        <v>1072</v>
      </c>
      <c r="R553" s="3" t="str">
        <f t="shared" si="48"/>
        <v>https://dashboardfiltrado.azurewebsites.net/AutoDash/Index/34/4</v>
      </c>
      <c r="S553" s="58" t="str">
        <f>+""""&amp;IFERROR(VLOOKUP($O553,MASTER!$A$8:$Z$762,20,0),"")&amp;""""</f>
        <v>"https://app-data-i.users.earthengine.app/view/dataclimapn"</v>
      </c>
      <c r="T553" s="73">
        <f>+IFERROR(VLOOKUP($O553,MASTER!$A$8:$Z$762,21,0),"")</f>
        <v>9012</v>
      </c>
      <c r="U553" s="67">
        <f>+BD_Links[[#This Row],[id2]]</f>
        <v>4</v>
      </c>
      <c r="V553" s="58" t="str">
        <f>+""""&amp;IFERROR(VLOOKUP($O553,MASTER!$A$8:$Z$762,22,0),"")&amp;""""</f>
        <v>"DATACLIMA_Panamá_Provincia"</v>
      </c>
      <c r="W553" s="3"/>
      <c r="X553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https://odooutil.azurewebsites.net/GEE/Index/9012/4/34/4</v>
      </c>
    </row>
    <row r="554" spans="2:26" ht="60" x14ac:dyDescent="0.3">
      <c r="B554" s="74">
        <f t="shared" si="46"/>
        <v>6</v>
      </c>
      <c r="C554" s="58" t="str">
        <f>+VLOOKUP($O554,MASTER!$A$8:$N$762,2,0)</f>
        <v>DATACLIMA</v>
      </c>
      <c r="D554" s="73" t="str">
        <f>+VLOOKUP($O554,MASTER!$A$8:$N$762,3,0)</f>
        <v>0013-04-00092</v>
      </c>
      <c r="E554" s="52" t="str">
        <f>+VLOOKUP($O554,MASTER!$A$8:$N$762,5,0)</f>
        <v>Plataforma de Análisis y Monitoreo del Clima - Panamá</v>
      </c>
      <c r="F554" s="73" t="str">
        <f>+VLOOKUP($O554,MASTER!$A$8:$N$762,6,0)</f>
        <v>PRO</v>
      </c>
      <c r="G554" s="73" t="str">
        <f>+VLOOKUP($O554,MASTER!$A$8:$N$762,7,0)</f>
        <v>Panamá</v>
      </c>
      <c r="H554" s="73" t="str">
        <f>+VLOOKUP($O554,MASTER!$A$8:$N$762,9,0)</f>
        <v>SI</v>
      </c>
      <c r="I554" s="73" t="str">
        <f>+VLOOKUP($O554,MASTER!$A$8:$N$762,10,0)</f>
        <v>SI</v>
      </c>
      <c r="J554" s="73" t="str">
        <f>+VLOOKUP($O554,MASTER!$A$8:$N$762,11,0)</f>
        <v>SI</v>
      </c>
      <c r="K554" s="72">
        <f>+VLOOKUP($O554,MASTER!$A$8:$N$762,12,0)</f>
        <v>2</v>
      </c>
      <c r="L554" s="73" t="str">
        <f>+VLOOKUP($O554,MASTER!$A$8:$N$762,13,0)</f>
        <v>SI</v>
      </c>
      <c r="M554" s="73" t="str">
        <f>+VLOOKUP($O554,MASTER!$A$8:$N$762,14,0)</f>
        <v>Provincia</v>
      </c>
      <c r="N554" s="72">
        <f t="shared" si="47"/>
        <v>18</v>
      </c>
      <c r="O554" s="67">
        <f t="shared" si="47"/>
        <v>34</v>
      </c>
      <c r="P554" s="65">
        <v>2</v>
      </c>
      <c r="Q554" s="3" t="s">
        <v>1073</v>
      </c>
      <c r="R554" s="3" t="str">
        <f t="shared" si="48"/>
        <v>https://dashboardfiltrado.azurewebsites.net/AutoDash/Index/34/2</v>
      </c>
      <c r="S554" s="58" t="str">
        <f>+""""&amp;IFERROR(VLOOKUP($O554,MASTER!$A$8:$Z$762,20,0),"")&amp;""""</f>
        <v>"https://app-data-i.users.earthengine.app/view/dataclimapn"</v>
      </c>
      <c r="T554" s="73">
        <f>+IFERROR(VLOOKUP($O554,MASTER!$A$8:$Z$762,21,0),"")</f>
        <v>9012</v>
      </c>
      <c r="U554" s="67">
        <f>+BD_Links[[#This Row],[id2]]</f>
        <v>2</v>
      </c>
      <c r="V554" s="58" t="str">
        <f>+""""&amp;IFERROR(VLOOKUP($O554,MASTER!$A$8:$Z$762,22,0),"")&amp;""""</f>
        <v>"DATACLIMA_Panamá_Provincia"</v>
      </c>
      <c r="W554" s="3"/>
      <c r="X554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https://odooutil.azurewebsites.net/GEE/Index/9012/2/34/2</v>
      </c>
    </row>
    <row r="555" spans="2:26" ht="60" x14ac:dyDescent="0.3">
      <c r="B555" s="74">
        <f t="shared" si="46"/>
        <v>7</v>
      </c>
      <c r="C555" s="58" t="str">
        <f>+VLOOKUP($O555,MASTER!$A$8:$N$762,2,0)</f>
        <v>DATACLIMA</v>
      </c>
      <c r="D555" s="73" t="str">
        <f>+VLOOKUP($O555,MASTER!$A$8:$N$762,3,0)</f>
        <v>0013-04-00092</v>
      </c>
      <c r="E555" s="52" t="str">
        <f>+VLOOKUP($O555,MASTER!$A$8:$N$762,5,0)</f>
        <v>Plataforma de Análisis y Monitoreo del Clima - Panamá</v>
      </c>
      <c r="F555" s="73" t="str">
        <f>+VLOOKUP($O555,MASTER!$A$8:$N$762,6,0)</f>
        <v>PRO</v>
      </c>
      <c r="G555" s="73" t="str">
        <f>+VLOOKUP($O555,MASTER!$A$8:$N$762,7,0)</f>
        <v>Panamá</v>
      </c>
      <c r="H555" s="73" t="str">
        <f>+VLOOKUP($O555,MASTER!$A$8:$N$762,9,0)</f>
        <v>SI</v>
      </c>
      <c r="I555" s="73" t="str">
        <f>+VLOOKUP($O555,MASTER!$A$8:$N$762,10,0)</f>
        <v>SI</v>
      </c>
      <c r="J555" s="73" t="str">
        <f>+VLOOKUP($O555,MASTER!$A$8:$N$762,11,0)</f>
        <v>SI</v>
      </c>
      <c r="K555" s="72">
        <f>+VLOOKUP($O555,MASTER!$A$8:$N$762,12,0)</f>
        <v>2</v>
      </c>
      <c r="L555" s="73" t="str">
        <f>+VLOOKUP($O555,MASTER!$A$8:$N$762,13,0)</f>
        <v>SI</v>
      </c>
      <c r="M555" s="73" t="str">
        <f>+VLOOKUP($O555,MASTER!$A$8:$N$762,14,0)</f>
        <v>Provincia</v>
      </c>
      <c r="N555" s="72">
        <f t="shared" si="47"/>
        <v>18</v>
      </c>
      <c r="O555" s="67">
        <f t="shared" si="47"/>
        <v>34</v>
      </c>
      <c r="P555" s="65">
        <v>3</v>
      </c>
      <c r="Q555" s="3" t="s">
        <v>1074</v>
      </c>
      <c r="R555" s="3" t="str">
        <f t="shared" si="48"/>
        <v>https://dashboardfiltrado.azurewebsites.net/AutoDash/Index/34/3</v>
      </c>
      <c r="S555" s="58" t="str">
        <f>+""""&amp;IFERROR(VLOOKUP($O555,MASTER!$A$8:$Z$762,20,0),"")&amp;""""</f>
        <v>"https://app-data-i.users.earthengine.app/view/dataclimapn"</v>
      </c>
      <c r="T555" s="73">
        <f>+IFERROR(VLOOKUP($O555,MASTER!$A$8:$Z$762,21,0),"")</f>
        <v>9012</v>
      </c>
      <c r="U555" s="67">
        <f>+BD_Links[[#This Row],[id2]]</f>
        <v>3</v>
      </c>
      <c r="V555" s="58" t="str">
        <f>+""""&amp;IFERROR(VLOOKUP($O555,MASTER!$A$8:$Z$762,22,0),"")&amp;""""</f>
        <v>"DATACLIMA_Panamá_Provincia"</v>
      </c>
      <c r="W555" s="3"/>
      <c r="X555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https://odooutil.azurewebsites.net/GEE/Index/9012/3/34/3</v>
      </c>
    </row>
    <row r="556" spans="2:26" ht="60" x14ac:dyDescent="0.3">
      <c r="B556" s="74">
        <f t="shared" si="46"/>
        <v>8</v>
      </c>
      <c r="C556" s="58" t="str">
        <f>+VLOOKUP($O556,MASTER!$A$8:$N$762,2,0)</f>
        <v>DATACLIMA</v>
      </c>
      <c r="D556" s="73" t="str">
        <f>+VLOOKUP($O556,MASTER!$A$8:$N$762,3,0)</f>
        <v>0013-04-00092</v>
      </c>
      <c r="E556" s="52" t="str">
        <f>+VLOOKUP($O556,MASTER!$A$8:$N$762,5,0)</f>
        <v>Plataforma de Análisis y Monitoreo del Clima - Panamá</v>
      </c>
      <c r="F556" s="73" t="str">
        <f>+VLOOKUP($O556,MASTER!$A$8:$N$762,6,0)</f>
        <v>PRO</v>
      </c>
      <c r="G556" s="73" t="str">
        <f>+VLOOKUP($O556,MASTER!$A$8:$N$762,7,0)</f>
        <v>Panamá</v>
      </c>
      <c r="H556" s="73" t="str">
        <f>+VLOOKUP($O556,MASTER!$A$8:$N$762,9,0)</f>
        <v>SI</v>
      </c>
      <c r="I556" s="73" t="str">
        <f>+VLOOKUP($O556,MASTER!$A$8:$N$762,10,0)</f>
        <v>SI</v>
      </c>
      <c r="J556" s="73" t="str">
        <f>+VLOOKUP($O556,MASTER!$A$8:$N$762,11,0)</f>
        <v>SI</v>
      </c>
      <c r="K556" s="72">
        <f>+VLOOKUP($O556,MASTER!$A$8:$N$762,12,0)</f>
        <v>2</v>
      </c>
      <c r="L556" s="73" t="str">
        <f>+VLOOKUP($O556,MASTER!$A$8:$N$762,13,0)</f>
        <v>SI</v>
      </c>
      <c r="M556" s="73" t="str">
        <f>+VLOOKUP($O556,MASTER!$A$8:$N$762,14,0)</f>
        <v>Provincia</v>
      </c>
      <c r="N556" s="72">
        <f t="shared" si="47"/>
        <v>18</v>
      </c>
      <c r="O556" s="67">
        <f t="shared" si="47"/>
        <v>34</v>
      </c>
      <c r="P556" s="65">
        <v>5</v>
      </c>
      <c r="Q556" s="3" t="s">
        <v>1075</v>
      </c>
      <c r="R556" s="3" t="str">
        <f t="shared" si="48"/>
        <v>https://dashboardfiltrado.azurewebsites.net/AutoDash/Index/34/5</v>
      </c>
      <c r="S556" s="58" t="str">
        <f>+""""&amp;IFERROR(VLOOKUP($O556,MASTER!$A$8:$Z$762,20,0),"")&amp;""""</f>
        <v>"https://app-data-i.users.earthengine.app/view/dataclimapn"</v>
      </c>
      <c r="T556" s="73">
        <f>+IFERROR(VLOOKUP($O556,MASTER!$A$8:$Z$762,21,0),"")</f>
        <v>9012</v>
      </c>
      <c r="U556" s="67">
        <f>+BD_Links[[#This Row],[id2]]</f>
        <v>5</v>
      </c>
      <c r="V556" s="58" t="str">
        <f>+""""&amp;IFERROR(VLOOKUP($O556,MASTER!$A$8:$Z$762,22,0),"")&amp;""""</f>
        <v>"DATACLIMA_Panamá_Provincia"</v>
      </c>
      <c r="W556" s="3"/>
      <c r="X556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https://odooutil.azurewebsites.net/GEE/Index/9012/5/34/5</v>
      </c>
    </row>
    <row r="557" spans="2:26" ht="60" x14ac:dyDescent="0.3">
      <c r="B557" s="74">
        <f t="shared" si="46"/>
        <v>9</v>
      </c>
      <c r="C557" s="58" t="str">
        <f>+VLOOKUP($O557,MASTER!$A$8:$N$762,2,0)</f>
        <v>DATACLIMA</v>
      </c>
      <c r="D557" s="73" t="str">
        <f>+VLOOKUP($O557,MASTER!$A$8:$N$762,3,0)</f>
        <v>0013-04-00092</v>
      </c>
      <c r="E557" s="52" t="str">
        <f>+VLOOKUP($O557,MASTER!$A$8:$N$762,5,0)</f>
        <v>Plataforma de Análisis y Monitoreo del Clima - Panamá</v>
      </c>
      <c r="F557" s="73" t="str">
        <f>+VLOOKUP($O557,MASTER!$A$8:$N$762,6,0)</f>
        <v>PRO</v>
      </c>
      <c r="G557" s="73" t="str">
        <f>+VLOOKUP($O557,MASTER!$A$8:$N$762,7,0)</f>
        <v>Panamá</v>
      </c>
      <c r="H557" s="73" t="str">
        <f>+VLOOKUP($O557,MASTER!$A$8:$N$762,9,0)</f>
        <v>SI</v>
      </c>
      <c r="I557" s="73" t="str">
        <f>+VLOOKUP($O557,MASTER!$A$8:$N$762,10,0)</f>
        <v>SI</v>
      </c>
      <c r="J557" s="73" t="str">
        <f>+VLOOKUP($O557,MASTER!$A$8:$N$762,11,0)</f>
        <v>SI</v>
      </c>
      <c r="K557" s="72">
        <f>+VLOOKUP($O557,MASTER!$A$8:$N$762,12,0)</f>
        <v>2</v>
      </c>
      <c r="L557" s="73" t="str">
        <f>+VLOOKUP($O557,MASTER!$A$8:$N$762,13,0)</f>
        <v>SI</v>
      </c>
      <c r="M557" s="73" t="str">
        <f>+VLOOKUP($O557,MASTER!$A$8:$N$762,14,0)</f>
        <v>Provincia</v>
      </c>
      <c r="N557" s="72">
        <f t="shared" si="47"/>
        <v>18</v>
      </c>
      <c r="O557" s="67">
        <f t="shared" si="47"/>
        <v>34</v>
      </c>
      <c r="P557" s="65">
        <v>6</v>
      </c>
      <c r="Q557" s="3" t="s">
        <v>1076</v>
      </c>
      <c r="R557" s="3" t="str">
        <f t="shared" si="48"/>
        <v>https://dashboardfiltrado.azurewebsites.net/AutoDash/Index/34/6</v>
      </c>
      <c r="S557" s="58" t="str">
        <f>+""""&amp;IFERROR(VLOOKUP($O557,MASTER!$A$8:$Z$762,20,0),"")&amp;""""</f>
        <v>"https://app-data-i.users.earthengine.app/view/dataclimapn"</v>
      </c>
      <c r="T557" s="73">
        <f>+IFERROR(VLOOKUP($O557,MASTER!$A$8:$Z$762,21,0),"")</f>
        <v>9012</v>
      </c>
      <c r="U557" s="67">
        <f>+BD_Links[[#This Row],[id2]]</f>
        <v>6</v>
      </c>
      <c r="V557" s="58" t="str">
        <f>+""""&amp;IFERROR(VLOOKUP($O557,MASTER!$A$8:$Z$762,22,0),"")&amp;""""</f>
        <v>"DATACLIMA_Panamá_Provincia"</v>
      </c>
      <c r="W557" s="3"/>
      <c r="X557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https://odooutil.azurewebsites.net/GEE/Index/9012/6/34/6</v>
      </c>
    </row>
    <row r="558" spans="2:26" ht="60" x14ac:dyDescent="0.3">
      <c r="B558" s="74">
        <f t="shared" si="46"/>
        <v>10</v>
      </c>
      <c r="C558" s="58" t="str">
        <f>+VLOOKUP($O558,MASTER!$A$8:$N$762,2,0)</f>
        <v>DATACLIMA</v>
      </c>
      <c r="D558" s="73" t="str">
        <f>+VLOOKUP($O558,MASTER!$A$8:$N$762,3,0)</f>
        <v>0013-04-00092</v>
      </c>
      <c r="E558" s="52" t="str">
        <f>+VLOOKUP($O558,MASTER!$A$8:$N$762,5,0)</f>
        <v>Plataforma de Análisis y Monitoreo del Clima - Panamá</v>
      </c>
      <c r="F558" s="73" t="str">
        <f>+VLOOKUP($O558,MASTER!$A$8:$N$762,6,0)</f>
        <v>PRO</v>
      </c>
      <c r="G558" s="73" t="str">
        <f>+VLOOKUP($O558,MASTER!$A$8:$N$762,7,0)</f>
        <v>Panamá</v>
      </c>
      <c r="H558" s="73" t="str">
        <f>+VLOOKUP($O558,MASTER!$A$8:$N$762,9,0)</f>
        <v>SI</v>
      </c>
      <c r="I558" s="73" t="str">
        <f>+VLOOKUP($O558,MASTER!$A$8:$N$762,10,0)</f>
        <v>SI</v>
      </c>
      <c r="J558" s="73" t="str">
        <f>+VLOOKUP($O558,MASTER!$A$8:$N$762,11,0)</f>
        <v>SI</v>
      </c>
      <c r="K558" s="72">
        <f>+VLOOKUP($O558,MASTER!$A$8:$N$762,12,0)</f>
        <v>2</v>
      </c>
      <c r="L558" s="73" t="str">
        <f>+VLOOKUP($O558,MASTER!$A$8:$N$762,13,0)</f>
        <v>SI</v>
      </c>
      <c r="M558" s="73" t="str">
        <f>+VLOOKUP($O558,MASTER!$A$8:$N$762,14,0)</f>
        <v>Provincia</v>
      </c>
      <c r="N558" s="72">
        <f t="shared" si="47"/>
        <v>18</v>
      </c>
      <c r="O558" s="67">
        <f t="shared" si="47"/>
        <v>34</v>
      </c>
      <c r="P558" s="65">
        <v>7</v>
      </c>
      <c r="Q558" s="3" t="s">
        <v>1077</v>
      </c>
      <c r="R558" s="3" t="str">
        <f t="shared" si="48"/>
        <v>https://dashboardfiltrado.azurewebsites.net/AutoDash/Index/34/7</v>
      </c>
      <c r="S558" s="58" t="str">
        <f>+""""&amp;IFERROR(VLOOKUP($O558,MASTER!$A$8:$Z$762,20,0),"")&amp;""""</f>
        <v>"https://app-data-i.users.earthengine.app/view/dataclimapn"</v>
      </c>
      <c r="T558" s="73">
        <f>+IFERROR(VLOOKUP($O558,MASTER!$A$8:$Z$762,21,0),"")</f>
        <v>9012</v>
      </c>
      <c r="U558" s="67">
        <f>+BD_Links[[#This Row],[id2]]</f>
        <v>7</v>
      </c>
      <c r="V558" s="58" t="str">
        <f>+""""&amp;IFERROR(VLOOKUP($O558,MASTER!$A$8:$Z$762,22,0),"")&amp;""""</f>
        <v>"DATACLIMA_Panamá_Provincia"</v>
      </c>
      <c r="W558" s="3"/>
      <c r="X55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https://odooutil.azurewebsites.net/GEE/Index/9012/7/34/7</v>
      </c>
    </row>
    <row r="559" spans="2:26" ht="60" x14ac:dyDescent="0.3">
      <c r="B559" s="74">
        <f t="shared" si="46"/>
        <v>11</v>
      </c>
      <c r="C559" s="58" t="str">
        <f>+VLOOKUP($O559,MASTER!$A$8:$N$762,2,0)</f>
        <v>DATACLIMA</v>
      </c>
      <c r="D559" s="73" t="str">
        <f>+VLOOKUP($O559,MASTER!$A$8:$N$762,3,0)</f>
        <v>0013-04-00092</v>
      </c>
      <c r="E559" s="52" t="str">
        <f>+VLOOKUP($O559,MASTER!$A$8:$N$762,5,0)</f>
        <v>Plataforma de Análisis y Monitoreo del Clima - Panamá</v>
      </c>
      <c r="F559" s="73" t="str">
        <f>+VLOOKUP($O559,MASTER!$A$8:$N$762,6,0)</f>
        <v>PRO</v>
      </c>
      <c r="G559" s="73" t="str">
        <f>+VLOOKUP($O559,MASTER!$A$8:$N$762,7,0)</f>
        <v>Panamá</v>
      </c>
      <c r="H559" s="73" t="str">
        <f>+VLOOKUP($O559,MASTER!$A$8:$N$762,9,0)</f>
        <v>SI</v>
      </c>
      <c r="I559" s="73" t="str">
        <f>+VLOOKUP($O559,MASTER!$A$8:$N$762,10,0)</f>
        <v>SI</v>
      </c>
      <c r="J559" s="73" t="str">
        <f>+VLOOKUP($O559,MASTER!$A$8:$N$762,11,0)</f>
        <v>SI</v>
      </c>
      <c r="K559" s="72">
        <f>+VLOOKUP($O559,MASTER!$A$8:$N$762,12,0)</f>
        <v>2</v>
      </c>
      <c r="L559" s="73" t="str">
        <f>+VLOOKUP($O559,MASTER!$A$8:$N$762,13,0)</f>
        <v>SI</v>
      </c>
      <c r="M559" s="73" t="str">
        <f>+VLOOKUP($O559,MASTER!$A$8:$N$762,14,0)</f>
        <v>Provincia</v>
      </c>
      <c r="N559" s="72">
        <f t="shared" si="47"/>
        <v>18</v>
      </c>
      <c r="O559" s="67">
        <f t="shared" si="47"/>
        <v>34</v>
      </c>
      <c r="P559" s="65">
        <v>8</v>
      </c>
      <c r="Q559" s="3" t="s">
        <v>1078</v>
      </c>
      <c r="R559" s="3" t="str">
        <f t="shared" si="48"/>
        <v>https://dashboardfiltrado.azurewebsites.net/AutoDash/Index/34/8</v>
      </c>
      <c r="S559" s="58" t="str">
        <f>+""""&amp;IFERROR(VLOOKUP($O559,MASTER!$A$8:$Z$762,20,0),"")&amp;""""</f>
        <v>"https://app-data-i.users.earthengine.app/view/dataclimapn"</v>
      </c>
      <c r="T559" s="73">
        <f>+IFERROR(VLOOKUP($O559,MASTER!$A$8:$Z$762,21,0),"")</f>
        <v>9012</v>
      </c>
      <c r="U559" s="67">
        <f>+BD_Links[[#This Row],[id2]]</f>
        <v>8</v>
      </c>
      <c r="V559" s="58" t="str">
        <f>+""""&amp;IFERROR(VLOOKUP($O559,MASTER!$A$8:$Z$762,22,0),"")&amp;""""</f>
        <v>"DATACLIMA_Panamá_Provincia"</v>
      </c>
      <c r="W559" s="3"/>
      <c r="X55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https://odooutil.azurewebsites.net/GEE/Index/9012/8/34/8</v>
      </c>
    </row>
    <row r="560" spans="2:26" ht="60" x14ac:dyDescent="0.3">
      <c r="B560" s="74">
        <f t="shared" si="46"/>
        <v>12</v>
      </c>
      <c r="C560" s="58" t="str">
        <f>+VLOOKUP($O560,MASTER!$A$8:$N$762,2,0)</f>
        <v>DATACLIMA</v>
      </c>
      <c r="D560" s="73" t="str">
        <f>+VLOOKUP($O560,MASTER!$A$8:$N$762,3,0)</f>
        <v>0013-04-00092</v>
      </c>
      <c r="E560" s="52" t="str">
        <f>+VLOOKUP($O560,MASTER!$A$8:$N$762,5,0)</f>
        <v>Plataforma de Análisis y Monitoreo del Clima - Panamá</v>
      </c>
      <c r="F560" s="73" t="str">
        <f>+VLOOKUP($O560,MASTER!$A$8:$N$762,6,0)</f>
        <v>PRO</v>
      </c>
      <c r="G560" s="73" t="str">
        <f>+VLOOKUP($O560,MASTER!$A$8:$N$762,7,0)</f>
        <v>Panamá</v>
      </c>
      <c r="H560" s="73" t="str">
        <f>+VLOOKUP($O560,MASTER!$A$8:$N$762,9,0)</f>
        <v>SI</v>
      </c>
      <c r="I560" s="73" t="str">
        <f>+VLOOKUP($O560,MASTER!$A$8:$N$762,10,0)</f>
        <v>SI</v>
      </c>
      <c r="J560" s="73" t="str">
        <f>+VLOOKUP($O560,MASTER!$A$8:$N$762,11,0)</f>
        <v>SI</v>
      </c>
      <c r="K560" s="72">
        <f>+VLOOKUP($O560,MASTER!$A$8:$N$762,12,0)</f>
        <v>2</v>
      </c>
      <c r="L560" s="73" t="str">
        <f>+VLOOKUP($O560,MASTER!$A$8:$N$762,13,0)</f>
        <v>SI</v>
      </c>
      <c r="M560" s="73" t="str">
        <f>+VLOOKUP($O560,MASTER!$A$8:$N$762,14,0)</f>
        <v>Provincia</v>
      </c>
      <c r="N560" s="72">
        <f t="shared" si="47"/>
        <v>18</v>
      </c>
      <c r="O560" s="67">
        <f t="shared" si="47"/>
        <v>34</v>
      </c>
      <c r="P560" s="65">
        <v>13</v>
      </c>
      <c r="Q560" s="3" t="s">
        <v>1079</v>
      </c>
      <c r="R560" s="3" t="str">
        <f t="shared" si="48"/>
        <v>https://dashboardfiltrado.azurewebsites.net/AutoDash/Index/34/13</v>
      </c>
      <c r="S560" s="58" t="str">
        <f>+""""&amp;IFERROR(VLOOKUP($O560,MASTER!$A$8:$Z$762,20,0),"")&amp;""""</f>
        <v>"https://app-data-i.users.earthengine.app/view/dataclimapn"</v>
      </c>
      <c r="T560" s="73">
        <f>+IFERROR(VLOOKUP($O560,MASTER!$A$8:$Z$762,21,0),"")</f>
        <v>9012</v>
      </c>
      <c r="U560" s="67">
        <f>+BD_Links[[#This Row],[id2]]</f>
        <v>13</v>
      </c>
      <c r="V560" s="58" t="str">
        <f>+""""&amp;IFERROR(VLOOKUP($O560,MASTER!$A$8:$Z$762,22,0),"")&amp;""""</f>
        <v>"DATACLIMA_Panamá_Provincia"</v>
      </c>
      <c r="W560" s="3"/>
      <c r="X56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https://odooutil.azurewebsites.net/GEE/Index/9012/13/34/13</v>
      </c>
    </row>
    <row r="561" spans="2:26" ht="60" x14ac:dyDescent="0.3">
      <c r="B561" s="74">
        <f t="shared" si="46"/>
        <v>13</v>
      </c>
      <c r="C561" s="58" t="str">
        <f>+VLOOKUP($O561,MASTER!$A$8:$N$762,2,0)</f>
        <v>DATACLIMA</v>
      </c>
      <c r="D561" s="73" t="str">
        <f>+VLOOKUP($O561,MASTER!$A$8:$N$762,3,0)</f>
        <v>0013-04-00092</v>
      </c>
      <c r="E561" s="52" t="str">
        <f>+VLOOKUP($O561,MASTER!$A$8:$N$762,5,0)</f>
        <v>Plataforma de Análisis y Monitoreo del Clima - Panamá</v>
      </c>
      <c r="F561" s="73" t="str">
        <f>+VLOOKUP($O561,MASTER!$A$8:$N$762,6,0)</f>
        <v>PRO</v>
      </c>
      <c r="G561" s="73" t="str">
        <f>+VLOOKUP($O561,MASTER!$A$8:$N$762,7,0)</f>
        <v>Panamá</v>
      </c>
      <c r="H561" s="73" t="str">
        <f>+VLOOKUP($O561,MASTER!$A$8:$N$762,9,0)</f>
        <v>SI</v>
      </c>
      <c r="I561" s="73" t="str">
        <f>+VLOOKUP($O561,MASTER!$A$8:$N$762,10,0)</f>
        <v>SI</v>
      </c>
      <c r="J561" s="73" t="str">
        <f>+VLOOKUP($O561,MASTER!$A$8:$N$762,11,0)</f>
        <v>SI</v>
      </c>
      <c r="K561" s="72">
        <f>+VLOOKUP($O561,MASTER!$A$8:$N$762,12,0)</f>
        <v>2</v>
      </c>
      <c r="L561" s="73" t="str">
        <f>+VLOOKUP($O561,MASTER!$A$8:$N$762,13,0)</f>
        <v>SI</v>
      </c>
      <c r="M561" s="73" t="str">
        <f>+VLOOKUP($O561,MASTER!$A$8:$N$762,14,0)</f>
        <v>Provincia</v>
      </c>
      <c r="N561" s="72">
        <f t="shared" si="47"/>
        <v>18</v>
      </c>
      <c r="O561" s="67">
        <f t="shared" si="47"/>
        <v>34</v>
      </c>
      <c r="P561" s="65">
        <v>9</v>
      </c>
      <c r="Q561" s="3" t="s">
        <v>1080</v>
      </c>
      <c r="R561" s="3" t="str">
        <f t="shared" si="48"/>
        <v>https://dashboardfiltrado.azurewebsites.net/AutoDash/Index/34/9</v>
      </c>
      <c r="S561" s="58" t="str">
        <f>+""""&amp;IFERROR(VLOOKUP($O561,MASTER!$A$8:$Z$762,20,0),"")&amp;""""</f>
        <v>"https://app-data-i.users.earthengine.app/view/dataclimapn"</v>
      </c>
      <c r="T561" s="73">
        <f>+IFERROR(VLOOKUP($O561,MASTER!$A$8:$Z$762,21,0),"")</f>
        <v>9012</v>
      </c>
      <c r="U561" s="67">
        <f>+BD_Links[[#This Row],[id2]]</f>
        <v>9</v>
      </c>
      <c r="V561" s="58" t="str">
        <f>+""""&amp;IFERROR(VLOOKUP($O561,MASTER!$A$8:$Z$762,22,0),"")&amp;""""</f>
        <v>"DATACLIMA_Panamá_Provincia"</v>
      </c>
      <c r="W561" s="3"/>
      <c r="X56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https://odooutil.azurewebsites.net/GEE/Index/9012/9/34/9</v>
      </c>
    </row>
    <row r="562" spans="2:26" ht="72" x14ac:dyDescent="0.3">
      <c r="B562" s="74">
        <f t="shared" si="46"/>
        <v>1</v>
      </c>
      <c r="C562" s="58" t="str">
        <f>+VLOOKUP($O562,MASTER!$A$8:$N$762,2,0)</f>
        <v>DATARIESGO</v>
      </c>
      <c r="D562" s="73" t="str">
        <f>+VLOOKUP($O562,MASTER!$A$8:$N$762,3,0)</f>
        <v>0012-04-00091</v>
      </c>
      <c r="E562" s="52" t="str">
        <f>+VLOOKUP($O562,MASTER!$A$8:$N$762,5,0)</f>
        <v>Plataforma de Análisis y Monitoreo de focos de Fuego - El Salvador</v>
      </c>
      <c r="F562" s="73" t="str">
        <f>+VLOOKUP($O562,MASTER!$A$8:$N$762,6,0)</f>
        <v>PRO</v>
      </c>
      <c r="G562" s="73" t="str">
        <f>+VLOOKUP($O562,MASTER!$A$8:$N$762,7,0)</f>
        <v>El Salvador</v>
      </c>
      <c r="H562" s="73" t="str">
        <f>+VLOOKUP($O562,MASTER!$A$8:$N$762,9,0)</f>
        <v>SI</v>
      </c>
      <c r="I562" s="73" t="str">
        <f>+VLOOKUP($O562,MASTER!$A$8:$N$762,10,0)</f>
        <v>SI</v>
      </c>
      <c r="J562" s="73" t="str">
        <f>+VLOOKUP($O562,MASTER!$A$8:$N$762,11,0)</f>
        <v>SI</v>
      </c>
      <c r="K562" s="72">
        <f>+VLOOKUP($O562,MASTER!$A$8:$N$762,12,0)</f>
        <v>1</v>
      </c>
      <c r="L562" s="73" t="str">
        <f>+VLOOKUP($O562,MASTER!$A$8:$N$762,13,0)</f>
        <v>NO</v>
      </c>
      <c r="M562" s="73" t="str">
        <f>+VLOOKUP($O562,MASTER!$A$8:$N$762,14,0)</f>
        <v>Nacional</v>
      </c>
      <c r="N562" s="72">
        <f t="shared" si="47"/>
        <v>18</v>
      </c>
      <c r="O562" s="67">
        <v>35</v>
      </c>
      <c r="P562" s="66">
        <v>0</v>
      </c>
      <c r="Q562" s="75" t="s">
        <v>89</v>
      </c>
      <c r="R562" s="3" t="str">
        <f t="shared" si="48"/>
        <v>https://dashboardfiltrado.azurewebsites.net/AutoDash/Index/35/0</v>
      </c>
      <c r="S562" s="58" t="str">
        <f>+""""&amp;IFERROR(VLOOKUP($O562,MASTER!$A$8:$Z$762,20,0),"")&amp;""""</f>
        <v>"https://app-data-i.users.earthengine.app/view/datafuegoes"</v>
      </c>
      <c r="T562" s="73">
        <f>+IFERROR(VLOOKUP($O562,MASTER!$A$8:$Z$762,21,0),"")</f>
        <v>9013</v>
      </c>
      <c r="U562" s="67">
        <f>+BD_Links[[#This Row],[id2]]</f>
        <v>0</v>
      </c>
      <c r="V562" s="58" t="str">
        <f>+""""&amp;IFERROR(VLOOKUP($O562,MASTER!$A$8:$Z$762,22,0),"")&amp;""""</f>
        <v>"DATAFUEGO_El Salvador_Nacional"</v>
      </c>
      <c r="W562" s="3"/>
      <c r="X56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v>
      </c>
      <c r="Z5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https://odooutil.azurewebsites.net/GEE/Index/9013/0/35/0</v>
      </c>
    </row>
    <row r="563" spans="2:26" ht="72" x14ac:dyDescent="0.3">
      <c r="B563" s="74">
        <f t="shared" si="46"/>
        <v>1</v>
      </c>
      <c r="C563" s="58" t="str">
        <f>+VLOOKUP($O563,MASTER!$A$8:$N$762,2,0)</f>
        <v>DATARIESGO</v>
      </c>
      <c r="D563" s="73" t="str">
        <f>+VLOOKUP($O563,MASTER!$A$8:$N$762,3,0)</f>
        <v>0012-04-00091</v>
      </c>
      <c r="E563" s="52" t="str">
        <f>+VLOOKUP($O563,MASTER!$A$8:$N$762,5,0)</f>
        <v>Plataforma de Análisis y Monitoreo de focos de Fuego - El Salvador</v>
      </c>
      <c r="F563" s="73" t="str">
        <f>+VLOOKUP($O563,MASTER!$A$8:$N$762,6,0)</f>
        <v>PRO</v>
      </c>
      <c r="G563" s="73" t="str">
        <f>+VLOOKUP($O563,MASTER!$A$8:$N$762,7,0)</f>
        <v>El Salvador</v>
      </c>
      <c r="H563" s="73" t="str">
        <f>+VLOOKUP($O563,MASTER!$A$8:$N$762,9,0)</f>
        <v>SI</v>
      </c>
      <c r="I563" s="73" t="str">
        <f>+VLOOKUP($O563,MASTER!$A$8:$N$762,10,0)</f>
        <v>SI</v>
      </c>
      <c r="J563" s="73" t="str">
        <f>+VLOOKUP($O563,MASTER!$A$8:$N$762,11,0)</f>
        <v>SI</v>
      </c>
      <c r="K563" s="72">
        <f>+VLOOKUP($O563,MASTER!$A$8:$N$762,12,0)</f>
        <v>2</v>
      </c>
      <c r="L563" s="73" t="str">
        <f>+VLOOKUP($O563,MASTER!$A$8:$N$762,13,0)</f>
        <v>SI</v>
      </c>
      <c r="M563" s="73" t="str">
        <f>+VLOOKUP($O563,MASTER!$A$8:$N$762,14,0)</f>
        <v>Departamento</v>
      </c>
      <c r="N563" s="72">
        <f t="shared" si="47"/>
        <v>18</v>
      </c>
      <c r="O563" s="67">
        <v>36</v>
      </c>
      <c r="P563" s="65">
        <v>1</v>
      </c>
      <c r="Q563" s="3" t="s">
        <v>1081</v>
      </c>
      <c r="R563" s="3" t="str">
        <f t="shared" si="48"/>
        <v>https://dashboardfiltrado.azurewebsites.net/AutoDash/Index/36/1</v>
      </c>
      <c r="S563" s="58" t="str">
        <f>+""""&amp;IFERROR(VLOOKUP($O563,MASTER!$A$8:$Z$762,20,0),"")&amp;""""</f>
        <v>"https://app-data-i.users.earthengine.app/view/datafuegoes"</v>
      </c>
      <c r="T563" s="73">
        <f>+IFERROR(VLOOKUP($O563,MASTER!$A$8:$Z$762,21,0),"")</f>
        <v>9014</v>
      </c>
      <c r="U563" s="67">
        <f>+BD_Links[[#This Row],[id2]]</f>
        <v>1</v>
      </c>
      <c r="V563" s="58" t="str">
        <f>+""""&amp;IFERROR(VLOOKUP($O563,MASTER!$A$8:$Z$762,22,0),"")&amp;""""</f>
        <v>"DATAFUEGO_El Salvador_Departamento"</v>
      </c>
      <c r="W563" s="3"/>
      <c r="X56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https://odooutil.azurewebsites.net/GEE/Index/9014/1/36/1</v>
      </c>
    </row>
    <row r="564" spans="2:26" ht="72" x14ac:dyDescent="0.3">
      <c r="B564" s="74">
        <f t="shared" si="46"/>
        <v>2</v>
      </c>
      <c r="C564" s="58" t="str">
        <f>+VLOOKUP($O564,MASTER!$A$8:$N$762,2,0)</f>
        <v>DATARIESGO</v>
      </c>
      <c r="D564" s="73" t="str">
        <f>+VLOOKUP($O564,MASTER!$A$8:$N$762,3,0)</f>
        <v>0012-04-00091</v>
      </c>
      <c r="E564" s="52" t="str">
        <f>+VLOOKUP($O564,MASTER!$A$8:$N$762,5,0)</f>
        <v>Plataforma de Análisis y Monitoreo de focos de Fuego - El Salvador</v>
      </c>
      <c r="F564" s="73" t="str">
        <f>+VLOOKUP($O564,MASTER!$A$8:$N$762,6,0)</f>
        <v>PRO</v>
      </c>
      <c r="G564" s="73" t="str">
        <f>+VLOOKUP($O564,MASTER!$A$8:$N$762,7,0)</f>
        <v>El Salvador</v>
      </c>
      <c r="H564" s="73" t="str">
        <f>+VLOOKUP($O564,MASTER!$A$8:$N$762,9,0)</f>
        <v>SI</v>
      </c>
      <c r="I564" s="73" t="str">
        <f>+VLOOKUP($O564,MASTER!$A$8:$N$762,10,0)</f>
        <v>SI</v>
      </c>
      <c r="J564" s="73" t="str">
        <f>+VLOOKUP($O564,MASTER!$A$8:$N$762,11,0)</f>
        <v>SI</v>
      </c>
      <c r="K564" s="72">
        <f>+VLOOKUP($O564,MASTER!$A$8:$N$762,12,0)</f>
        <v>2</v>
      </c>
      <c r="L564" s="73" t="str">
        <f>+VLOOKUP($O564,MASTER!$A$8:$N$762,13,0)</f>
        <v>SI</v>
      </c>
      <c r="M564" s="73" t="str">
        <f>+VLOOKUP($O564,MASTER!$A$8:$N$762,14,0)</f>
        <v>Departamento</v>
      </c>
      <c r="N564" s="72">
        <f t="shared" si="47"/>
        <v>18</v>
      </c>
      <c r="O564" s="67">
        <f t="shared" si="47"/>
        <v>36</v>
      </c>
      <c r="P564" s="65">
        <v>9</v>
      </c>
      <c r="Q564" s="3" t="s">
        <v>1082</v>
      </c>
      <c r="R564" s="3" t="str">
        <f t="shared" si="48"/>
        <v>https://dashboardfiltrado.azurewebsites.net/AutoDash/Index/36/9</v>
      </c>
      <c r="S564" s="58" t="str">
        <f>+""""&amp;IFERROR(VLOOKUP($O564,MASTER!$A$8:$Z$762,20,0),"")&amp;""""</f>
        <v>"https://app-data-i.users.earthengine.app/view/datafuegoes"</v>
      </c>
      <c r="T564" s="73">
        <f>+IFERROR(VLOOKUP($O564,MASTER!$A$8:$Z$762,21,0),"")</f>
        <v>9014</v>
      </c>
      <c r="U564" s="67">
        <f>+BD_Links[[#This Row],[id2]]</f>
        <v>9</v>
      </c>
      <c r="V564" s="58" t="str">
        <f>+""""&amp;IFERROR(VLOOKUP($O564,MASTER!$A$8:$Z$762,22,0),"")&amp;""""</f>
        <v>"DATAFUEGO_El Salvador_Departamento"</v>
      </c>
      <c r="W564" s="3"/>
      <c r="X56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https://odooutil.azurewebsites.net/GEE/Index/9014/9/36/9</v>
      </c>
    </row>
    <row r="565" spans="2:26" ht="72" x14ac:dyDescent="0.3">
      <c r="B565" s="74">
        <f t="shared" si="46"/>
        <v>3</v>
      </c>
      <c r="C565" s="58" t="str">
        <f>+VLOOKUP($O565,MASTER!$A$8:$N$762,2,0)</f>
        <v>DATARIESGO</v>
      </c>
      <c r="D565" s="73" t="str">
        <f>+VLOOKUP($O565,MASTER!$A$8:$N$762,3,0)</f>
        <v>0012-04-00091</v>
      </c>
      <c r="E565" s="52" t="str">
        <f>+VLOOKUP($O565,MASTER!$A$8:$N$762,5,0)</f>
        <v>Plataforma de Análisis y Monitoreo de focos de Fuego - El Salvador</v>
      </c>
      <c r="F565" s="73" t="str">
        <f>+VLOOKUP($O565,MASTER!$A$8:$N$762,6,0)</f>
        <v>PRO</v>
      </c>
      <c r="G565" s="73" t="str">
        <f>+VLOOKUP($O565,MASTER!$A$8:$N$762,7,0)</f>
        <v>El Salvador</v>
      </c>
      <c r="H565" s="73" t="str">
        <f>+VLOOKUP($O565,MASTER!$A$8:$N$762,9,0)</f>
        <v>SI</v>
      </c>
      <c r="I565" s="73" t="str">
        <f>+VLOOKUP($O565,MASTER!$A$8:$N$762,10,0)</f>
        <v>SI</v>
      </c>
      <c r="J565" s="73" t="str">
        <f>+VLOOKUP($O565,MASTER!$A$8:$N$762,11,0)</f>
        <v>SI</v>
      </c>
      <c r="K565" s="72">
        <f>+VLOOKUP($O565,MASTER!$A$8:$N$762,12,0)</f>
        <v>2</v>
      </c>
      <c r="L565" s="73" t="str">
        <f>+VLOOKUP($O565,MASTER!$A$8:$N$762,13,0)</f>
        <v>SI</v>
      </c>
      <c r="M565" s="73" t="str">
        <f>+VLOOKUP($O565,MASTER!$A$8:$N$762,14,0)</f>
        <v>Departamento</v>
      </c>
      <c r="N565" s="72">
        <f t="shared" si="47"/>
        <v>18</v>
      </c>
      <c r="O565" s="67">
        <f t="shared" si="47"/>
        <v>36</v>
      </c>
      <c r="P565" s="65">
        <v>4</v>
      </c>
      <c r="Q565" s="3" t="s">
        <v>1083</v>
      </c>
      <c r="R565" s="3" t="str">
        <f t="shared" si="48"/>
        <v>https://dashboardfiltrado.azurewebsites.net/AutoDash/Index/36/4</v>
      </c>
      <c r="S565" s="58" t="str">
        <f>+""""&amp;IFERROR(VLOOKUP($O565,MASTER!$A$8:$Z$762,20,0),"")&amp;""""</f>
        <v>"https://app-data-i.users.earthengine.app/view/datafuegoes"</v>
      </c>
      <c r="T565" s="73">
        <f>+IFERROR(VLOOKUP($O565,MASTER!$A$8:$Z$762,21,0),"")</f>
        <v>9014</v>
      </c>
      <c r="U565" s="67">
        <f>+BD_Links[[#This Row],[id2]]</f>
        <v>4</v>
      </c>
      <c r="V565" s="58" t="str">
        <f>+""""&amp;IFERROR(VLOOKUP($O565,MASTER!$A$8:$Z$762,22,0),"")&amp;""""</f>
        <v>"DATAFUEGO_El Salvador_Departamento"</v>
      </c>
      <c r="W565" s="3"/>
      <c r="X56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https://odooutil.azurewebsites.net/GEE/Index/9014/4/36/4</v>
      </c>
    </row>
    <row r="566" spans="2:26" ht="72" x14ac:dyDescent="0.3">
      <c r="B566" s="74">
        <f t="shared" si="46"/>
        <v>4</v>
      </c>
      <c r="C566" s="58" t="str">
        <f>+VLOOKUP($O566,MASTER!$A$8:$N$762,2,0)</f>
        <v>DATARIESGO</v>
      </c>
      <c r="D566" s="73" t="str">
        <f>+VLOOKUP($O566,MASTER!$A$8:$N$762,3,0)</f>
        <v>0012-04-00091</v>
      </c>
      <c r="E566" s="52" t="str">
        <f>+VLOOKUP($O566,MASTER!$A$8:$N$762,5,0)</f>
        <v>Plataforma de Análisis y Monitoreo de focos de Fuego - El Salvador</v>
      </c>
      <c r="F566" s="73" t="str">
        <f>+VLOOKUP($O566,MASTER!$A$8:$N$762,6,0)</f>
        <v>PRO</v>
      </c>
      <c r="G566" s="73" t="str">
        <f>+VLOOKUP($O566,MASTER!$A$8:$N$762,7,0)</f>
        <v>El Salvador</v>
      </c>
      <c r="H566" s="73" t="str">
        <f>+VLOOKUP($O566,MASTER!$A$8:$N$762,9,0)</f>
        <v>SI</v>
      </c>
      <c r="I566" s="73" t="str">
        <f>+VLOOKUP($O566,MASTER!$A$8:$N$762,10,0)</f>
        <v>SI</v>
      </c>
      <c r="J566" s="73" t="str">
        <f>+VLOOKUP($O566,MASTER!$A$8:$N$762,11,0)</f>
        <v>SI</v>
      </c>
      <c r="K566" s="72">
        <f>+VLOOKUP($O566,MASTER!$A$8:$N$762,12,0)</f>
        <v>2</v>
      </c>
      <c r="L566" s="73" t="str">
        <f>+VLOOKUP($O566,MASTER!$A$8:$N$762,13,0)</f>
        <v>SI</v>
      </c>
      <c r="M566" s="73" t="str">
        <f>+VLOOKUP($O566,MASTER!$A$8:$N$762,14,0)</f>
        <v>Departamento</v>
      </c>
      <c r="N566" s="72">
        <f t="shared" si="47"/>
        <v>18</v>
      </c>
      <c r="O566" s="67">
        <f t="shared" si="47"/>
        <v>36</v>
      </c>
      <c r="P566" s="65">
        <v>7</v>
      </c>
      <c r="Q566" s="3" t="s">
        <v>1084</v>
      </c>
      <c r="R566" s="3" t="str">
        <f t="shared" si="48"/>
        <v>https://dashboardfiltrado.azurewebsites.net/AutoDash/Index/36/7</v>
      </c>
      <c r="S566" s="58" t="str">
        <f>+""""&amp;IFERROR(VLOOKUP($O566,MASTER!$A$8:$Z$762,20,0),"")&amp;""""</f>
        <v>"https://app-data-i.users.earthengine.app/view/datafuegoes"</v>
      </c>
      <c r="T566" s="73">
        <f>+IFERROR(VLOOKUP($O566,MASTER!$A$8:$Z$762,21,0),"")</f>
        <v>9014</v>
      </c>
      <c r="U566" s="67">
        <f>+BD_Links[[#This Row],[id2]]</f>
        <v>7</v>
      </c>
      <c r="V566" s="58" t="str">
        <f>+""""&amp;IFERROR(VLOOKUP($O566,MASTER!$A$8:$Z$762,22,0),"")&amp;""""</f>
        <v>"DATAFUEGO_El Salvador_Departamento"</v>
      </c>
      <c r="W566" s="3"/>
      <c r="X56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https://odooutil.azurewebsites.net/GEE/Index/9014/7/36/7</v>
      </c>
    </row>
    <row r="567" spans="2:26" ht="72" x14ac:dyDescent="0.3">
      <c r="B567" s="74">
        <f t="shared" si="46"/>
        <v>5</v>
      </c>
      <c r="C567" s="58" t="str">
        <f>+VLOOKUP($O567,MASTER!$A$8:$N$762,2,0)</f>
        <v>DATARIESGO</v>
      </c>
      <c r="D567" s="73" t="str">
        <f>+VLOOKUP($O567,MASTER!$A$8:$N$762,3,0)</f>
        <v>0012-04-00091</v>
      </c>
      <c r="E567" s="52" t="str">
        <f>+VLOOKUP($O567,MASTER!$A$8:$N$762,5,0)</f>
        <v>Plataforma de Análisis y Monitoreo de focos de Fuego - El Salvador</v>
      </c>
      <c r="F567" s="73" t="str">
        <f>+VLOOKUP($O567,MASTER!$A$8:$N$762,6,0)</f>
        <v>PRO</v>
      </c>
      <c r="G567" s="73" t="str">
        <f>+VLOOKUP($O567,MASTER!$A$8:$N$762,7,0)</f>
        <v>El Salvador</v>
      </c>
      <c r="H567" s="73" t="str">
        <f>+VLOOKUP($O567,MASTER!$A$8:$N$762,9,0)</f>
        <v>SI</v>
      </c>
      <c r="I567" s="73" t="str">
        <f>+VLOOKUP($O567,MASTER!$A$8:$N$762,10,0)</f>
        <v>SI</v>
      </c>
      <c r="J567" s="73" t="str">
        <f>+VLOOKUP($O567,MASTER!$A$8:$N$762,11,0)</f>
        <v>SI</v>
      </c>
      <c r="K567" s="72">
        <f>+VLOOKUP($O567,MASTER!$A$8:$N$762,12,0)</f>
        <v>2</v>
      </c>
      <c r="L567" s="73" t="str">
        <f>+VLOOKUP($O567,MASTER!$A$8:$N$762,13,0)</f>
        <v>SI</v>
      </c>
      <c r="M567" s="73" t="str">
        <f>+VLOOKUP($O567,MASTER!$A$8:$N$762,14,0)</f>
        <v>Departamento</v>
      </c>
      <c r="N567" s="72">
        <f t="shared" si="47"/>
        <v>18</v>
      </c>
      <c r="O567" s="67">
        <f t="shared" si="47"/>
        <v>36</v>
      </c>
      <c r="P567" s="65">
        <v>5</v>
      </c>
      <c r="Q567" s="3" t="s">
        <v>1085</v>
      </c>
      <c r="R567" s="3" t="str">
        <f t="shared" si="48"/>
        <v>https://dashboardfiltrado.azurewebsites.net/AutoDash/Index/36/5</v>
      </c>
      <c r="S567" s="58" t="str">
        <f>+""""&amp;IFERROR(VLOOKUP($O567,MASTER!$A$8:$Z$762,20,0),"")&amp;""""</f>
        <v>"https://app-data-i.users.earthengine.app/view/datafuegoes"</v>
      </c>
      <c r="T567" s="73">
        <f>+IFERROR(VLOOKUP($O567,MASTER!$A$8:$Z$762,21,0),"")</f>
        <v>9014</v>
      </c>
      <c r="U567" s="67">
        <f>+BD_Links[[#This Row],[id2]]</f>
        <v>5</v>
      </c>
      <c r="V567" s="58" t="str">
        <f>+""""&amp;IFERROR(VLOOKUP($O567,MASTER!$A$8:$Z$762,22,0),"")&amp;""""</f>
        <v>"DATAFUEGO_El Salvador_Departamento"</v>
      </c>
      <c r="W567" s="3"/>
      <c r="X567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https://odooutil.azurewebsites.net/GEE/Index/9014/5/36/5</v>
      </c>
    </row>
    <row r="568" spans="2:26" ht="72" x14ac:dyDescent="0.3">
      <c r="B568" s="74">
        <f t="shared" si="46"/>
        <v>6</v>
      </c>
      <c r="C568" s="58" t="str">
        <f>+VLOOKUP($O568,MASTER!$A$8:$N$762,2,0)</f>
        <v>DATARIESGO</v>
      </c>
      <c r="D568" s="73" t="str">
        <f>+VLOOKUP($O568,MASTER!$A$8:$N$762,3,0)</f>
        <v>0012-04-00091</v>
      </c>
      <c r="E568" s="52" t="str">
        <f>+VLOOKUP($O568,MASTER!$A$8:$N$762,5,0)</f>
        <v>Plataforma de Análisis y Monitoreo de focos de Fuego - El Salvador</v>
      </c>
      <c r="F568" s="73" t="str">
        <f>+VLOOKUP($O568,MASTER!$A$8:$N$762,6,0)</f>
        <v>PRO</v>
      </c>
      <c r="G568" s="73" t="str">
        <f>+VLOOKUP($O568,MASTER!$A$8:$N$762,7,0)</f>
        <v>El Salvador</v>
      </c>
      <c r="H568" s="73" t="str">
        <f>+VLOOKUP($O568,MASTER!$A$8:$N$762,9,0)</f>
        <v>SI</v>
      </c>
      <c r="I568" s="73" t="str">
        <f>+VLOOKUP($O568,MASTER!$A$8:$N$762,10,0)</f>
        <v>SI</v>
      </c>
      <c r="J568" s="73" t="str">
        <f>+VLOOKUP($O568,MASTER!$A$8:$N$762,11,0)</f>
        <v>SI</v>
      </c>
      <c r="K568" s="72">
        <f>+VLOOKUP($O568,MASTER!$A$8:$N$762,12,0)</f>
        <v>2</v>
      </c>
      <c r="L568" s="73" t="str">
        <f>+VLOOKUP($O568,MASTER!$A$8:$N$762,13,0)</f>
        <v>SI</v>
      </c>
      <c r="M568" s="73" t="str">
        <f>+VLOOKUP($O568,MASTER!$A$8:$N$762,14,0)</f>
        <v>Departamento</v>
      </c>
      <c r="N568" s="72">
        <f t="shared" si="47"/>
        <v>18</v>
      </c>
      <c r="O568" s="67">
        <f t="shared" si="47"/>
        <v>36</v>
      </c>
      <c r="P568" s="65">
        <v>8</v>
      </c>
      <c r="Q568" s="3" t="s">
        <v>1039</v>
      </c>
      <c r="R568" s="3" t="str">
        <f t="shared" si="48"/>
        <v>https://dashboardfiltrado.azurewebsites.net/AutoDash/Index/36/8</v>
      </c>
      <c r="S568" s="58" t="str">
        <f>+""""&amp;IFERROR(VLOOKUP($O568,MASTER!$A$8:$Z$762,20,0),"")&amp;""""</f>
        <v>"https://app-data-i.users.earthengine.app/view/datafuegoes"</v>
      </c>
      <c r="T568" s="73">
        <f>+IFERROR(VLOOKUP($O568,MASTER!$A$8:$Z$762,21,0),"")</f>
        <v>9014</v>
      </c>
      <c r="U568" s="67">
        <f>+BD_Links[[#This Row],[id2]]</f>
        <v>8</v>
      </c>
      <c r="V568" s="58" t="str">
        <f>+""""&amp;IFERROR(VLOOKUP($O568,MASTER!$A$8:$Z$762,22,0),"")&amp;""""</f>
        <v>"DATAFUEGO_El Salvador_Departamento"</v>
      </c>
      <c r="W568" s="3"/>
      <c r="X568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https://odooutil.azurewebsites.net/GEE/Index/9014/8/36/8</v>
      </c>
    </row>
    <row r="569" spans="2:26" ht="72" x14ac:dyDescent="0.3">
      <c r="B569" s="74">
        <f t="shared" si="46"/>
        <v>7</v>
      </c>
      <c r="C569" s="58" t="str">
        <f>+VLOOKUP($O569,MASTER!$A$8:$N$762,2,0)</f>
        <v>DATARIESGO</v>
      </c>
      <c r="D569" s="73" t="str">
        <f>+VLOOKUP($O569,MASTER!$A$8:$N$762,3,0)</f>
        <v>0012-04-00091</v>
      </c>
      <c r="E569" s="52" t="str">
        <f>+VLOOKUP($O569,MASTER!$A$8:$N$762,5,0)</f>
        <v>Plataforma de Análisis y Monitoreo de focos de Fuego - El Salvador</v>
      </c>
      <c r="F569" s="73" t="str">
        <f>+VLOOKUP($O569,MASTER!$A$8:$N$762,6,0)</f>
        <v>PRO</v>
      </c>
      <c r="G569" s="73" t="str">
        <f>+VLOOKUP($O569,MASTER!$A$8:$N$762,7,0)</f>
        <v>El Salvador</v>
      </c>
      <c r="H569" s="73" t="str">
        <f>+VLOOKUP($O569,MASTER!$A$8:$N$762,9,0)</f>
        <v>SI</v>
      </c>
      <c r="I569" s="73" t="str">
        <f>+VLOOKUP($O569,MASTER!$A$8:$N$762,10,0)</f>
        <v>SI</v>
      </c>
      <c r="J569" s="73" t="str">
        <f>+VLOOKUP($O569,MASTER!$A$8:$N$762,11,0)</f>
        <v>SI</v>
      </c>
      <c r="K569" s="72">
        <f>+VLOOKUP($O569,MASTER!$A$8:$N$762,12,0)</f>
        <v>2</v>
      </c>
      <c r="L569" s="73" t="str">
        <f>+VLOOKUP($O569,MASTER!$A$8:$N$762,13,0)</f>
        <v>SI</v>
      </c>
      <c r="M569" s="73" t="str">
        <f>+VLOOKUP($O569,MASTER!$A$8:$N$762,14,0)</f>
        <v>Departamento</v>
      </c>
      <c r="N569" s="72">
        <f t="shared" si="47"/>
        <v>18</v>
      </c>
      <c r="O569" s="67">
        <f t="shared" si="47"/>
        <v>36</v>
      </c>
      <c r="P569" s="65">
        <v>14</v>
      </c>
      <c r="Q569" s="3" t="s">
        <v>1086</v>
      </c>
      <c r="R569" s="3" t="str">
        <f t="shared" si="48"/>
        <v>https://dashboardfiltrado.azurewebsites.net/AutoDash/Index/36/14</v>
      </c>
      <c r="S569" s="58" t="str">
        <f>+""""&amp;IFERROR(VLOOKUP($O569,MASTER!$A$8:$Z$762,20,0),"")&amp;""""</f>
        <v>"https://app-data-i.users.earthengine.app/view/datafuegoes"</v>
      </c>
      <c r="T569" s="73">
        <f>+IFERROR(VLOOKUP($O569,MASTER!$A$8:$Z$762,21,0),"")</f>
        <v>9014</v>
      </c>
      <c r="U569" s="67">
        <f>+BD_Links[[#This Row],[id2]]</f>
        <v>14</v>
      </c>
      <c r="V569" s="58" t="str">
        <f>+""""&amp;IFERROR(VLOOKUP($O569,MASTER!$A$8:$Z$762,22,0),"")&amp;""""</f>
        <v>"DATAFUEGO_El Salvador_Departamento"</v>
      </c>
      <c r="W569" s="3"/>
      <c r="X569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https://odooutil.azurewebsites.net/GEE/Index/9014/14/36/14</v>
      </c>
    </row>
    <row r="570" spans="2:26" ht="72" x14ac:dyDescent="0.3">
      <c r="B570" s="74">
        <f t="shared" si="46"/>
        <v>8</v>
      </c>
      <c r="C570" s="58" t="str">
        <f>+VLOOKUP($O570,MASTER!$A$8:$N$762,2,0)</f>
        <v>DATARIESGO</v>
      </c>
      <c r="D570" s="73" t="str">
        <f>+VLOOKUP($O570,MASTER!$A$8:$N$762,3,0)</f>
        <v>0012-04-00091</v>
      </c>
      <c r="E570" s="52" t="str">
        <f>+VLOOKUP($O570,MASTER!$A$8:$N$762,5,0)</f>
        <v>Plataforma de Análisis y Monitoreo de focos de Fuego - El Salvador</v>
      </c>
      <c r="F570" s="73" t="str">
        <f>+VLOOKUP($O570,MASTER!$A$8:$N$762,6,0)</f>
        <v>PRO</v>
      </c>
      <c r="G570" s="73" t="str">
        <f>+VLOOKUP($O570,MASTER!$A$8:$N$762,7,0)</f>
        <v>El Salvador</v>
      </c>
      <c r="H570" s="73" t="str">
        <f>+VLOOKUP($O570,MASTER!$A$8:$N$762,9,0)</f>
        <v>SI</v>
      </c>
      <c r="I570" s="73" t="str">
        <f>+VLOOKUP($O570,MASTER!$A$8:$N$762,10,0)</f>
        <v>SI</v>
      </c>
      <c r="J570" s="73" t="str">
        <f>+VLOOKUP($O570,MASTER!$A$8:$N$762,11,0)</f>
        <v>SI</v>
      </c>
      <c r="K570" s="72">
        <f>+VLOOKUP($O570,MASTER!$A$8:$N$762,12,0)</f>
        <v>2</v>
      </c>
      <c r="L570" s="73" t="str">
        <f>+VLOOKUP($O570,MASTER!$A$8:$N$762,13,0)</f>
        <v>SI</v>
      </c>
      <c r="M570" s="73" t="str">
        <f>+VLOOKUP($O570,MASTER!$A$8:$N$762,14,0)</f>
        <v>Departamento</v>
      </c>
      <c r="N570" s="72">
        <f t="shared" si="47"/>
        <v>18</v>
      </c>
      <c r="O570" s="67">
        <f t="shared" si="47"/>
        <v>36</v>
      </c>
      <c r="P570" s="65">
        <v>13</v>
      </c>
      <c r="Q570" s="3" t="s">
        <v>1087</v>
      </c>
      <c r="R570" s="3" t="str">
        <f t="shared" si="48"/>
        <v>https://dashboardfiltrado.azurewebsites.net/AutoDash/Index/36/13</v>
      </c>
      <c r="S570" s="58" t="str">
        <f>+""""&amp;IFERROR(VLOOKUP($O570,MASTER!$A$8:$Z$762,20,0),"")&amp;""""</f>
        <v>"https://app-data-i.users.earthengine.app/view/datafuegoes"</v>
      </c>
      <c r="T570" s="73">
        <f>+IFERROR(VLOOKUP($O570,MASTER!$A$8:$Z$762,21,0),"")</f>
        <v>9014</v>
      </c>
      <c r="U570" s="67">
        <f>+BD_Links[[#This Row],[id2]]</f>
        <v>13</v>
      </c>
      <c r="V570" s="58" t="str">
        <f>+""""&amp;IFERROR(VLOOKUP($O570,MASTER!$A$8:$Z$762,22,0),"")&amp;""""</f>
        <v>"DATAFUEGO_El Salvador_Departamento"</v>
      </c>
      <c r="W570" s="3"/>
      <c r="X570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https://odooutil.azurewebsites.net/GEE/Index/9014/13/36/13</v>
      </c>
    </row>
    <row r="571" spans="2:26" ht="72" x14ac:dyDescent="0.3">
      <c r="B571" s="74">
        <f t="shared" si="46"/>
        <v>9</v>
      </c>
      <c r="C571" s="58" t="str">
        <f>+VLOOKUP($O571,MASTER!$A$8:$N$762,2,0)</f>
        <v>DATARIESGO</v>
      </c>
      <c r="D571" s="73" t="str">
        <f>+VLOOKUP($O571,MASTER!$A$8:$N$762,3,0)</f>
        <v>0012-04-00091</v>
      </c>
      <c r="E571" s="52" t="str">
        <f>+VLOOKUP($O571,MASTER!$A$8:$N$762,5,0)</f>
        <v>Plataforma de Análisis y Monitoreo de focos de Fuego - El Salvador</v>
      </c>
      <c r="F571" s="73" t="str">
        <f>+VLOOKUP($O571,MASTER!$A$8:$N$762,6,0)</f>
        <v>PRO</v>
      </c>
      <c r="G571" s="73" t="str">
        <f>+VLOOKUP($O571,MASTER!$A$8:$N$762,7,0)</f>
        <v>El Salvador</v>
      </c>
      <c r="H571" s="73" t="str">
        <f>+VLOOKUP($O571,MASTER!$A$8:$N$762,9,0)</f>
        <v>SI</v>
      </c>
      <c r="I571" s="73" t="str">
        <f>+VLOOKUP($O571,MASTER!$A$8:$N$762,10,0)</f>
        <v>SI</v>
      </c>
      <c r="J571" s="73" t="str">
        <f>+VLOOKUP($O571,MASTER!$A$8:$N$762,11,0)</f>
        <v>SI</v>
      </c>
      <c r="K571" s="72">
        <f>+VLOOKUP($O571,MASTER!$A$8:$N$762,12,0)</f>
        <v>2</v>
      </c>
      <c r="L571" s="73" t="str">
        <f>+VLOOKUP($O571,MASTER!$A$8:$N$762,13,0)</f>
        <v>SI</v>
      </c>
      <c r="M571" s="73" t="str">
        <f>+VLOOKUP($O571,MASTER!$A$8:$N$762,14,0)</f>
        <v>Departamento</v>
      </c>
      <c r="N571" s="72">
        <f t="shared" si="47"/>
        <v>18</v>
      </c>
      <c r="O571" s="67">
        <f t="shared" si="47"/>
        <v>36</v>
      </c>
      <c r="P571" s="65">
        <v>12</v>
      </c>
      <c r="Q571" s="3" t="s">
        <v>1088</v>
      </c>
      <c r="R571" s="3" t="str">
        <f t="shared" si="48"/>
        <v>https://dashboardfiltrado.azurewebsites.net/AutoDash/Index/36/12</v>
      </c>
      <c r="S571" s="58" t="str">
        <f>+""""&amp;IFERROR(VLOOKUP($O571,MASTER!$A$8:$Z$762,20,0),"")&amp;""""</f>
        <v>"https://app-data-i.users.earthengine.app/view/datafuegoes"</v>
      </c>
      <c r="T571" s="73">
        <f>+IFERROR(VLOOKUP($O571,MASTER!$A$8:$Z$762,21,0),"")</f>
        <v>9014</v>
      </c>
      <c r="U571" s="67">
        <f>+BD_Links[[#This Row],[id2]]</f>
        <v>12</v>
      </c>
      <c r="V571" s="58" t="str">
        <f>+""""&amp;IFERROR(VLOOKUP($O571,MASTER!$A$8:$Z$762,22,0),"")&amp;""""</f>
        <v>"DATAFUEGO_El Salvador_Departamento"</v>
      </c>
      <c r="W571" s="3"/>
      <c r="X571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https://odooutil.azurewebsites.net/GEE/Index/9014/12/36/12</v>
      </c>
    </row>
    <row r="572" spans="2:26" ht="72" x14ac:dyDescent="0.3">
      <c r="B572" s="74">
        <f t="shared" si="46"/>
        <v>10</v>
      </c>
      <c r="C572" s="58" t="str">
        <f>+VLOOKUP($O572,MASTER!$A$8:$N$762,2,0)</f>
        <v>DATARIESGO</v>
      </c>
      <c r="D572" s="73" t="str">
        <f>+VLOOKUP($O572,MASTER!$A$8:$N$762,3,0)</f>
        <v>0012-04-00091</v>
      </c>
      <c r="E572" s="52" t="str">
        <f>+VLOOKUP($O572,MASTER!$A$8:$N$762,5,0)</f>
        <v>Plataforma de Análisis y Monitoreo de focos de Fuego - El Salvador</v>
      </c>
      <c r="F572" s="73" t="str">
        <f>+VLOOKUP($O572,MASTER!$A$8:$N$762,6,0)</f>
        <v>PRO</v>
      </c>
      <c r="G572" s="73" t="str">
        <f>+VLOOKUP($O572,MASTER!$A$8:$N$762,7,0)</f>
        <v>El Salvador</v>
      </c>
      <c r="H572" s="73" t="str">
        <f>+VLOOKUP($O572,MASTER!$A$8:$N$762,9,0)</f>
        <v>SI</v>
      </c>
      <c r="I572" s="73" t="str">
        <f>+VLOOKUP($O572,MASTER!$A$8:$N$762,10,0)</f>
        <v>SI</v>
      </c>
      <c r="J572" s="73" t="str">
        <f>+VLOOKUP($O572,MASTER!$A$8:$N$762,11,0)</f>
        <v>SI</v>
      </c>
      <c r="K572" s="72">
        <f>+VLOOKUP($O572,MASTER!$A$8:$N$762,12,0)</f>
        <v>2</v>
      </c>
      <c r="L572" s="73" t="str">
        <f>+VLOOKUP($O572,MASTER!$A$8:$N$762,13,0)</f>
        <v>SI</v>
      </c>
      <c r="M572" s="73" t="str">
        <f>+VLOOKUP($O572,MASTER!$A$8:$N$762,14,0)</f>
        <v>Departamento</v>
      </c>
      <c r="N572" s="72">
        <f t="shared" si="47"/>
        <v>18</v>
      </c>
      <c r="O572" s="67">
        <f t="shared" si="47"/>
        <v>36</v>
      </c>
      <c r="P572" s="65">
        <v>6</v>
      </c>
      <c r="Q572" s="3" t="s">
        <v>1089</v>
      </c>
      <c r="R572" s="3" t="str">
        <f t="shared" si="48"/>
        <v>https://dashboardfiltrado.azurewebsites.net/AutoDash/Index/36/6</v>
      </c>
      <c r="S572" s="58" t="str">
        <f>+""""&amp;IFERROR(VLOOKUP($O572,MASTER!$A$8:$Z$762,20,0),"")&amp;""""</f>
        <v>"https://app-data-i.users.earthengine.app/view/datafuegoes"</v>
      </c>
      <c r="T572" s="73">
        <f>+IFERROR(VLOOKUP($O572,MASTER!$A$8:$Z$762,21,0),"")</f>
        <v>9014</v>
      </c>
      <c r="U572" s="67">
        <f>+BD_Links[[#This Row],[id2]]</f>
        <v>6</v>
      </c>
      <c r="V572" s="58" t="str">
        <f>+""""&amp;IFERROR(VLOOKUP($O572,MASTER!$A$8:$Z$762,22,0),"")&amp;""""</f>
        <v>"DATAFUEGO_El Salvador_Departamento"</v>
      </c>
      <c r="W572" s="3"/>
      <c r="X57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https://odooutil.azurewebsites.net/GEE/Index/9014/6/36/6</v>
      </c>
    </row>
    <row r="573" spans="2:26" ht="72" x14ac:dyDescent="0.3">
      <c r="B573" s="74">
        <f t="shared" si="46"/>
        <v>11</v>
      </c>
      <c r="C573" s="58" t="str">
        <f>+VLOOKUP($O573,MASTER!$A$8:$N$762,2,0)</f>
        <v>DATARIESGO</v>
      </c>
      <c r="D573" s="73" t="str">
        <f>+VLOOKUP($O573,MASTER!$A$8:$N$762,3,0)</f>
        <v>0012-04-00091</v>
      </c>
      <c r="E573" s="52" t="str">
        <f>+VLOOKUP($O573,MASTER!$A$8:$N$762,5,0)</f>
        <v>Plataforma de Análisis y Monitoreo de focos de Fuego - El Salvador</v>
      </c>
      <c r="F573" s="73" t="str">
        <f>+VLOOKUP($O573,MASTER!$A$8:$N$762,6,0)</f>
        <v>PRO</v>
      </c>
      <c r="G573" s="73" t="str">
        <f>+VLOOKUP($O573,MASTER!$A$8:$N$762,7,0)</f>
        <v>El Salvador</v>
      </c>
      <c r="H573" s="73" t="str">
        <f>+VLOOKUP($O573,MASTER!$A$8:$N$762,9,0)</f>
        <v>SI</v>
      </c>
      <c r="I573" s="73" t="str">
        <f>+VLOOKUP($O573,MASTER!$A$8:$N$762,10,0)</f>
        <v>SI</v>
      </c>
      <c r="J573" s="73" t="str">
        <f>+VLOOKUP($O573,MASTER!$A$8:$N$762,11,0)</f>
        <v>SI</v>
      </c>
      <c r="K573" s="72">
        <f>+VLOOKUP($O573,MASTER!$A$8:$N$762,12,0)</f>
        <v>2</v>
      </c>
      <c r="L573" s="73" t="str">
        <f>+VLOOKUP($O573,MASTER!$A$8:$N$762,13,0)</f>
        <v>SI</v>
      </c>
      <c r="M573" s="73" t="str">
        <f>+VLOOKUP($O573,MASTER!$A$8:$N$762,14,0)</f>
        <v>Departamento</v>
      </c>
      <c r="N573" s="72">
        <f t="shared" si="47"/>
        <v>18</v>
      </c>
      <c r="O573" s="67">
        <f t="shared" si="47"/>
        <v>36</v>
      </c>
      <c r="P573" s="65">
        <v>10</v>
      </c>
      <c r="Q573" s="3" t="s">
        <v>1090</v>
      </c>
      <c r="R573" s="3" t="str">
        <f t="shared" si="48"/>
        <v>https://dashboardfiltrado.azurewebsites.net/AutoDash/Index/36/10</v>
      </c>
      <c r="S573" s="58" t="str">
        <f>+""""&amp;IFERROR(VLOOKUP($O573,MASTER!$A$8:$Z$762,20,0),"")&amp;""""</f>
        <v>"https://app-data-i.users.earthengine.app/view/datafuegoes"</v>
      </c>
      <c r="T573" s="73">
        <f>+IFERROR(VLOOKUP($O573,MASTER!$A$8:$Z$762,21,0),"")</f>
        <v>9014</v>
      </c>
      <c r="U573" s="67">
        <f>+BD_Links[[#This Row],[id2]]</f>
        <v>10</v>
      </c>
      <c r="V573" s="58" t="str">
        <f>+""""&amp;IFERROR(VLOOKUP($O573,MASTER!$A$8:$Z$762,22,0),"")&amp;""""</f>
        <v>"DATAFUEGO_El Salvador_Departamento"</v>
      </c>
      <c r="W573" s="3"/>
      <c r="X57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https://odooutil.azurewebsites.net/GEE/Index/9014/10/36/10</v>
      </c>
    </row>
    <row r="574" spans="2:26" ht="72" x14ac:dyDescent="0.3">
      <c r="B574" s="74">
        <f t="shared" si="46"/>
        <v>12</v>
      </c>
      <c r="C574" s="58" t="str">
        <f>+VLOOKUP($O574,MASTER!$A$8:$N$762,2,0)</f>
        <v>DATARIESGO</v>
      </c>
      <c r="D574" s="73" t="str">
        <f>+VLOOKUP($O574,MASTER!$A$8:$N$762,3,0)</f>
        <v>0012-04-00091</v>
      </c>
      <c r="E574" s="52" t="str">
        <f>+VLOOKUP($O574,MASTER!$A$8:$N$762,5,0)</f>
        <v>Plataforma de Análisis y Monitoreo de focos de Fuego - El Salvador</v>
      </c>
      <c r="F574" s="73" t="str">
        <f>+VLOOKUP($O574,MASTER!$A$8:$N$762,6,0)</f>
        <v>PRO</v>
      </c>
      <c r="G574" s="73" t="str">
        <f>+VLOOKUP($O574,MASTER!$A$8:$N$762,7,0)</f>
        <v>El Salvador</v>
      </c>
      <c r="H574" s="73" t="str">
        <f>+VLOOKUP($O574,MASTER!$A$8:$N$762,9,0)</f>
        <v>SI</v>
      </c>
      <c r="I574" s="73" t="str">
        <f>+VLOOKUP($O574,MASTER!$A$8:$N$762,10,0)</f>
        <v>SI</v>
      </c>
      <c r="J574" s="73" t="str">
        <f>+VLOOKUP($O574,MASTER!$A$8:$N$762,11,0)</f>
        <v>SI</v>
      </c>
      <c r="K574" s="72">
        <f>+VLOOKUP($O574,MASTER!$A$8:$N$762,12,0)</f>
        <v>2</v>
      </c>
      <c r="L574" s="73" t="str">
        <f>+VLOOKUP($O574,MASTER!$A$8:$N$762,13,0)</f>
        <v>SI</v>
      </c>
      <c r="M574" s="73" t="str">
        <f>+VLOOKUP($O574,MASTER!$A$8:$N$762,14,0)</f>
        <v>Departamento</v>
      </c>
      <c r="N574" s="72">
        <f t="shared" si="47"/>
        <v>18</v>
      </c>
      <c r="O574" s="67">
        <f t="shared" si="47"/>
        <v>36</v>
      </c>
      <c r="P574" s="65">
        <v>2</v>
      </c>
      <c r="Q574" s="3" t="s">
        <v>1091</v>
      </c>
      <c r="R574" s="3" t="str">
        <f t="shared" si="48"/>
        <v>https://dashboardfiltrado.azurewebsites.net/AutoDash/Index/36/2</v>
      </c>
      <c r="S574" s="58" t="str">
        <f>+""""&amp;IFERROR(VLOOKUP($O574,MASTER!$A$8:$Z$762,20,0),"")&amp;""""</f>
        <v>"https://app-data-i.users.earthengine.app/view/datafuegoes"</v>
      </c>
      <c r="T574" s="73">
        <f>+IFERROR(VLOOKUP($O574,MASTER!$A$8:$Z$762,21,0),"")</f>
        <v>9014</v>
      </c>
      <c r="U574" s="67">
        <f>+BD_Links[[#This Row],[id2]]</f>
        <v>2</v>
      </c>
      <c r="V574" s="58" t="str">
        <f>+""""&amp;IFERROR(VLOOKUP($O574,MASTER!$A$8:$Z$762,22,0),"")&amp;""""</f>
        <v>"DATAFUEGO_El Salvador_Departamento"</v>
      </c>
      <c r="W574" s="3"/>
      <c r="X57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https://odooutil.azurewebsites.net/GEE/Index/9014/2/36/2</v>
      </c>
    </row>
    <row r="575" spans="2:26" ht="72" x14ac:dyDescent="0.3">
      <c r="B575" s="74">
        <f t="shared" si="46"/>
        <v>13</v>
      </c>
      <c r="C575" s="58" t="str">
        <f>+VLOOKUP($O575,MASTER!$A$8:$N$762,2,0)</f>
        <v>DATARIESGO</v>
      </c>
      <c r="D575" s="73" t="str">
        <f>+VLOOKUP($O575,MASTER!$A$8:$N$762,3,0)</f>
        <v>0012-04-00091</v>
      </c>
      <c r="E575" s="52" t="str">
        <f>+VLOOKUP($O575,MASTER!$A$8:$N$762,5,0)</f>
        <v>Plataforma de Análisis y Monitoreo de focos de Fuego - El Salvador</v>
      </c>
      <c r="F575" s="73" t="str">
        <f>+VLOOKUP($O575,MASTER!$A$8:$N$762,6,0)</f>
        <v>PRO</v>
      </c>
      <c r="G575" s="73" t="str">
        <f>+VLOOKUP($O575,MASTER!$A$8:$N$762,7,0)</f>
        <v>El Salvador</v>
      </c>
      <c r="H575" s="73" t="str">
        <f>+VLOOKUP($O575,MASTER!$A$8:$N$762,9,0)</f>
        <v>SI</v>
      </c>
      <c r="I575" s="73" t="str">
        <f>+VLOOKUP($O575,MASTER!$A$8:$N$762,10,0)</f>
        <v>SI</v>
      </c>
      <c r="J575" s="73" t="str">
        <f>+VLOOKUP($O575,MASTER!$A$8:$N$762,11,0)</f>
        <v>SI</v>
      </c>
      <c r="K575" s="72">
        <f>+VLOOKUP($O575,MASTER!$A$8:$N$762,12,0)</f>
        <v>2</v>
      </c>
      <c r="L575" s="73" t="str">
        <f>+VLOOKUP($O575,MASTER!$A$8:$N$762,13,0)</f>
        <v>SI</v>
      </c>
      <c r="M575" s="73" t="str">
        <f>+VLOOKUP($O575,MASTER!$A$8:$N$762,14,0)</f>
        <v>Departamento</v>
      </c>
      <c r="N575" s="72">
        <f t="shared" si="47"/>
        <v>18</v>
      </c>
      <c r="O575" s="67">
        <f t="shared" si="47"/>
        <v>36</v>
      </c>
      <c r="P575" s="65">
        <v>3</v>
      </c>
      <c r="Q575" s="3" t="s">
        <v>1092</v>
      </c>
      <c r="R575" s="3" t="str">
        <f t="shared" si="48"/>
        <v>https://dashboardfiltrado.azurewebsites.net/AutoDash/Index/36/3</v>
      </c>
      <c r="S575" s="58" t="str">
        <f>+""""&amp;IFERROR(VLOOKUP($O575,MASTER!$A$8:$Z$762,20,0),"")&amp;""""</f>
        <v>"https://app-data-i.users.earthengine.app/view/datafuegoes"</v>
      </c>
      <c r="T575" s="73">
        <f>+IFERROR(VLOOKUP($O575,MASTER!$A$8:$Z$762,21,0),"")</f>
        <v>9014</v>
      </c>
      <c r="U575" s="67">
        <f>+BD_Links[[#This Row],[id2]]</f>
        <v>3</v>
      </c>
      <c r="V575" s="58" t="str">
        <f>+""""&amp;IFERROR(VLOOKUP($O575,MASTER!$A$8:$Z$762,22,0),"")&amp;""""</f>
        <v>"DATAFUEGO_El Salvador_Departamento"</v>
      </c>
      <c r="W575" s="3"/>
      <c r="X57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https://odooutil.azurewebsites.net/GEE/Index/9014/3/36/3</v>
      </c>
    </row>
    <row r="576" spans="2:26" ht="72" x14ac:dyDescent="0.3">
      <c r="B576" s="74">
        <f t="shared" si="46"/>
        <v>14</v>
      </c>
      <c r="C576" s="58" t="str">
        <f>+VLOOKUP($O576,MASTER!$A$8:$N$762,2,0)</f>
        <v>DATARIESGO</v>
      </c>
      <c r="D576" s="73" t="str">
        <f>+VLOOKUP($O576,MASTER!$A$8:$N$762,3,0)</f>
        <v>0012-04-00091</v>
      </c>
      <c r="E576" s="52" t="str">
        <f>+VLOOKUP($O576,MASTER!$A$8:$N$762,5,0)</f>
        <v>Plataforma de Análisis y Monitoreo de focos de Fuego - El Salvador</v>
      </c>
      <c r="F576" s="73" t="str">
        <f>+VLOOKUP($O576,MASTER!$A$8:$N$762,6,0)</f>
        <v>PRO</v>
      </c>
      <c r="G576" s="73" t="str">
        <f>+VLOOKUP($O576,MASTER!$A$8:$N$762,7,0)</f>
        <v>El Salvador</v>
      </c>
      <c r="H576" s="73" t="str">
        <f>+VLOOKUP($O576,MASTER!$A$8:$N$762,9,0)</f>
        <v>SI</v>
      </c>
      <c r="I576" s="73" t="str">
        <f>+VLOOKUP($O576,MASTER!$A$8:$N$762,10,0)</f>
        <v>SI</v>
      </c>
      <c r="J576" s="73" t="str">
        <f>+VLOOKUP($O576,MASTER!$A$8:$N$762,11,0)</f>
        <v>SI</v>
      </c>
      <c r="K576" s="72">
        <f>+VLOOKUP($O576,MASTER!$A$8:$N$762,12,0)</f>
        <v>2</v>
      </c>
      <c r="L576" s="73" t="str">
        <f>+VLOOKUP($O576,MASTER!$A$8:$N$762,13,0)</f>
        <v>SI</v>
      </c>
      <c r="M576" s="73" t="str">
        <f>+VLOOKUP($O576,MASTER!$A$8:$N$762,14,0)</f>
        <v>Departamento</v>
      </c>
      <c r="N576" s="72">
        <f t="shared" si="47"/>
        <v>18</v>
      </c>
      <c r="O576" s="67">
        <f t="shared" si="47"/>
        <v>36</v>
      </c>
      <c r="P576" s="65">
        <v>11</v>
      </c>
      <c r="Q576" s="3" t="s">
        <v>1093</v>
      </c>
      <c r="R576" s="3" t="str">
        <f t="shared" si="48"/>
        <v>https://dashboardfiltrado.azurewebsites.net/AutoDash/Index/36/11</v>
      </c>
      <c r="S576" s="58" t="str">
        <f>+""""&amp;IFERROR(VLOOKUP($O576,MASTER!$A$8:$Z$762,20,0),"")&amp;""""</f>
        <v>"https://app-data-i.users.earthengine.app/view/datafuegoes"</v>
      </c>
      <c r="T576" s="73">
        <f>+IFERROR(VLOOKUP($O576,MASTER!$A$8:$Z$762,21,0),"")</f>
        <v>9014</v>
      </c>
      <c r="U576" s="67">
        <f>+BD_Links[[#This Row],[id2]]</f>
        <v>11</v>
      </c>
      <c r="V576" s="58" t="str">
        <f>+""""&amp;IFERROR(VLOOKUP($O576,MASTER!$A$8:$Z$762,22,0),"")&amp;""""</f>
        <v>"DATAFUEGO_El Salvador_Departamento"</v>
      </c>
      <c r="W576" s="3"/>
      <c r="X57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https://odooutil.azurewebsites.net/GEE/Index/9014/11/36/11</v>
      </c>
    </row>
    <row r="577" spans="2:26" ht="60" x14ac:dyDescent="0.3">
      <c r="B577" s="74">
        <f t="shared" si="46"/>
        <v>1</v>
      </c>
      <c r="C577" s="58" t="str">
        <f>+VLOOKUP($O577,MASTER!$A$8:$N$762,2,0)</f>
        <v>DATACLIMA</v>
      </c>
      <c r="D577" s="73" t="str">
        <f>+VLOOKUP($O577,MASTER!$A$8:$N$762,3,0)</f>
        <v>0013-04-00092</v>
      </c>
      <c r="E577" s="52" t="str">
        <f>+VLOOKUP($O577,MASTER!$A$8:$N$762,5,0)</f>
        <v>Plataforma de Análisis y Monitoreo del Clima - El Salvador</v>
      </c>
      <c r="F577" s="73" t="str">
        <f>+VLOOKUP($O577,MASTER!$A$8:$N$762,6,0)</f>
        <v>PRO</v>
      </c>
      <c r="G577" s="73" t="str">
        <f>+VLOOKUP($O577,MASTER!$A$8:$N$762,7,0)</f>
        <v>El Salvador</v>
      </c>
      <c r="H577" s="73" t="str">
        <f>+VLOOKUP($O577,MASTER!$A$8:$N$762,9,0)</f>
        <v>SI</v>
      </c>
      <c r="I577" s="73" t="str">
        <f>+VLOOKUP($O577,MASTER!$A$8:$N$762,10,0)</f>
        <v>SI</v>
      </c>
      <c r="J577" s="73" t="str">
        <f>+VLOOKUP($O577,MASTER!$A$8:$N$762,11,0)</f>
        <v>SI</v>
      </c>
      <c r="K577" s="72">
        <f>+VLOOKUP($O577,MASTER!$A$8:$N$762,12,0)</f>
        <v>1</v>
      </c>
      <c r="L577" s="73" t="str">
        <f>+VLOOKUP($O577,MASTER!$A$8:$N$762,13,0)</f>
        <v>NO</v>
      </c>
      <c r="M577" s="73" t="str">
        <f>+VLOOKUP($O577,MASTER!$A$8:$N$762,14,0)</f>
        <v>Nacional</v>
      </c>
      <c r="N577" s="72">
        <f t="shared" si="47"/>
        <v>18</v>
      </c>
      <c r="O577" s="67">
        <v>37</v>
      </c>
      <c r="P577" s="66">
        <v>0</v>
      </c>
      <c r="Q577" s="75" t="s">
        <v>89</v>
      </c>
      <c r="R577" s="3" t="str">
        <f t="shared" si="48"/>
        <v>https://dashboardfiltrado.azurewebsites.net/AutoDash/Index/37/0</v>
      </c>
      <c r="S577" s="58" t="str">
        <f>+""""&amp;IFERROR(VLOOKUP($O577,MASTER!$A$8:$Z$762,20,0),"")&amp;""""</f>
        <v>"https://app-data-i.users.earthengine.app/view/dataclimaes"</v>
      </c>
      <c r="T577" s="73">
        <f>+IFERROR(VLOOKUP($O577,MASTER!$A$8:$Z$762,21,0),"")</f>
        <v>9015</v>
      </c>
      <c r="U577" s="67">
        <f>+BD_Links[[#This Row],[id2]]</f>
        <v>0</v>
      </c>
      <c r="V577" s="58" t="str">
        <f>+""""&amp;IFERROR(VLOOKUP($O577,MASTER!$A$8:$Z$762,22,0),"")&amp;""""</f>
        <v>"DATACLIMA_El Salvador_Nacional"</v>
      </c>
      <c r="W577" s="3"/>
      <c r="X57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v>
      </c>
      <c r="Z5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https://odooutil.azurewebsites.net/GEE/Index/9015/0/37/0</v>
      </c>
    </row>
    <row r="578" spans="2:26" ht="60" x14ac:dyDescent="0.3">
      <c r="B578" s="74">
        <f t="shared" si="46"/>
        <v>1</v>
      </c>
      <c r="C578" s="58" t="str">
        <f>+VLOOKUP($O578,MASTER!$A$8:$N$762,2,0)</f>
        <v>DATACLIMA</v>
      </c>
      <c r="D578" s="73" t="str">
        <f>+VLOOKUP($O578,MASTER!$A$8:$N$762,3,0)</f>
        <v>0013-04-00092</v>
      </c>
      <c r="E578" s="52" t="str">
        <f>+VLOOKUP($O578,MASTER!$A$8:$N$762,5,0)</f>
        <v>Plataforma de Análisis y Monitoreo del Clima - El Salvador</v>
      </c>
      <c r="F578" s="73" t="str">
        <f>+VLOOKUP($O578,MASTER!$A$8:$N$762,6,0)</f>
        <v>PRO</v>
      </c>
      <c r="G578" s="73" t="str">
        <f>+VLOOKUP($O578,MASTER!$A$8:$N$762,7,0)</f>
        <v>El Salvador</v>
      </c>
      <c r="H578" s="73" t="str">
        <f>+VLOOKUP($O578,MASTER!$A$8:$N$762,9,0)</f>
        <v>SI</v>
      </c>
      <c r="I578" s="73" t="str">
        <f>+VLOOKUP($O578,MASTER!$A$8:$N$762,10,0)</f>
        <v>SI</v>
      </c>
      <c r="J578" s="73" t="str">
        <f>+VLOOKUP($O578,MASTER!$A$8:$N$762,11,0)</f>
        <v>SI</v>
      </c>
      <c r="K578" s="72">
        <f>+VLOOKUP($O578,MASTER!$A$8:$N$762,12,0)</f>
        <v>2</v>
      </c>
      <c r="L578" s="73" t="str">
        <f>+VLOOKUP($O578,MASTER!$A$8:$N$762,13,0)</f>
        <v>SI</v>
      </c>
      <c r="M578" s="73" t="str">
        <f>+VLOOKUP($O578,MASTER!$A$8:$N$762,14,0)</f>
        <v>Departamento</v>
      </c>
      <c r="N578" s="72">
        <f t="shared" si="47"/>
        <v>18</v>
      </c>
      <c r="O578" s="67">
        <v>38</v>
      </c>
      <c r="P578" s="65">
        <v>1</v>
      </c>
      <c r="Q578" s="3" t="s">
        <v>1081</v>
      </c>
      <c r="R578" s="3" t="str">
        <f t="shared" si="48"/>
        <v>https://dashboardfiltrado.azurewebsites.net/AutoDash/Index/38/1</v>
      </c>
      <c r="S578" s="58" t="str">
        <f>+""""&amp;IFERROR(VLOOKUP($O578,MASTER!$A$8:$Z$762,20,0),"")&amp;""""</f>
        <v>"https://app-data-i.users.earthengine.app/view/dataclimaes"</v>
      </c>
      <c r="T578" s="73">
        <f>+IFERROR(VLOOKUP($O578,MASTER!$A$8:$Z$762,21,0),"")</f>
        <v>9016</v>
      </c>
      <c r="U578" s="67">
        <f>+BD_Links[[#This Row],[id2]]</f>
        <v>1</v>
      </c>
      <c r="V578" s="58" t="str">
        <f>+""""&amp;IFERROR(VLOOKUP($O578,MASTER!$A$8:$Z$762,22,0),"")&amp;""""</f>
        <v>"DATACLIMA_El Salvador_Departamento"</v>
      </c>
      <c r="W578" s="3"/>
      <c r="X57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https://odooutil.azurewebsites.net/GEE/Index/9016/1/38/1</v>
      </c>
    </row>
    <row r="579" spans="2:26" ht="60" x14ac:dyDescent="0.3">
      <c r="B579" s="74">
        <f t="shared" ref="B579:B642" si="49">+IF(O579&lt;&gt;O578,1,B578+1)</f>
        <v>2</v>
      </c>
      <c r="C579" s="58" t="str">
        <f>+VLOOKUP($O579,MASTER!$A$8:$N$762,2,0)</f>
        <v>DATACLIMA</v>
      </c>
      <c r="D579" s="73" t="str">
        <f>+VLOOKUP($O579,MASTER!$A$8:$N$762,3,0)</f>
        <v>0013-04-00092</v>
      </c>
      <c r="E579" s="52" t="str">
        <f>+VLOOKUP($O579,MASTER!$A$8:$N$762,5,0)</f>
        <v>Plataforma de Análisis y Monitoreo del Clima - El Salvador</v>
      </c>
      <c r="F579" s="73" t="str">
        <f>+VLOOKUP($O579,MASTER!$A$8:$N$762,6,0)</f>
        <v>PRO</v>
      </c>
      <c r="G579" s="73" t="str">
        <f>+VLOOKUP($O579,MASTER!$A$8:$N$762,7,0)</f>
        <v>El Salvador</v>
      </c>
      <c r="H579" s="73" t="str">
        <f>+VLOOKUP($O579,MASTER!$A$8:$N$762,9,0)</f>
        <v>SI</v>
      </c>
      <c r="I579" s="73" t="str">
        <f>+VLOOKUP($O579,MASTER!$A$8:$N$762,10,0)</f>
        <v>SI</v>
      </c>
      <c r="J579" s="73" t="str">
        <f>+VLOOKUP($O579,MASTER!$A$8:$N$762,11,0)</f>
        <v>SI</v>
      </c>
      <c r="K579" s="72">
        <f>+VLOOKUP($O579,MASTER!$A$8:$N$762,12,0)</f>
        <v>2</v>
      </c>
      <c r="L579" s="73" t="str">
        <f>+VLOOKUP($O579,MASTER!$A$8:$N$762,13,0)</f>
        <v>SI</v>
      </c>
      <c r="M579" s="73" t="str">
        <f>+VLOOKUP($O579,MASTER!$A$8:$N$762,14,0)</f>
        <v>Departamento</v>
      </c>
      <c r="N579" s="72">
        <f t="shared" ref="N579:O642" si="50">+N578</f>
        <v>18</v>
      </c>
      <c r="O579" s="67">
        <f t="shared" si="50"/>
        <v>38</v>
      </c>
      <c r="P579" s="65">
        <v>9</v>
      </c>
      <c r="Q579" s="3" t="s">
        <v>1082</v>
      </c>
      <c r="R579" s="3" t="str">
        <f t="shared" ref="R579:R642" si="51">+"https://dashboardfiltrado.azurewebsites.net/AutoDash/Index/"&amp;O579&amp;"/"&amp;P579</f>
        <v>https://dashboardfiltrado.azurewebsites.net/AutoDash/Index/38/9</v>
      </c>
      <c r="S579" s="58" t="str">
        <f>+""""&amp;IFERROR(VLOOKUP($O579,MASTER!$A$8:$Z$762,20,0),"")&amp;""""</f>
        <v>"https://app-data-i.users.earthengine.app/view/dataclimaes"</v>
      </c>
      <c r="T579" s="73">
        <f>+IFERROR(VLOOKUP($O579,MASTER!$A$8:$Z$762,21,0),"")</f>
        <v>9016</v>
      </c>
      <c r="U579" s="67">
        <f>+BD_Links[[#This Row],[id2]]</f>
        <v>9</v>
      </c>
      <c r="V579" s="58" t="str">
        <f>+""""&amp;IFERROR(VLOOKUP($O579,MASTER!$A$8:$Z$762,22,0),"")&amp;""""</f>
        <v>"DATACLIMA_El Salvador_Departamento"</v>
      </c>
      <c r="W579" s="3"/>
      <c r="X57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https://odooutil.azurewebsites.net/GEE/Index/9016/9/38/9</v>
      </c>
    </row>
    <row r="580" spans="2:26" ht="60" x14ac:dyDescent="0.3">
      <c r="B580" s="74">
        <f t="shared" si="49"/>
        <v>3</v>
      </c>
      <c r="C580" s="58" t="str">
        <f>+VLOOKUP($O580,MASTER!$A$8:$N$762,2,0)</f>
        <v>DATACLIMA</v>
      </c>
      <c r="D580" s="73" t="str">
        <f>+VLOOKUP($O580,MASTER!$A$8:$N$762,3,0)</f>
        <v>0013-04-00092</v>
      </c>
      <c r="E580" s="52" t="str">
        <f>+VLOOKUP($O580,MASTER!$A$8:$N$762,5,0)</f>
        <v>Plataforma de Análisis y Monitoreo del Clima - El Salvador</v>
      </c>
      <c r="F580" s="73" t="str">
        <f>+VLOOKUP($O580,MASTER!$A$8:$N$762,6,0)</f>
        <v>PRO</v>
      </c>
      <c r="G580" s="73" t="str">
        <f>+VLOOKUP($O580,MASTER!$A$8:$N$762,7,0)</f>
        <v>El Salvador</v>
      </c>
      <c r="H580" s="73" t="str">
        <f>+VLOOKUP($O580,MASTER!$A$8:$N$762,9,0)</f>
        <v>SI</v>
      </c>
      <c r="I580" s="73" t="str">
        <f>+VLOOKUP($O580,MASTER!$A$8:$N$762,10,0)</f>
        <v>SI</v>
      </c>
      <c r="J580" s="73" t="str">
        <f>+VLOOKUP($O580,MASTER!$A$8:$N$762,11,0)</f>
        <v>SI</v>
      </c>
      <c r="K580" s="72">
        <f>+VLOOKUP($O580,MASTER!$A$8:$N$762,12,0)</f>
        <v>2</v>
      </c>
      <c r="L580" s="73" t="str">
        <f>+VLOOKUP($O580,MASTER!$A$8:$N$762,13,0)</f>
        <v>SI</v>
      </c>
      <c r="M580" s="73" t="str">
        <f>+VLOOKUP($O580,MASTER!$A$8:$N$762,14,0)</f>
        <v>Departamento</v>
      </c>
      <c r="N580" s="72">
        <f t="shared" si="50"/>
        <v>18</v>
      </c>
      <c r="O580" s="67">
        <f t="shared" si="50"/>
        <v>38</v>
      </c>
      <c r="P580" s="65">
        <v>4</v>
      </c>
      <c r="Q580" s="3" t="s">
        <v>1083</v>
      </c>
      <c r="R580" s="3" t="str">
        <f t="shared" si="51"/>
        <v>https://dashboardfiltrado.azurewebsites.net/AutoDash/Index/38/4</v>
      </c>
      <c r="S580" s="58" t="str">
        <f>+""""&amp;IFERROR(VLOOKUP($O580,MASTER!$A$8:$Z$762,20,0),"")&amp;""""</f>
        <v>"https://app-data-i.users.earthengine.app/view/dataclimaes"</v>
      </c>
      <c r="T580" s="73">
        <f>+IFERROR(VLOOKUP($O580,MASTER!$A$8:$Z$762,21,0),"")</f>
        <v>9016</v>
      </c>
      <c r="U580" s="67">
        <f>+BD_Links[[#This Row],[id2]]</f>
        <v>4</v>
      </c>
      <c r="V580" s="58" t="str">
        <f>+""""&amp;IFERROR(VLOOKUP($O580,MASTER!$A$8:$Z$762,22,0),"")&amp;""""</f>
        <v>"DATACLIMA_El Salvador_Departamento"</v>
      </c>
      <c r="W580" s="3"/>
      <c r="X58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https://odooutil.azurewebsites.net/GEE/Index/9016/4/38/4</v>
      </c>
    </row>
    <row r="581" spans="2:26" ht="60" x14ac:dyDescent="0.3">
      <c r="B581" s="74">
        <f t="shared" si="49"/>
        <v>4</v>
      </c>
      <c r="C581" s="58" t="str">
        <f>+VLOOKUP($O581,MASTER!$A$8:$N$762,2,0)</f>
        <v>DATACLIMA</v>
      </c>
      <c r="D581" s="73" t="str">
        <f>+VLOOKUP($O581,MASTER!$A$8:$N$762,3,0)</f>
        <v>0013-04-00092</v>
      </c>
      <c r="E581" s="52" t="str">
        <f>+VLOOKUP($O581,MASTER!$A$8:$N$762,5,0)</f>
        <v>Plataforma de Análisis y Monitoreo del Clima - El Salvador</v>
      </c>
      <c r="F581" s="73" t="str">
        <f>+VLOOKUP($O581,MASTER!$A$8:$N$762,6,0)</f>
        <v>PRO</v>
      </c>
      <c r="G581" s="73" t="str">
        <f>+VLOOKUP($O581,MASTER!$A$8:$N$762,7,0)</f>
        <v>El Salvador</v>
      </c>
      <c r="H581" s="73" t="str">
        <f>+VLOOKUP($O581,MASTER!$A$8:$N$762,9,0)</f>
        <v>SI</v>
      </c>
      <c r="I581" s="73" t="str">
        <f>+VLOOKUP($O581,MASTER!$A$8:$N$762,10,0)</f>
        <v>SI</v>
      </c>
      <c r="J581" s="73" t="str">
        <f>+VLOOKUP($O581,MASTER!$A$8:$N$762,11,0)</f>
        <v>SI</v>
      </c>
      <c r="K581" s="72">
        <f>+VLOOKUP($O581,MASTER!$A$8:$N$762,12,0)</f>
        <v>2</v>
      </c>
      <c r="L581" s="73" t="str">
        <f>+VLOOKUP($O581,MASTER!$A$8:$N$762,13,0)</f>
        <v>SI</v>
      </c>
      <c r="M581" s="73" t="str">
        <f>+VLOOKUP($O581,MASTER!$A$8:$N$762,14,0)</f>
        <v>Departamento</v>
      </c>
      <c r="N581" s="72">
        <f t="shared" si="50"/>
        <v>18</v>
      </c>
      <c r="O581" s="67">
        <f t="shared" si="50"/>
        <v>38</v>
      </c>
      <c r="P581" s="65">
        <v>7</v>
      </c>
      <c r="Q581" s="3" t="s">
        <v>1084</v>
      </c>
      <c r="R581" s="3" t="str">
        <f t="shared" si="51"/>
        <v>https://dashboardfiltrado.azurewebsites.net/AutoDash/Index/38/7</v>
      </c>
      <c r="S581" s="58" t="str">
        <f>+""""&amp;IFERROR(VLOOKUP($O581,MASTER!$A$8:$Z$762,20,0),"")&amp;""""</f>
        <v>"https://app-data-i.users.earthengine.app/view/dataclimaes"</v>
      </c>
      <c r="T581" s="73">
        <f>+IFERROR(VLOOKUP($O581,MASTER!$A$8:$Z$762,21,0),"")</f>
        <v>9016</v>
      </c>
      <c r="U581" s="67">
        <f>+BD_Links[[#This Row],[id2]]</f>
        <v>7</v>
      </c>
      <c r="V581" s="58" t="str">
        <f>+""""&amp;IFERROR(VLOOKUP($O581,MASTER!$A$8:$Z$762,22,0),"")&amp;""""</f>
        <v>"DATACLIMA_El Salvador_Departamento"</v>
      </c>
      <c r="W581" s="3"/>
      <c r="X58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https://odooutil.azurewebsites.net/GEE/Index/9016/7/38/7</v>
      </c>
    </row>
    <row r="582" spans="2:26" ht="60" x14ac:dyDescent="0.3">
      <c r="B582" s="74">
        <f t="shared" si="49"/>
        <v>5</v>
      </c>
      <c r="C582" s="58" t="str">
        <f>+VLOOKUP($O582,MASTER!$A$8:$N$762,2,0)</f>
        <v>DATACLIMA</v>
      </c>
      <c r="D582" s="73" t="str">
        <f>+VLOOKUP($O582,MASTER!$A$8:$N$762,3,0)</f>
        <v>0013-04-00092</v>
      </c>
      <c r="E582" s="52" t="str">
        <f>+VLOOKUP($O582,MASTER!$A$8:$N$762,5,0)</f>
        <v>Plataforma de Análisis y Monitoreo del Clima - El Salvador</v>
      </c>
      <c r="F582" s="73" t="str">
        <f>+VLOOKUP($O582,MASTER!$A$8:$N$762,6,0)</f>
        <v>PRO</v>
      </c>
      <c r="G582" s="73" t="str">
        <f>+VLOOKUP($O582,MASTER!$A$8:$N$762,7,0)</f>
        <v>El Salvador</v>
      </c>
      <c r="H582" s="73" t="str">
        <f>+VLOOKUP($O582,MASTER!$A$8:$N$762,9,0)</f>
        <v>SI</v>
      </c>
      <c r="I582" s="73" t="str">
        <f>+VLOOKUP($O582,MASTER!$A$8:$N$762,10,0)</f>
        <v>SI</v>
      </c>
      <c r="J582" s="73" t="str">
        <f>+VLOOKUP($O582,MASTER!$A$8:$N$762,11,0)</f>
        <v>SI</v>
      </c>
      <c r="K582" s="72">
        <f>+VLOOKUP($O582,MASTER!$A$8:$N$762,12,0)</f>
        <v>2</v>
      </c>
      <c r="L582" s="73" t="str">
        <f>+VLOOKUP($O582,MASTER!$A$8:$N$762,13,0)</f>
        <v>SI</v>
      </c>
      <c r="M582" s="73" t="str">
        <f>+VLOOKUP($O582,MASTER!$A$8:$N$762,14,0)</f>
        <v>Departamento</v>
      </c>
      <c r="N582" s="72">
        <f t="shared" si="50"/>
        <v>18</v>
      </c>
      <c r="O582" s="67">
        <f t="shared" si="50"/>
        <v>38</v>
      </c>
      <c r="P582" s="65">
        <v>5</v>
      </c>
      <c r="Q582" s="3" t="s">
        <v>1085</v>
      </c>
      <c r="R582" s="3" t="str">
        <f t="shared" si="51"/>
        <v>https://dashboardfiltrado.azurewebsites.net/AutoDash/Index/38/5</v>
      </c>
      <c r="S582" s="58" t="str">
        <f>+""""&amp;IFERROR(VLOOKUP($O582,MASTER!$A$8:$Z$762,20,0),"")&amp;""""</f>
        <v>"https://app-data-i.users.earthengine.app/view/dataclimaes"</v>
      </c>
      <c r="T582" s="73">
        <f>+IFERROR(VLOOKUP($O582,MASTER!$A$8:$Z$762,21,0),"")</f>
        <v>9016</v>
      </c>
      <c r="U582" s="67">
        <f>+BD_Links[[#This Row],[id2]]</f>
        <v>5</v>
      </c>
      <c r="V582" s="58" t="str">
        <f>+""""&amp;IFERROR(VLOOKUP($O582,MASTER!$A$8:$Z$762,22,0),"")&amp;""""</f>
        <v>"DATACLIMA_El Salvador_Departamento"</v>
      </c>
      <c r="W582" s="3"/>
      <c r="X582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https://odooutil.azurewebsites.net/GEE/Index/9016/5/38/5</v>
      </c>
    </row>
    <row r="583" spans="2:26" ht="60" x14ac:dyDescent="0.3">
      <c r="B583" s="74">
        <f t="shared" si="49"/>
        <v>6</v>
      </c>
      <c r="C583" s="58" t="str">
        <f>+VLOOKUP($O583,MASTER!$A$8:$N$762,2,0)</f>
        <v>DATACLIMA</v>
      </c>
      <c r="D583" s="73" t="str">
        <f>+VLOOKUP($O583,MASTER!$A$8:$N$762,3,0)</f>
        <v>0013-04-00092</v>
      </c>
      <c r="E583" s="52" t="str">
        <f>+VLOOKUP($O583,MASTER!$A$8:$N$762,5,0)</f>
        <v>Plataforma de Análisis y Monitoreo del Clima - El Salvador</v>
      </c>
      <c r="F583" s="73" t="str">
        <f>+VLOOKUP($O583,MASTER!$A$8:$N$762,6,0)</f>
        <v>PRO</v>
      </c>
      <c r="G583" s="73" t="str">
        <f>+VLOOKUP($O583,MASTER!$A$8:$N$762,7,0)</f>
        <v>El Salvador</v>
      </c>
      <c r="H583" s="73" t="str">
        <f>+VLOOKUP($O583,MASTER!$A$8:$N$762,9,0)</f>
        <v>SI</v>
      </c>
      <c r="I583" s="73" t="str">
        <f>+VLOOKUP($O583,MASTER!$A$8:$N$762,10,0)</f>
        <v>SI</v>
      </c>
      <c r="J583" s="73" t="str">
        <f>+VLOOKUP($O583,MASTER!$A$8:$N$762,11,0)</f>
        <v>SI</v>
      </c>
      <c r="K583" s="72">
        <f>+VLOOKUP($O583,MASTER!$A$8:$N$762,12,0)</f>
        <v>2</v>
      </c>
      <c r="L583" s="73" t="str">
        <f>+VLOOKUP($O583,MASTER!$A$8:$N$762,13,0)</f>
        <v>SI</v>
      </c>
      <c r="M583" s="73" t="str">
        <f>+VLOOKUP($O583,MASTER!$A$8:$N$762,14,0)</f>
        <v>Departamento</v>
      </c>
      <c r="N583" s="72">
        <f t="shared" si="50"/>
        <v>18</v>
      </c>
      <c r="O583" s="67">
        <f t="shared" si="50"/>
        <v>38</v>
      </c>
      <c r="P583" s="65">
        <v>8</v>
      </c>
      <c r="Q583" s="3" t="s">
        <v>1039</v>
      </c>
      <c r="R583" s="3" t="str">
        <f t="shared" si="51"/>
        <v>https://dashboardfiltrado.azurewebsites.net/AutoDash/Index/38/8</v>
      </c>
      <c r="S583" s="58" t="str">
        <f>+""""&amp;IFERROR(VLOOKUP($O583,MASTER!$A$8:$Z$762,20,0),"")&amp;""""</f>
        <v>"https://app-data-i.users.earthengine.app/view/dataclimaes"</v>
      </c>
      <c r="T583" s="73">
        <f>+IFERROR(VLOOKUP($O583,MASTER!$A$8:$Z$762,21,0),"")</f>
        <v>9016</v>
      </c>
      <c r="U583" s="67">
        <f>+BD_Links[[#This Row],[id2]]</f>
        <v>8</v>
      </c>
      <c r="V583" s="58" t="str">
        <f>+""""&amp;IFERROR(VLOOKUP($O583,MASTER!$A$8:$Z$762,22,0),"")&amp;""""</f>
        <v>"DATACLIMA_El Salvador_Departamento"</v>
      </c>
      <c r="W583" s="3"/>
      <c r="X583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https://odooutil.azurewebsites.net/GEE/Index/9016/8/38/8</v>
      </c>
    </row>
    <row r="584" spans="2:26" ht="60" x14ac:dyDescent="0.3">
      <c r="B584" s="74">
        <f t="shared" si="49"/>
        <v>7</v>
      </c>
      <c r="C584" s="58" t="str">
        <f>+VLOOKUP($O584,MASTER!$A$8:$N$762,2,0)</f>
        <v>DATACLIMA</v>
      </c>
      <c r="D584" s="73" t="str">
        <f>+VLOOKUP($O584,MASTER!$A$8:$N$762,3,0)</f>
        <v>0013-04-00092</v>
      </c>
      <c r="E584" s="52" t="str">
        <f>+VLOOKUP($O584,MASTER!$A$8:$N$762,5,0)</f>
        <v>Plataforma de Análisis y Monitoreo del Clima - El Salvador</v>
      </c>
      <c r="F584" s="73" t="str">
        <f>+VLOOKUP($O584,MASTER!$A$8:$N$762,6,0)</f>
        <v>PRO</v>
      </c>
      <c r="G584" s="73" t="str">
        <f>+VLOOKUP($O584,MASTER!$A$8:$N$762,7,0)</f>
        <v>El Salvador</v>
      </c>
      <c r="H584" s="73" t="str">
        <f>+VLOOKUP($O584,MASTER!$A$8:$N$762,9,0)</f>
        <v>SI</v>
      </c>
      <c r="I584" s="73" t="str">
        <f>+VLOOKUP($O584,MASTER!$A$8:$N$762,10,0)</f>
        <v>SI</v>
      </c>
      <c r="J584" s="73" t="str">
        <f>+VLOOKUP($O584,MASTER!$A$8:$N$762,11,0)</f>
        <v>SI</v>
      </c>
      <c r="K584" s="72">
        <f>+VLOOKUP($O584,MASTER!$A$8:$N$762,12,0)</f>
        <v>2</v>
      </c>
      <c r="L584" s="73" t="str">
        <f>+VLOOKUP($O584,MASTER!$A$8:$N$762,13,0)</f>
        <v>SI</v>
      </c>
      <c r="M584" s="73" t="str">
        <f>+VLOOKUP($O584,MASTER!$A$8:$N$762,14,0)</f>
        <v>Departamento</v>
      </c>
      <c r="N584" s="72">
        <f t="shared" si="50"/>
        <v>18</v>
      </c>
      <c r="O584" s="67">
        <f t="shared" si="50"/>
        <v>38</v>
      </c>
      <c r="P584" s="65">
        <v>14</v>
      </c>
      <c r="Q584" s="3" t="s">
        <v>1086</v>
      </c>
      <c r="R584" s="3" t="str">
        <f t="shared" si="51"/>
        <v>https://dashboardfiltrado.azurewebsites.net/AutoDash/Index/38/14</v>
      </c>
      <c r="S584" s="58" t="str">
        <f>+""""&amp;IFERROR(VLOOKUP($O584,MASTER!$A$8:$Z$762,20,0),"")&amp;""""</f>
        <v>"https://app-data-i.users.earthengine.app/view/dataclimaes"</v>
      </c>
      <c r="T584" s="73">
        <f>+IFERROR(VLOOKUP($O584,MASTER!$A$8:$Z$762,21,0),"")</f>
        <v>9016</v>
      </c>
      <c r="U584" s="67">
        <f>+BD_Links[[#This Row],[id2]]</f>
        <v>14</v>
      </c>
      <c r="V584" s="58" t="str">
        <f>+""""&amp;IFERROR(VLOOKUP($O584,MASTER!$A$8:$Z$762,22,0),"")&amp;""""</f>
        <v>"DATACLIMA_El Salvador_Departamento"</v>
      </c>
      <c r="W584" s="3"/>
      <c r="X584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https://odooutil.azurewebsites.net/GEE/Index/9016/14/38/14</v>
      </c>
    </row>
    <row r="585" spans="2:26" ht="60" x14ac:dyDescent="0.3">
      <c r="B585" s="74">
        <f t="shared" si="49"/>
        <v>8</v>
      </c>
      <c r="C585" s="58" t="str">
        <f>+VLOOKUP($O585,MASTER!$A$8:$N$762,2,0)</f>
        <v>DATACLIMA</v>
      </c>
      <c r="D585" s="73" t="str">
        <f>+VLOOKUP($O585,MASTER!$A$8:$N$762,3,0)</f>
        <v>0013-04-00092</v>
      </c>
      <c r="E585" s="52" t="str">
        <f>+VLOOKUP($O585,MASTER!$A$8:$N$762,5,0)</f>
        <v>Plataforma de Análisis y Monitoreo del Clima - El Salvador</v>
      </c>
      <c r="F585" s="73" t="str">
        <f>+VLOOKUP($O585,MASTER!$A$8:$N$762,6,0)</f>
        <v>PRO</v>
      </c>
      <c r="G585" s="73" t="str">
        <f>+VLOOKUP($O585,MASTER!$A$8:$N$762,7,0)</f>
        <v>El Salvador</v>
      </c>
      <c r="H585" s="73" t="str">
        <f>+VLOOKUP($O585,MASTER!$A$8:$N$762,9,0)</f>
        <v>SI</v>
      </c>
      <c r="I585" s="73" t="str">
        <f>+VLOOKUP($O585,MASTER!$A$8:$N$762,10,0)</f>
        <v>SI</v>
      </c>
      <c r="J585" s="73" t="str">
        <f>+VLOOKUP($O585,MASTER!$A$8:$N$762,11,0)</f>
        <v>SI</v>
      </c>
      <c r="K585" s="72">
        <f>+VLOOKUP($O585,MASTER!$A$8:$N$762,12,0)</f>
        <v>2</v>
      </c>
      <c r="L585" s="73" t="str">
        <f>+VLOOKUP($O585,MASTER!$A$8:$N$762,13,0)</f>
        <v>SI</v>
      </c>
      <c r="M585" s="73" t="str">
        <f>+VLOOKUP($O585,MASTER!$A$8:$N$762,14,0)</f>
        <v>Departamento</v>
      </c>
      <c r="N585" s="72">
        <f t="shared" si="50"/>
        <v>18</v>
      </c>
      <c r="O585" s="67">
        <f t="shared" si="50"/>
        <v>38</v>
      </c>
      <c r="P585" s="65">
        <v>13</v>
      </c>
      <c r="Q585" s="3" t="s">
        <v>1087</v>
      </c>
      <c r="R585" s="3" t="str">
        <f t="shared" si="51"/>
        <v>https://dashboardfiltrado.azurewebsites.net/AutoDash/Index/38/13</v>
      </c>
      <c r="S585" s="58" t="str">
        <f>+""""&amp;IFERROR(VLOOKUP($O585,MASTER!$A$8:$Z$762,20,0),"")&amp;""""</f>
        <v>"https://app-data-i.users.earthengine.app/view/dataclimaes"</v>
      </c>
      <c r="T585" s="73">
        <f>+IFERROR(VLOOKUP($O585,MASTER!$A$8:$Z$762,21,0),"")</f>
        <v>9016</v>
      </c>
      <c r="U585" s="67">
        <f>+BD_Links[[#This Row],[id2]]</f>
        <v>13</v>
      </c>
      <c r="V585" s="58" t="str">
        <f>+""""&amp;IFERROR(VLOOKUP($O585,MASTER!$A$8:$Z$762,22,0),"")&amp;""""</f>
        <v>"DATACLIMA_El Salvador_Departamento"</v>
      </c>
      <c r="W585" s="3"/>
      <c r="X585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https://odooutil.azurewebsites.net/GEE/Index/9016/13/38/13</v>
      </c>
    </row>
    <row r="586" spans="2:26" ht="60" x14ac:dyDescent="0.3">
      <c r="B586" s="74">
        <f t="shared" si="49"/>
        <v>9</v>
      </c>
      <c r="C586" s="58" t="str">
        <f>+VLOOKUP($O586,MASTER!$A$8:$N$762,2,0)</f>
        <v>DATACLIMA</v>
      </c>
      <c r="D586" s="73" t="str">
        <f>+VLOOKUP($O586,MASTER!$A$8:$N$762,3,0)</f>
        <v>0013-04-00092</v>
      </c>
      <c r="E586" s="52" t="str">
        <f>+VLOOKUP($O586,MASTER!$A$8:$N$762,5,0)</f>
        <v>Plataforma de Análisis y Monitoreo del Clima - El Salvador</v>
      </c>
      <c r="F586" s="73" t="str">
        <f>+VLOOKUP($O586,MASTER!$A$8:$N$762,6,0)</f>
        <v>PRO</v>
      </c>
      <c r="G586" s="73" t="str">
        <f>+VLOOKUP($O586,MASTER!$A$8:$N$762,7,0)</f>
        <v>El Salvador</v>
      </c>
      <c r="H586" s="73" t="str">
        <f>+VLOOKUP($O586,MASTER!$A$8:$N$762,9,0)</f>
        <v>SI</v>
      </c>
      <c r="I586" s="73" t="str">
        <f>+VLOOKUP($O586,MASTER!$A$8:$N$762,10,0)</f>
        <v>SI</v>
      </c>
      <c r="J586" s="73" t="str">
        <f>+VLOOKUP($O586,MASTER!$A$8:$N$762,11,0)</f>
        <v>SI</v>
      </c>
      <c r="K586" s="72">
        <f>+VLOOKUP($O586,MASTER!$A$8:$N$762,12,0)</f>
        <v>2</v>
      </c>
      <c r="L586" s="73" t="str">
        <f>+VLOOKUP($O586,MASTER!$A$8:$N$762,13,0)</f>
        <v>SI</v>
      </c>
      <c r="M586" s="73" t="str">
        <f>+VLOOKUP($O586,MASTER!$A$8:$N$762,14,0)</f>
        <v>Departamento</v>
      </c>
      <c r="N586" s="72">
        <f t="shared" si="50"/>
        <v>18</v>
      </c>
      <c r="O586" s="67">
        <f t="shared" si="50"/>
        <v>38</v>
      </c>
      <c r="P586" s="65">
        <v>12</v>
      </c>
      <c r="Q586" s="3" t="s">
        <v>1088</v>
      </c>
      <c r="R586" s="3" t="str">
        <f t="shared" si="51"/>
        <v>https://dashboardfiltrado.azurewebsites.net/AutoDash/Index/38/12</v>
      </c>
      <c r="S586" s="58" t="str">
        <f>+""""&amp;IFERROR(VLOOKUP($O586,MASTER!$A$8:$Z$762,20,0),"")&amp;""""</f>
        <v>"https://app-data-i.users.earthengine.app/view/dataclimaes"</v>
      </c>
      <c r="T586" s="73">
        <f>+IFERROR(VLOOKUP($O586,MASTER!$A$8:$Z$762,21,0),"")</f>
        <v>9016</v>
      </c>
      <c r="U586" s="67">
        <f>+BD_Links[[#This Row],[id2]]</f>
        <v>12</v>
      </c>
      <c r="V586" s="58" t="str">
        <f>+""""&amp;IFERROR(VLOOKUP($O586,MASTER!$A$8:$Z$762,22,0),"")&amp;""""</f>
        <v>"DATACLIMA_El Salvador_Departamento"</v>
      </c>
      <c r="W586" s="3"/>
      <c r="X586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https://odooutil.azurewebsites.net/GEE/Index/9016/12/38/12</v>
      </c>
    </row>
    <row r="587" spans="2:26" ht="60" x14ac:dyDescent="0.3">
      <c r="B587" s="74">
        <f t="shared" si="49"/>
        <v>10</v>
      </c>
      <c r="C587" s="58" t="str">
        <f>+VLOOKUP($O587,MASTER!$A$8:$N$762,2,0)</f>
        <v>DATACLIMA</v>
      </c>
      <c r="D587" s="73" t="str">
        <f>+VLOOKUP($O587,MASTER!$A$8:$N$762,3,0)</f>
        <v>0013-04-00092</v>
      </c>
      <c r="E587" s="52" t="str">
        <f>+VLOOKUP($O587,MASTER!$A$8:$N$762,5,0)</f>
        <v>Plataforma de Análisis y Monitoreo del Clima - El Salvador</v>
      </c>
      <c r="F587" s="73" t="str">
        <f>+VLOOKUP($O587,MASTER!$A$8:$N$762,6,0)</f>
        <v>PRO</v>
      </c>
      <c r="G587" s="73" t="str">
        <f>+VLOOKUP($O587,MASTER!$A$8:$N$762,7,0)</f>
        <v>El Salvador</v>
      </c>
      <c r="H587" s="73" t="str">
        <f>+VLOOKUP($O587,MASTER!$A$8:$N$762,9,0)</f>
        <v>SI</v>
      </c>
      <c r="I587" s="73" t="str">
        <f>+VLOOKUP($O587,MASTER!$A$8:$N$762,10,0)</f>
        <v>SI</v>
      </c>
      <c r="J587" s="73" t="str">
        <f>+VLOOKUP($O587,MASTER!$A$8:$N$762,11,0)</f>
        <v>SI</v>
      </c>
      <c r="K587" s="72">
        <f>+VLOOKUP($O587,MASTER!$A$8:$N$762,12,0)</f>
        <v>2</v>
      </c>
      <c r="L587" s="73" t="str">
        <f>+VLOOKUP($O587,MASTER!$A$8:$N$762,13,0)</f>
        <v>SI</v>
      </c>
      <c r="M587" s="73" t="str">
        <f>+VLOOKUP($O587,MASTER!$A$8:$N$762,14,0)</f>
        <v>Departamento</v>
      </c>
      <c r="N587" s="72">
        <f t="shared" si="50"/>
        <v>18</v>
      </c>
      <c r="O587" s="67">
        <f t="shared" si="50"/>
        <v>38</v>
      </c>
      <c r="P587" s="65">
        <v>6</v>
      </c>
      <c r="Q587" s="3" t="s">
        <v>1089</v>
      </c>
      <c r="R587" s="3" t="str">
        <f t="shared" si="51"/>
        <v>https://dashboardfiltrado.azurewebsites.net/AutoDash/Index/38/6</v>
      </c>
      <c r="S587" s="58" t="str">
        <f>+""""&amp;IFERROR(VLOOKUP($O587,MASTER!$A$8:$Z$762,20,0),"")&amp;""""</f>
        <v>"https://app-data-i.users.earthengine.app/view/dataclimaes"</v>
      </c>
      <c r="T587" s="73">
        <f>+IFERROR(VLOOKUP($O587,MASTER!$A$8:$Z$762,21,0),"")</f>
        <v>9016</v>
      </c>
      <c r="U587" s="67">
        <f>+BD_Links[[#This Row],[id2]]</f>
        <v>6</v>
      </c>
      <c r="V587" s="58" t="str">
        <f>+""""&amp;IFERROR(VLOOKUP($O587,MASTER!$A$8:$Z$762,22,0),"")&amp;""""</f>
        <v>"DATACLIMA_El Salvador_Departamento"</v>
      </c>
      <c r="W587" s="3"/>
      <c r="X58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https://odooutil.azurewebsites.net/GEE/Index/9016/6/38/6</v>
      </c>
    </row>
    <row r="588" spans="2:26" ht="60" x14ac:dyDescent="0.3">
      <c r="B588" s="74">
        <f t="shared" si="49"/>
        <v>11</v>
      </c>
      <c r="C588" s="58" t="str">
        <f>+VLOOKUP($O588,MASTER!$A$8:$N$762,2,0)</f>
        <v>DATACLIMA</v>
      </c>
      <c r="D588" s="73" t="str">
        <f>+VLOOKUP($O588,MASTER!$A$8:$N$762,3,0)</f>
        <v>0013-04-00092</v>
      </c>
      <c r="E588" s="52" t="str">
        <f>+VLOOKUP($O588,MASTER!$A$8:$N$762,5,0)</f>
        <v>Plataforma de Análisis y Monitoreo del Clima - El Salvador</v>
      </c>
      <c r="F588" s="73" t="str">
        <f>+VLOOKUP($O588,MASTER!$A$8:$N$762,6,0)</f>
        <v>PRO</v>
      </c>
      <c r="G588" s="73" t="str">
        <f>+VLOOKUP($O588,MASTER!$A$8:$N$762,7,0)</f>
        <v>El Salvador</v>
      </c>
      <c r="H588" s="73" t="str">
        <f>+VLOOKUP($O588,MASTER!$A$8:$N$762,9,0)</f>
        <v>SI</v>
      </c>
      <c r="I588" s="73" t="str">
        <f>+VLOOKUP($O588,MASTER!$A$8:$N$762,10,0)</f>
        <v>SI</v>
      </c>
      <c r="J588" s="73" t="str">
        <f>+VLOOKUP($O588,MASTER!$A$8:$N$762,11,0)</f>
        <v>SI</v>
      </c>
      <c r="K588" s="72">
        <f>+VLOOKUP($O588,MASTER!$A$8:$N$762,12,0)</f>
        <v>2</v>
      </c>
      <c r="L588" s="73" t="str">
        <f>+VLOOKUP($O588,MASTER!$A$8:$N$762,13,0)</f>
        <v>SI</v>
      </c>
      <c r="M588" s="73" t="str">
        <f>+VLOOKUP($O588,MASTER!$A$8:$N$762,14,0)</f>
        <v>Departamento</v>
      </c>
      <c r="N588" s="72">
        <f t="shared" si="50"/>
        <v>18</v>
      </c>
      <c r="O588" s="67">
        <f t="shared" si="50"/>
        <v>38</v>
      </c>
      <c r="P588" s="65">
        <v>10</v>
      </c>
      <c r="Q588" s="3" t="s">
        <v>1090</v>
      </c>
      <c r="R588" s="3" t="str">
        <f t="shared" si="51"/>
        <v>https://dashboardfiltrado.azurewebsites.net/AutoDash/Index/38/10</v>
      </c>
      <c r="S588" s="58" t="str">
        <f>+""""&amp;IFERROR(VLOOKUP($O588,MASTER!$A$8:$Z$762,20,0),"")&amp;""""</f>
        <v>"https://app-data-i.users.earthengine.app/view/dataclimaes"</v>
      </c>
      <c r="T588" s="73">
        <f>+IFERROR(VLOOKUP($O588,MASTER!$A$8:$Z$762,21,0),"")</f>
        <v>9016</v>
      </c>
      <c r="U588" s="67">
        <f>+BD_Links[[#This Row],[id2]]</f>
        <v>10</v>
      </c>
      <c r="V588" s="58" t="str">
        <f>+""""&amp;IFERROR(VLOOKUP($O588,MASTER!$A$8:$Z$762,22,0),"")&amp;""""</f>
        <v>"DATACLIMA_El Salvador_Departamento"</v>
      </c>
      <c r="W588" s="3"/>
      <c r="X58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https://odooutil.azurewebsites.net/GEE/Index/9016/10/38/10</v>
      </c>
    </row>
    <row r="589" spans="2:26" ht="60" x14ac:dyDescent="0.3">
      <c r="B589" s="74">
        <f t="shared" si="49"/>
        <v>12</v>
      </c>
      <c r="C589" s="58" t="str">
        <f>+VLOOKUP($O589,MASTER!$A$8:$N$762,2,0)</f>
        <v>DATACLIMA</v>
      </c>
      <c r="D589" s="73" t="str">
        <f>+VLOOKUP($O589,MASTER!$A$8:$N$762,3,0)</f>
        <v>0013-04-00092</v>
      </c>
      <c r="E589" s="52" t="str">
        <f>+VLOOKUP($O589,MASTER!$A$8:$N$762,5,0)</f>
        <v>Plataforma de Análisis y Monitoreo del Clima - El Salvador</v>
      </c>
      <c r="F589" s="73" t="str">
        <f>+VLOOKUP($O589,MASTER!$A$8:$N$762,6,0)</f>
        <v>PRO</v>
      </c>
      <c r="G589" s="73" t="str">
        <f>+VLOOKUP($O589,MASTER!$A$8:$N$762,7,0)</f>
        <v>El Salvador</v>
      </c>
      <c r="H589" s="73" t="str">
        <f>+VLOOKUP($O589,MASTER!$A$8:$N$762,9,0)</f>
        <v>SI</v>
      </c>
      <c r="I589" s="73" t="str">
        <f>+VLOOKUP($O589,MASTER!$A$8:$N$762,10,0)</f>
        <v>SI</v>
      </c>
      <c r="J589" s="73" t="str">
        <f>+VLOOKUP($O589,MASTER!$A$8:$N$762,11,0)</f>
        <v>SI</v>
      </c>
      <c r="K589" s="72">
        <f>+VLOOKUP($O589,MASTER!$A$8:$N$762,12,0)</f>
        <v>2</v>
      </c>
      <c r="L589" s="73" t="str">
        <f>+VLOOKUP($O589,MASTER!$A$8:$N$762,13,0)</f>
        <v>SI</v>
      </c>
      <c r="M589" s="73" t="str">
        <f>+VLOOKUP($O589,MASTER!$A$8:$N$762,14,0)</f>
        <v>Departamento</v>
      </c>
      <c r="N589" s="72">
        <f t="shared" si="50"/>
        <v>18</v>
      </c>
      <c r="O589" s="67">
        <f t="shared" si="50"/>
        <v>38</v>
      </c>
      <c r="P589" s="65">
        <v>2</v>
      </c>
      <c r="Q589" s="3" t="s">
        <v>1091</v>
      </c>
      <c r="R589" s="3" t="str">
        <f t="shared" si="51"/>
        <v>https://dashboardfiltrado.azurewebsites.net/AutoDash/Index/38/2</v>
      </c>
      <c r="S589" s="58" t="str">
        <f>+""""&amp;IFERROR(VLOOKUP($O589,MASTER!$A$8:$Z$762,20,0),"")&amp;""""</f>
        <v>"https://app-data-i.users.earthengine.app/view/dataclimaes"</v>
      </c>
      <c r="T589" s="73">
        <f>+IFERROR(VLOOKUP($O589,MASTER!$A$8:$Z$762,21,0),"")</f>
        <v>9016</v>
      </c>
      <c r="U589" s="67">
        <f>+BD_Links[[#This Row],[id2]]</f>
        <v>2</v>
      </c>
      <c r="V589" s="58" t="str">
        <f>+""""&amp;IFERROR(VLOOKUP($O589,MASTER!$A$8:$Z$762,22,0),"")&amp;""""</f>
        <v>"DATACLIMA_El Salvador_Departamento"</v>
      </c>
      <c r="W589" s="3"/>
      <c r="X58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https://odooutil.azurewebsites.net/GEE/Index/9016/2/38/2</v>
      </c>
    </row>
    <row r="590" spans="2:26" ht="60" x14ac:dyDescent="0.3">
      <c r="B590" s="74">
        <f t="shared" si="49"/>
        <v>13</v>
      </c>
      <c r="C590" s="58" t="str">
        <f>+VLOOKUP($O590,MASTER!$A$8:$N$762,2,0)</f>
        <v>DATACLIMA</v>
      </c>
      <c r="D590" s="73" t="str">
        <f>+VLOOKUP($O590,MASTER!$A$8:$N$762,3,0)</f>
        <v>0013-04-00092</v>
      </c>
      <c r="E590" s="52" t="str">
        <f>+VLOOKUP($O590,MASTER!$A$8:$N$762,5,0)</f>
        <v>Plataforma de Análisis y Monitoreo del Clima - El Salvador</v>
      </c>
      <c r="F590" s="73" t="str">
        <f>+VLOOKUP($O590,MASTER!$A$8:$N$762,6,0)</f>
        <v>PRO</v>
      </c>
      <c r="G590" s="73" t="str">
        <f>+VLOOKUP($O590,MASTER!$A$8:$N$762,7,0)</f>
        <v>El Salvador</v>
      </c>
      <c r="H590" s="73" t="str">
        <f>+VLOOKUP($O590,MASTER!$A$8:$N$762,9,0)</f>
        <v>SI</v>
      </c>
      <c r="I590" s="73" t="str">
        <f>+VLOOKUP($O590,MASTER!$A$8:$N$762,10,0)</f>
        <v>SI</v>
      </c>
      <c r="J590" s="73" t="str">
        <f>+VLOOKUP($O590,MASTER!$A$8:$N$762,11,0)</f>
        <v>SI</v>
      </c>
      <c r="K590" s="72">
        <f>+VLOOKUP($O590,MASTER!$A$8:$N$762,12,0)</f>
        <v>2</v>
      </c>
      <c r="L590" s="73" t="str">
        <f>+VLOOKUP($O590,MASTER!$A$8:$N$762,13,0)</f>
        <v>SI</v>
      </c>
      <c r="M590" s="73" t="str">
        <f>+VLOOKUP($O590,MASTER!$A$8:$N$762,14,0)</f>
        <v>Departamento</v>
      </c>
      <c r="N590" s="72">
        <f t="shared" si="50"/>
        <v>18</v>
      </c>
      <c r="O590" s="67">
        <f t="shared" si="50"/>
        <v>38</v>
      </c>
      <c r="P590" s="65">
        <v>3</v>
      </c>
      <c r="Q590" s="3" t="s">
        <v>1092</v>
      </c>
      <c r="R590" s="3" t="str">
        <f t="shared" si="51"/>
        <v>https://dashboardfiltrado.azurewebsites.net/AutoDash/Index/38/3</v>
      </c>
      <c r="S590" s="58" t="str">
        <f>+""""&amp;IFERROR(VLOOKUP($O590,MASTER!$A$8:$Z$762,20,0),"")&amp;""""</f>
        <v>"https://app-data-i.users.earthengine.app/view/dataclimaes"</v>
      </c>
      <c r="T590" s="73">
        <f>+IFERROR(VLOOKUP($O590,MASTER!$A$8:$Z$762,21,0),"")</f>
        <v>9016</v>
      </c>
      <c r="U590" s="67">
        <f>+BD_Links[[#This Row],[id2]]</f>
        <v>3</v>
      </c>
      <c r="V590" s="58" t="str">
        <f>+""""&amp;IFERROR(VLOOKUP($O590,MASTER!$A$8:$Z$762,22,0),"")&amp;""""</f>
        <v>"DATACLIMA_El Salvador_Departamento"</v>
      </c>
      <c r="W590" s="3"/>
      <c r="X59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https://odooutil.azurewebsites.net/GEE/Index/9016/3/38/3</v>
      </c>
    </row>
    <row r="591" spans="2:26" ht="60" x14ac:dyDescent="0.3">
      <c r="B591" s="74">
        <f t="shared" si="49"/>
        <v>14</v>
      </c>
      <c r="C591" s="58" t="str">
        <f>+VLOOKUP($O591,MASTER!$A$8:$N$762,2,0)</f>
        <v>DATACLIMA</v>
      </c>
      <c r="D591" s="73" t="str">
        <f>+VLOOKUP($O591,MASTER!$A$8:$N$762,3,0)</f>
        <v>0013-04-00092</v>
      </c>
      <c r="E591" s="52" t="str">
        <f>+VLOOKUP($O591,MASTER!$A$8:$N$762,5,0)</f>
        <v>Plataforma de Análisis y Monitoreo del Clima - El Salvador</v>
      </c>
      <c r="F591" s="73" t="str">
        <f>+VLOOKUP($O591,MASTER!$A$8:$N$762,6,0)</f>
        <v>PRO</v>
      </c>
      <c r="G591" s="73" t="str">
        <f>+VLOOKUP($O591,MASTER!$A$8:$N$762,7,0)</f>
        <v>El Salvador</v>
      </c>
      <c r="H591" s="73" t="str">
        <f>+VLOOKUP($O591,MASTER!$A$8:$N$762,9,0)</f>
        <v>SI</v>
      </c>
      <c r="I591" s="73" t="str">
        <f>+VLOOKUP($O591,MASTER!$A$8:$N$762,10,0)</f>
        <v>SI</v>
      </c>
      <c r="J591" s="73" t="str">
        <f>+VLOOKUP($O591,MASTER!$A$8:$N$762,11,0)</f>
        <v>SI</v>
      </c>
      <c r="K591" s="72">
        <f>+VLOOKUP($O591,MASTER!$A$8:$N$762,12,0)</f>
        <v>2</v>
      </c>
      <c r="L591" s="73" t="str">
        <f>+VLOOKUP($O591,MASTER!$A$8:$N$762,13,0)</f>
        <v>SI</v>
      </c>
      <c r="M591" s="73" t="str">
        <f>+VLOOKUP($O591,MASTER!$A$8:$N$762,14,0)</f>
        <v>Departamento</v>
      </c>
      <c r="N591" s="72">
        <f t="shared" si="50"/>
        <v>18</v>
      </c>
      <c r="O591" s="67">
        <f t="shared" si="50"/>
        <v>38</v>
      </c>
      <c r="P591" s="65">
        <v>11</v>
      </c>
      <c r="Q591" s="3" t="s">
        <v>1093</v>
      </c>
      <c r="R591" s="3" t="str">
        <f t="shared" si="51"/>
        <v>https://dashboardfiltrado.azurewebsites.net/AutoDash/Index/38/11</v>
      </c>
      <c r="S591" s="58" t="str">
        <f>+""""&amp;IFERROR(VLOOKUP($O591,MASTER!$A$8:$Z$762,20,0),"")&amp;""""</f>
        <v>"https://app-data-i.users.earthengine.app/view/dataclimaes"</v>
      </c>
      <c r="T591" s="73">
        <f>+IFERROR(VLOOKUP($O591,MASTER!$A$8:$Z$762,21,0),"")</f>
        <v>9016</v>
      </c>
      <c r="U591" s="67">
        <f>+BD_Links[[#This Row],[id2]]</f>
        <v>11</v>
      </c>
      <c r="V591" s="58" t="str">
        <f>+""""&amp;IFERROR(VLOOKUP($O591,MASTER!$A$8:$Z$762,22,0),"")&amp;""""</f>
        <v>"DATACLIMA_El Salvador_Departamento"</v>
      </c>
      <c r="W591" s="3"/>
      <c r="X59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https://odooutil.azurewebsites.net/GEE/Index/9016/11/38/11</v>
      </c>
    </row>
    <row r="592" spans="2:26" ht="72" x14ac:dyDescent="0.3">
      <c r="B592" s="74">
        <f t="shared" si="49"/>
        <v>1</v>
      </c>
      <c r="C592" s="58" t="str">
        <f>+VLOOKUP($O592,MASTER!$A$8:$N$762,2,0)</f>
        <v>DATARIESGO</v>
      </c>
      <c r="D592" s="73" t="str">
        <f>+VLOOKUP($O592,MASTER!$A$8:$N$762,3,0)</f>
        <v>0012-04-00091</v>
      </c>
      <c r="E592" s="52" t="str">
        <f>+VLOOKUP($O592,MASTER!$A$8:$N$762,5,0)</f>
        <v>Plataforma de Análisis y Monitoreo de focos de Fuego - Costa Rica</v>
      </c>
      <c r="F592" s="73" t="str">
        <f>+VLOOKUP($O592,MASTER!$A$8:$N$762,6,0)</f>
        <v>PRO</v>
      </c>
      <c r="G592" s="73" t="str">
        <f>+VLOOKUP($O592,MASTER!$A$8:$N$762,7,0)</f>
        <v>Costa Rica</v>
      </c>
      <c r="H592" s="73" t="str">
        <f>+VLOOKUP($O592,MASTER!$A$8:$N$762,9,0)</f>
        <v>SI</v>
      </c>
      <c r="I592" s="73" t="str">
        <f>+VLOOKUP($O592,MASTER!$A$8:$N$762,10,0)</f>
        <v>SI</v>
      </c>
      <c r="J592" s="73" t="str">
        <f>+VLOOKUP($O592,MASTER!$A$8:$N$762,11,0)</f>
        <v>SI</v>
      </c>
      <c r="K592" s="72">
        <f>+VLOOKUP($O592,MASTER!$A$8:$N$762,12,0)</f>
        <v>1</v>
      </c>
      <c r="L592" s="73" t="str">
        <f>+VLOOKUP($O592,MASTER!$A$8:$N$762,13,0)</f>
        <v>NO</v>
      </c>
      <c r="M592" s="73" t="str">
        <f>+VLOOKUP($O592,MASTER!$A$8:$N$762,14,0)</f>
        <v>Nacional</v>
      </c>
      <c r="N592" s="72">
        <f t="shared" si="50"/>
        <v>18</v>
      </c>
      <c r="O592" s="67">
        <v>39</v>
      </c>
      <c r="P592" s="66">
        <v>0</v>
      </c>
      <c r="Q592" s="75" t="s">
        <v>89</v>
      </c>
      <c r="R592" s="3" t="str">
        <f t="shared" si="51"/>
        <v>https://dashboardfiltrado.azurewebsites.net/AutoDash/Index/39/0</v>
      </c>
      <c r="S592" s="58" t="str">
        <f>+""""&amp;IFERROR(VLOOKUP($O592,MASTER!$A$8:$Z$762,20,0),"")&amp;""""</f>
        <v>"https://app-data-i.users.earthengine.app/view/datafuegocr"</v>
      </c>
      <c r="T592" s="73">
        <f>+IFERROR(VLOOKUP($O592,MASTER!$A$8:$Z$762,21,0),"")</f>
        <v>9017</v>
      </c>
      <c r="U592" s="67">
        <f>+BD_Links[[#This Row],[id2]]</f>
        <v>0</v>
      </c>
      <c r="V592" s="58" t="str">
        <f>+""""&amp;IFERROR(VLOOKUP($O592,MASTER!$A$8:$Z$762,22,0),"")&amp;""""</f>
        <v>"DATAFUEGO_Costa Rica_Nacional"</v>
      </c>
      <c r="W592" s="3"/>
      <c r="X592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v>
      </c>
      <c r="Z5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https://odooutil.azurewebsites.net/GEE/Index/9017/0/39/0</v>
      </c>
    </row>
    <row r="593" spans="2:26" ht="72" x14ac:dyDescent="0.3">
      <c r="B593" s="74">
        <f t="shared" si="49"/>
        <v>1</v>
      </c>
      <c r="C593" s="58" t="str">
        <f>+VLOOKUP($O593,MASTER!$A$8:$N$762,2,0)</f>
        <v>DATARIESGO</v>
      </c>
      <c r="D593" s="73" t="str">
        <f>+VLOOKUP($O593,MASTER!$A$8:$N$762,3,0)</f>
        <v>0012-04-00091</v>
      </c>
      <c r="E593" s="52" t="str">
        <f>+VLOOKUP($O593,MASTER!$A$8:$N$762,5,0)</f>
        <v>Plataforma de Análisis y Monitoreo de focos de Fuego - Costa Rica</v>
      </c>
      <c r="F593" s="73" t="str">
        <f>+VLOOKUP($O593,MASTER!$A$8:$N$762,6,0)</f>
        <v>PRO</v>
      </c>
      <c r="G593" s="73" t="str">
        <f>+VLOOKUP($O593,MASTER!$A$8:$N$762,7,0)</f>
        <v>Costa Rica</v>
      </c>
      <c r="H593" s="73" t="str">
        <f>+VLOOKUP($O593,MASTER!$A$8:$N$762,9,0)</f>
        <v>SI</v>
      </c>
      <c r="I593" s="73" t="str">
        <f>+VLOOKUP($O593,MASTER!$A$8:$N$762,10,0)</f>
        <v>SI</v>
      </c>
      <c r="J593" s="73" t="str">
        <f>+VLOOKUP($O593,MASTER!$A$8:$N$762,11,0)</f>
        <v>SI</v>
      </c>
      <c r="K593" s="72">
        <f>+VLOOKUP($O593,MASTER!$A$8:$N$762,12,0)</f>
        <v>2</v>
      </c>
      <c r="L593" s="73" t="str">
        <f>+VLOOKUP($O593,MASTER!$A$8:$N$762,13,0)</f>
        <v>SI</v>
      </c>
      <c r="M593" s="73" t="str">
        <f>+VLOOKUP($O593,MASTER!$A$8:$N$762,14,0)</f>
        <v>Provincia</v>
      </c>
      <c r="N593" s="72">
        <f t="shared" si="50"/>
        <v>18</v>
      </c>
      <c r="O593" s="67">
        <v>40</v>
      </c>
      <c r="P593" s="65">
        <v>2</v>
      </c>
      <c r="Q593" s="3" t="s">
        <v>1817</v>
      </c>
      <c r="R593" s="3" t="str">
        <f t="shared" si="51"/>
        <v>https://dashboardfiltrado.azurewebsites.net/AutoDash/Index/40/2</v>
      </c>
      <c r="S593" s="58" t="str">
        <f>+""""&amp;IFERROR(VLOOKUP($O593,MASTER!$A$8:$Z$762,20,0),"")&amp;""""</f>
        <v>"https://app-data-i.users.earthengine.app/view/datafuegocr"</v>
      </c>
      <c r="T593" s="73">
        <f>+IFERROR(VLOOKUP($O593,MASTER!$A$8:$Z$762,21,0),"")</f>
        <v>9018</v>
      </c>
      <c r="U593" s="67">
        <f>+BD_Links[[#This Row],[id2]]</f>
        <v>2</v>
      </c>
      <c r="V593" s="58" t="str">
        <f>+""""&amp;IFERROR(VLOOKUP($O593,MASTER!$A$8:$Z$762,22,0),"")&amp;""""</f>
        <v>"DATAFUEGO_Costa Rica_Departamento"</v>
      </c>
      <c r="W593" s="3"/>
      <c r="X593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https://odooutil.azurewebsites.net/GEE/Index/9018/2/40/2</v>
      </c>
    </row>
    <row r="594" spans="2:26" ht="72" x14ac:dyDescent="0.3">
      <c r="B594" s="74">
        <f t="shared" si="49"/>
        <v>2</v>
      </c>
      <c r="C594" s="58" t="str">
        <f>+VLOOKUP($O594,MASTER!$A$8:$N$762,2,0)</f>
        <v>DATARIESGO</v>
      </c>
      <c r="D594" s="73" t="str">
        <f>+VLOOKUP($O594,MASTER!$A$8:$N$762,3,0)</f>
        <v>0012-04-00091</v>
      </c>
      <c r="E594" s="52" t="str">
        <f>+VLOOKUP($O594,MASTER!$A$8:$N$762,5,0)</f>
        <v>Plataforma de Análisis y Monitoreo de focos de Fuego - Costa Rica</v>
      </c>
      <c r="F594" s="73" t="str">
        <f>+VLOOKUP($O594,MASTER!$A$8:$N$762,6,0)</f>
        <v>PRO</v>
      </c>
      <c r="G594" s="73" t="str">
        <f>+VLOOKUP($O594,MASTER!$A$8:$N$762,7,0)</f>
        <v>Costa Rica</v>
      </c>
      <c r="H594" s="73" t="str">
        <f>+VLOOKUP($O594,MASTER!$A$8:$N$762,9,0)</f>
        <v>SI</v>
      </c>
      <c r="I594" s="73" t="str">
        <f>+VLOOKUP($O594,MASTER!$A$8:$N$762,10,0)</f>
        <v>SI</v>
      </c>
      <c r="J594" s="73" t="str">
        <f>+VLOOKUP($O594,MASTER!$A$8:$N$762,11,0)</f>
        <v>SI</v>
      </c>
      <c r="K594" s="72">
        <f>+VLOOKUP($O594,MASTER!$A$8:$N$762,12,0)</f>
        <v>2</v>
      </c>
      <c r="L594" s="73" t="str">
        <f>+VLOOKUP($O594,MASTER!$A$8:$N$762,13,0)</f>
        <v>SI</v>
      </c>
      <c r="M594" s="73" t="str">
        <f>+VLOOKUP($O594,MASTER!$A$8:$N$762,14,0)</f>
        <v>Provincia</v>
      </c>
      <c r="N594" s="72">
        <f t="shared" si="50"/>
        <v>18</v>
      </c>
      <c r="O594" s="67">
        <f t="shared" si="50"/>
        <v>40</v>
      </c>
      <c r="P594" s="65">
        <v>3</v>
      </c>
      <c r="Q594" s="3" t="s">
        <v>1818</v>
      </c>
      <c r="R594" s="3" t="str">
        <f t="shared" si="51"/>
        <v>https://dashboardfiltrado.azurewebsites.net/AutoDash/Index/40/3</v>
      </c>
      <c r="S594" s="58" t="str">
        <f>+""""&amp;IFERROR(VLOOKUP($O594,MASTER!$A$8:$Z$762,20,0),"")&amp;""""</f>
        <v>"https://app-data-i.users.earthengine.app/view/datafuegocr"</v>
      </c>
      <c r="T594" s="73">
        <f>+IFERROR(VLOOKUP($O594,MASTER!$A$8:$Z$762,21,0),"")</f>
        <v>9018</v>
      </c>
      <c r="U594" s="67">
        <f>+BD_Links[[#This Row],[id2]]</f>
        <v>3</v>
      </c>
      <c r="V594" s="58" t="str">
        <f>+""""&amp;IFERROR(VLOOKUP($O594,MASTER!$A$8:$Z$762,22,0),"")&amp;""""</f>
        <v>"DATAFUEGO_Costa Rica_Departamento"</v>
      </c>
      <c r="W594" s="3"/>
      <c r="X594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https://odooutil.azurewebsites.net/GEE/Index/9018/3/40/3</v>
      </c>
    </row>
    <row r="595" spans="2:26" ht="72" x14ac:dyDescent="0.3">
      <c r="B595" s="74">
        <f t="shared" si="49"/>
        <v>3</v>
      </c>
      <c r="C595" s="58" t="str">
        <f>+VLOOKUP($O595,MASTER!$A$8:$N$762,2,0)</f>
        <v>DATARIESGO</v>
      </c>
      <c r="D595" s="73" t="str">
        <f>+VLOOKUP($O595,MASTER!$A$8:$N$762,3,0)</f>
        <v>0012-04-00091</v>
      </c>
      <c r="E595" s="52" t="str">
        <f>+VLOOKUP($O595,MASTER!$A$8:$N$762,5,0)</f>
        <v>Plataforma de Análisis y Monitoreo de focos de Fuego - Costa Rica</v>
      </c>
      <c r="F595" s="73" t="str">
        <f>+VLOOKUP($O595,MASTER!$A$8:$N$762,6,0)</f>
        <v>PRO</v>
      </c>
      <c r="G595" s="73" t="str">
        <f>+VLOOKUP($O595,MASTER!$A$8:$N$762,7,0)</f>
        <v>Costa Rica</v>
      </c>
      <c r="H595" s="73" t="str">
        <f>+VLOOKUP($O595,MASTER!$A$8:$N$762,9,0)</f>
        <v>SI</v>
      </c>
      <c r="I595" s="73" t="str">
        <f>+VLOOKUP($O595,MASTER!$A$8:$N$762,10,0)</f>
        <v>SI</v>
      </c>
      <c r="J595" s="73" t="str">
        <f>+VLOOKUP($O595,MASTER!$A$8:$N$762,11,0)</f>
        <v>SI</v>
      </c>
      <c r="K595" s="72">
        <f>+VLOOKUP($O595,MASTER!$A$8:$N$762,12,0)</f>
        <v>2</v>
      </c>
      <c r="L595" s="73" t="str">
        <f>+VLOOKUP($O595,MASTER!$A$8:$N$762,13,0)</f>
        <v>SI</v>
      </c>
      <c r="M595" s="73" t="str">
        <f>+VLOOKUP($O595,MASTER!$A$8:$N$762,14,0)</f>
        <v>Provincia</v>
      </c>
      <c r="N595" s="72">
        <f t="shared" si="50"/>
        <v>18</v>
      </c>
      <c r="O595" s="67">
        <f t="shared" si="50"/>
        <v>40</v>
      </c>
      <c r="P595" s="65">
        <v>5</v>
      </c>
      <c r="Q595" s="3" t="s">
        <v>1819</v>
      </c>
      <c r="R595" s="3" t="str">
        <f t="shared" si="51"/>
        <v>https://dashboardfiltrado.azurewebsites.net/AutoDash/Index/40/5</v>
      </c>
      <c r="S595" s="58" t="str">
        <f>+""""&amp;IFERROR(VLOOKUP($O595,MASTER!$A$8:$Z$762,20,0),"")&amp;""""</f>
        <v>"https://app-data-i.users.earthengine.app/view/datafuegocr"</v>
      </c>
      <c r="T595" s="73">
        <f>+IFERROR(VLOOKUP($O595,MASTER!$A$8:$Z$762,21,0),"")</f>
        <v>9018</v>
      </c>
      <c r="U595" s="67">
        <f>+BD_Links[[#This Row],[id2]]</f>
        <v>5</v>
      </c>
      <c r="V595" s="58" t="str">
        <f>+""""&amp;IFERROR(VLOOKUP($O595,MASTER!$A$8:$Z$762,22,0),"")&amp;""""</f>
        <v>"DATAFUEGO_Costa Rica_Departamento"</v>
      </c>
      <c r="W595" s="3"/>
      <c r="X595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https://odooutil.azurewebsites.net/GEE/Index/9018/5/40/5</v>
      </c>
    </row>
    <row r="596" spans="2:26" ht="72" x14ac:dyDescent="0.3">
      <c r="B596" s="74">
        <f t="shared" si="49"/>
        <v>4</v>
      </c>
      <c r="C596" s="58" t="str">
        <f>+VLOOKUP($O596,MASTER!$A$8:$N$762,2,0)</f>
        <v>DATARIESGO</v>
      </c>
      <c r="D596" s="73" t="str">
        <f>+VLOOKUP($O596,MASTER!$A$8:$N$762,3,0)</f>
        <v>0012-04-00091</v>
      </c>
      <c r="E596" s="52" t="str">
        <f>+VLOOKUP($O596,MASTER!$A$8:$N$762,5,0)</f>
        <v>Plataforma de Análisis y Monitoreo de focos de Fuego - Costa Rica</v>
      </c>
      <c r="F596" s="73" t="str">
        <f>+VLOOKUP($O596,MASTER!$A$8:$N$762,6,0)</f>
        <v>PRO</v>
      </c>
      <c r="G596" s="73" t="str">
        <f>+VLOOKUP($O596,MASTER!$A$8:$N$762,7,0)</f>
        <v>Costa Rica</v>
      </c>
      <c r="H596" s="73" t="str">
        <f>+VLOOKUP($O596,MASTER!$A$8:$N$762,9,0)</f>
        <v>SI</v>
      </c>
      <c r="I596" s="73" t="str">
        <f>+VLOOKUP($O596,MASTER!$A$8:$N$762,10,0)</f>
        <v>SI</v>
      </c>
      <c r="J596" s="73" t="str">
        <f>+VLOOKUP($O596,MASTER!$A$8:$N$762,11,0)</f>
        <v>SI</v>
      </c>
      <c r="K596" s="72">
        <f>+VLOOKUP($O596,MASTER!$A$8:$N$762,12,0)</f>
        <v>2</v>
      </c>
      <c r="L596" s="73" t="str">
        <f>+VLOOKUP($O596,MASTER!$A$8:$N$762,13,0)</f>
        <v>SI</v>
      </c>
      <c r="M596" s="73" t="str">
        <f>+VLOOKUP($O596,MASTER!$A$8:$N$762,14,0)</f>
        <v>Provincia</v>
      </c>
      <c r="N596" s="72">
        <f t="shared" si="50"/>
        <v>18</v>
      </c>
      <c r="O596" s="67">
        <f t="shared" si="50"/>
        <v>40</v>
      </c>
      <c r="P596" s="65">
        <v>4</v>
      </c>
      <c r="Q596" s="3" t="s">
        <v>1820</v>
      </c>
      <c r="R596" s="3" t="str">
        <f t="shared" si="51"/>
        <v>https://dashboardfiltrado.azurewebsites.net/AutoDash/Index/40/4</v>
      </c>
      <c r="S596" s="58" t="str">
        <f>+""""&amp;IFERROR(VLOOKUP($O596,MASTER!$A$8:$Z$762,20,0),"")&amp;""""</f>
        <v>"https://app-data-i.users.earthengine.app/view/datafuegocr"</v>
      </c>
      <c r="T596" s="73">
        <f>+IFERROR(VLOOKUP($O596,MASTER!$A$8:$Z$762,21,0),"")</f>
        <v>9018</v>
      </c>
      <c r="U596" s="67">
        <f>+BD_Links[[#This Row],[id2]]</f>
        <v>4</v>
      </c>
      <c r="V596" s="58" t="str">
        <f>+""""&amp;IFERROR(VLOOKUP($O596,MASTER!$A$8:$Z$762,22,0),"")&amp;""""</f>
        <v>"DATAFUEGO_Costa Rica_Departamento"</v>
      </c>
      <c r="W596" s="3"/>
      <c r="X596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https://odooutil.azurewebsites.net/GEE/Index/9018/4/40/4</v>
      </c>
    </row>
    <row r="597" spans="2:26" ht="72" x14ac:dyDescent="0.3">
      <c r="B597" s="74">
        <f t="shared" si="49"/>
        <v>5</v>
      </c>
      <c r="C597" s="58" t="str">
        <f>+VLOOKUP($O597,MASTER!$A$8:$N$762,2,0)</f>
        <v>DATARIESGO</v>
      </c>
      <c r="D597" s="73" t="str">
        <f>+VLOOKUP($O597,MASTER!$A$8:$N$762,3,0)</f>
        <v>0012-04-00091</v>
      </c>
      <c r="E597" s="52" t="str">
        <f>+VLOOKUP($O597,MASTER!$A$8:$N$762,5,0)</f>
        <v>Plataforma de Análisis y Monitoreo de focos de Fuego - Costa Rica</v>
      </c>
      <c r="F597" s="73" t="str">
        <f>+VLOOKUP($O597,MASTER!$A$8:$N$762,6,0)</f>
        <v>PRO</v>
      </c>
      <c r="G597" s="73" t="str">
        <f>+VLOOKUP($O597,MASTER!$A$8:$N$762,7,0)</f>
        <v>Costa Rica</v>
      </c>
      <c r="H597" s="73" t="str">
        <f>+VLOOKUP($O597,MASTER!$A$8:$N$762,9,0)</f>
        <v>SI</v>
      </c>
      <c r="I597" s="73" t="str">
        <f>+VLOOKUP($O597,MASTER!$A$8:$N$762,10,0)</f>
        <v>SI</v>
      </c>
      <c r="J597" s="73" t="str">
        <f>+VLOOKUP($O597,MASTER!$A$8:$N$762,11,0)</f>
        <v>SI</v>
      </c>
      <c r="K597" s="72">
        <f>+VLOOKUP($O597,MASTER!$A$8:$N$762,12,0)</f>
        <v>2</v>
      </c>
      <c r="L597" s="73" t="str">
        <f>+VLOOKUP($O597,MASTER!$A$8:$N$762,13,0)</f>
        <v>SI</v>
      </c>
      <c r="M597" s="73" t="str">
        <f>+VLOOKUP($O597,MASTER!$A$8:$N$762,14,0)</f>
        <v>Provincia</v>
      </c>
      <c r="N597" s="72">
        <f t="shared" si="50"/>
        <v>18</v>
      </c>
      <c r="O597" s="67">
        <f t="shared" si="50"/>
        <v>40</v>
      </c>
      <c r="P597" s="65">
        <v>7</v>
      </c>
      <c r="Q597" s="3" t="s">
        <v>1821</v>
      </c>
      <c r="R597" s="3" t="str">
        <f t="shared" si="51"/>
        <v>https://dashboardfiltrado.azurewebsites.net/AutoDash/Index/40/7</v>
      </c>
      <c r="S597" s="58" t="str">
        <f>+""""&amp;IFERROR(VLOOKUP($O597,MASTER!$A$8:$Z$762,20,0),"")&amp;""""</f>
        <v>"https://app-data-i.users.earthengine.app/view/datafuegocr"</v>
      </c>
      <c r="T597" s="73">
        <f>+IFERROR(VLOOKUP($O597,MASTER!$A$8:$Z$762,21,0),"")</f>
        <v>9018</v>
      </c>
      <c r="U597" s="67">
        <f>+BD_Links[[#This Row],[id2]]</f>
        <v>7</v>
      </c>
      <c r="V597" s="58" t="str">
        <f>+""""&amp;IFERROR(VLOOKUP($O597,MASTER!$A$8:$Z$762,22,0),"")&amp;""""</f>
        <v>"DATAFUEGO_Costa Rica_Departamento"</v>
      </c>
      <c r="W597" s="3"/>
      <c r="X597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https://odooutil.azurewebsites.net/GEE/Index/9018/7/40/7</v>
      </c>
    </row>
    <row r="598" spans="2:26" ht="72" x14ac:dyDescent="0.3">
      <c r="B598" s="74">
        <f t="shared" si="49"/>
        <v>6</v>
      </c>
      <c r="C598" s="58" t="str">
        <f>+VLOOKUP($O598,MASTER!$A$8:$N$762,2,0)</f>
        <v>DATARIESGO</v>
      </c>
      <c r="D598" s="73" t="str">
        <f>+VLOOKUP($O598,MASTER!$A$8:$N$762,3,0)</f>
        <v>0012-04-00091</v>
      </c>
      <c r="E598" s="52" t="str">
        <f>+VLOOKUP($O598,MASTER!$A$8:$N$762,5,0)</f>
        <v>Plataforma de Análisis y Monitoreo de focos de Fuego - Costa Rica</v>
      </c>
      <c r="F598" s="73" t="str">
        <f>+VLOOKUP($O598,MASTER!$A$8:$N$762,6,0)</f>
        <v>PRO</v>
      </c>
      <c r="G598" s="73" t="str">
        <f>+VLOOKUP($O598,MASTER!$A$8:$N$762,7,0)</f>
        <v>Costa Rica</v>
      </c>
      <c r="H598" s="73" t="str">
        <f>+VLOOKUP($O598,MASTER!$A$8:$N$762,9,0)</f>
        <v>SI</v>
      </c>
      <c r="I598" s="73" t="str">
        <f>+VLOOKUP($O598,MASTER!$A$8:$N$762,10,0)</f>
        <v>SI</v>
      </c>
      <c r="J598" s="73" t="str">
        <f>+VLOOKUP($O598,MASTER!$A$8:$N$762,11,0)</f>
        <v>SI</v>
      </c>
      <c r="K598" s="72">
        <f>+VLOOKUP($O598,MASTER!$A$8:$N$762,12,0)</f>
        <v>2</v>
      </c>
      <c r="L598" s="73" t="str">
        <f>+VLOOKUP($O598,MASTER!$A$8:$N$762,13,0)</f>
        <v>SI</v>
      </c>
      <c r="M598" s="73" t="str">
        <f>+VLOOKUP($O598,MASTER!$A$8:$N$762,14,0)</f>
        <v>Provincia</v>
      </c>
      <c r="N598" s="72">
        <f t="shared" si="50"/>
        <v>18</v>
      </c>
      <c r="O598" s="67">
        <f t="shared" si="50"/>
        <v>40</v>
      </c>
      <c r="P598" s="65">
        <v>6</v>
      </c>
      <c r="Q598" s="3" t="s">
        <v>1822</v>
      </c>
      <c r="R598" s="3" t="str">
        <f t="shared" si="51"/>
        <v>https://dashboardfiltrado.azurewebsites.net/AutoDash/Index/40/6</v>
      </c>
      <c r="S598" s="58" t="str">
        <f>+""""&amp;IFERROR(VLOOKUP($O598,MASTER!$A$8:$Z$762,20,0),"")&amp;""""</f>
        <v>"https://app-data-i.users.earthengine.app/view/datafuegocr"</v>
      </c>
      <c r="T598" s="73">
        <f>+IFERROR(VLOOKUP($O598,MASTER!$A$8:$Z$762,21,0),"")</f>
        <v>9018</v>
      </c>
      <c r="U598" s="67">
        <f>+BD_Links[[#This Row],[id2]]</f>
        <v>6</v>
      </c>
      <c r="V598" s="58" t="str">
        <f>+""""&amp;IFERROR(VLOOKUP($O598,MASTER!$A$8:$Z$762,22,0),"")&amp;""""</f>
        <v>"DATAFUEGO_Costa Rica_Departamento"</v>
      </c>
      <c r="W598" s="3"/>
      <c r="X598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https://odooutil.azurewebsites.net/GEE/Index/9018/6/40/6</v>
      </c>
    </row>
    <row r="599" spans="2:26" ht="72" x14ac:dyDescent="0.3">
      <c r="B599" s="74">
        <f t="shared" si="49"/>
        <v>7</v>
      </c>
      <c r="C599" s="58" t="str">
        <f>+VLOOKUP($O599,MASTER!$A$8:$N$762,2,0)</f>
        <v>DATARIESGO</v>
      </c>
      <c r="D599" s="73" t="str">
        <f>+VLOOKUP($O599,MASTER!$A$8:$N$762,3,0)</f>
        <v>0012-04-00091</v>
      </c>
      <c r="E599" s="52" t="str">
        <f>+VLOOKUP($O599,MASTER!$A$8:$N$762,5,0)</f>
        <v>Plataforma de Análisis y Monitoreo de focos de Fuego - Costa Rica</v>
      </c>
      <c r="F599" s="73" t="str">
        <f>+VLOOKUP($O599,MASTER!$A$8:$N$762,6,0)</f>
        <v>PRO</v>
      </c>
      <c r="G599" s="73" t="str">
        <f>+VLOOKUP($O599,MASTER!$A$8:$N$762,7,0)</f>
        <v>Costa Rica</v>
      </c>
      <c r="H599" s="73" t="str">
        <f>+VLOOKUP($O599,MASTER!$A$8:$N$762,9,0)</f>
        <v>SI</v>
      </c>
      <c r="I599" s="73" t="str">
        <f>+VLOOKUP($O599,MASTER!$A$8:$N$762,10,0)</f>
        <v>SI</v>
      </c>
      <c r="J599" s="73" t="str">
        <f>+VLOOKUP($O599,MASTER!$A$8:$N$762,11,0)</f>
        <v>SI</v>
      </c>
      <c r="K599" s="72">
        <f>+VLOOKUP($O599,MASTER!$A$8:$N$762,12,0)</f>
        <v>2</v>
      </c>
      <c r="L599" s="73" t="str">
        <f>+VLOOKUP($O599,MASTER!$A$8:$N$762,13,0)</f>
        <v>SI</v>
      </c>
      <c r="M599" s="73" t="str">
        <f>+VLOOKUP($O599,MASTER!$A$8:$N$762,14,0)</f>
        <v>Provincia</v>
      </c>
      <c r="N599" s="72">
        <f t="shared" si="50"/>
        <v>18</v>
      </c>
      <c r="O599" s="67">
        <f t="shared" si="50"/>
        <v>40</v>
      </c>
      <c r="P599" s="65">
        <v>1</v>
      </c>
      <c r="Q599" s="3" t="s">
        <v>1823</v>
      </c>
      <c r="R599" s="3" t="str">
        <f t="shared" si="51"/>
        <v>https://dashboardfiltrado.azurewebsites.net/AutoDash/Index/40/1</v>
      </c>
      <c r="S599" s="58" t="str">
        <f>+""""&amp;IFERROR(VLOOKUP($O599,MASTER!$A$8:$Z$762,20,0),"")&amp;""""</f>
        <v>"https://app-data-i.users.earthengine.app/view/datafuegocr"</v>
      </c>
      <c r="T599" s="73">
        <f>+IFERROR(VLOOKUP($O599,MASTER!$A$8:$Z$762,21,0),"")</f>
        <v>9018</v>
      </c>
      <c r="U599" s="67">
        <f>+BD_Links[[#This Row],[id2]]</f>
        <v>1</v>
      </c>
      <c r="V599" s="58" t="str">
        <f>+""""&amp;IFERROR(VLOOKUP($O599,MASTER!$A$8:$Z$762,22,0),"")&amp;""""</f>
        <v>"DATAFUEGO_Costa Rica_Departamento"</v>
      </c>
      <c r="W599" s="3"/>
      <c r="X599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https://odooutil.azurewebsites.net/GEE/Index/9018/1/40/1</v>
      </c>
    </row>
    <row r="600" spans="2:26" ht="60" x14ac:dyDescent="0.3">
      <c r="B600" s="74">
        <f t="shared" si="49"/>
        <v>1</v>
      </c>
      <c r="C600" s="58" t="str">
        <f>+VLOOKUP($O600,MASTER!$A$8:$N$762,2,0)</f>
        <v>DATACLIMA</v>
      </c>
      <c r="D600" s="73" t="str">
        <f>+VLOOKUP($O600,MASTER!$A$8:$N$762,3,0)</f>
        <v>0013-04-00092</v>
      </c>
      <c r="E600" s="52" t="str">
        <f>+VLOOKUP($O600,MASTER!$A$8:$N$762,5,0)</f>
        <v>Plataforma de Análisis y Monitoreo del Clima - Costa Rica</v>
      </c>
      <c r="F600" s="73" t="str">
        <f>+VLOOKUP($O600,MASTER!$A$8:$N$762,6,0)</f>
        <v>PRO</v>
      </c>
      <c r="G600" s="73" t="str">
        <f>+VLOOKUP($O600,MASTER!$A$8:$N$762,7,0)</f>
        <v>Costa Rica</v>
      </c>
      <c r="H600" s="73" t="str">
        <f>+VLOOKUP($O600,MASTER!$A$8:$N$762,9,0)</f>
        <v>SI</v>
      </c>
      <c r="I600" s="73" t="str">
        <f>+VLOOKUP($O600,MASTER!$A$8:$N$762,10,0)</f>
        <v>SI</v>
      </c>
      <c r="J600" s="73" t="str">
        <f>+VLOOKUP($O600,MASTER!$A$8:$N$762,11,0)</f>
        <v>SI</v>
      </c>
      <c r="K600" s="72">
        <f>+VLOOKUP($O600,MASTER!$A$8:$N$762,12,0)</f>
        <v>1</v>
      </c>
      <c r="L600" s="73" t="str">
        <f>+VLOOKUP($O600,MASTER!$A$8:$N$762,13,0)</f>
        <v>NO</v>
      </c>
      <c r="M600" s="73" t="str">
        <f>+VLOOKUP($O600,MASTER!$A$8:$N$762,14,0)</f>
        <v>Nacional</v>
      </c>
      <c r="N600" s="72">
        <f t="shared" si="50"/>
        <v>18</v>
      </c>
      <c r="O600" s="67">
        <v>41</v>
      </c>
      <c r="P600" s="66">
        <v>0</v>
      </c>
      <c r="Q600" s="75" t="s">
        <v>89</v>
      </c>
      <c r="R600" s="3" t="str">
        <f t="shared" si="51"/>
        <v>https://dashboardfiltrado.azurewebsites.net/AutoDash/Index/41/0</v>
      </c>
      <c r="S600" s="58" t="str">
        <f>+""""&amp;IFERROR(VLOOKUP($O600,MASTER!$A$8:$Z$762,20,0),"")&amp;""""</f>
        <v>"https://app-data-i.users.earthengine.app/view/dataclimacr"</v>
      </c>
      <c r="T600" s="73">
        <f>+IFERROR(VLOOKUP($O600,MASTER!$A$8:$Z$762,21,0),"")</f>
        <v>9019</v>
      </c>
      <c r="U600" s="67">
        <f>+BD_Links[[#This Row],[id2]]</f>
        <v>0</v>
      </c>
      <c r="V600" s="58" t="str">
        <f>+""""&amp;IFERROR(VLOOKUP($O600,MASTER!$A$8:$Z$762,22,0),"")&amp;""""</f>
        <v>"DATACLIMA_Costa Rica_Nacional"</v>
      </c>
      <c r="W600" s="3"/>
      <c r="X600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v>
      </c>
      <c r="Z6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https://odooutil.azurewebsites.net/GEE/Index/9019/0/41/0</v>
      </c>
    </row>
    <row r="601" spans="2:26" ht="60" x14ac:dyDescent="0.3">
      <c r="B601" s="74">
        <f t="shared" si="49"/>
        <v>1</v>
      </c>
      <c r="C601" s="58" t="str">
        <f>+VLOOKUP($O601,MASTER!$A$8:$N$762,2,0)</f>
        <v>DATACLIMA</v>
      </c>
      <c r="D601" s="73" t="str">
        <f>+VLOOKUP($O601,MASTER!$A$8:$N$762,3,0)</f>
        <v>0013-04-00092</v>
      </c>
      <c r="E601" s="52" t="str">
        <f>+VLOOKUP($O601,MASTER!$A$8:$N$762,5,0)</f>
        <v>Plataforma de Análisis y Monitoreo del Clima - Costa Rica</v>
      </c>
      <c r="F601" s="73" t="str">
        <f>+VLOOKUP($O601,MASTER!$A$8:$N$762,6,0)</f>
        <v>PRO</v>
      </c>
      <c r="G601" s="73" t="str">
        <f>+VLOOKUP($O601,MASTER!$A$8:$N$762,7,0)</f>
        <v>Costa Rica</v>
      </c>
      <c r="H601" s="73" t="str">
        <f>+VLOOKUP($O601,MASTER!$A$8:$N$762,9,0)</f>
        <v>SI</v>
      </c>
      <c r="I601" s="73" t="str">
        <f>+VLOOKUP($O601,MASTER!$A$8:$N$762,10,0)</f>
        <v>SI</v>
      </c>
      <c r="J601" s="73" t="str">
        <f>+VLOOKUP($O601,MASTER!$A$8:$N$762,11,0)</f>
        <v>SI</v>
      </c>
      <c r="K601" s="72">
        <f>+VLOOKUP($O601,MASTER!$A$8:$N$762,12,0)</f>
        <v>2</v>
      </c>
      <c r="L601" s="73" t="str">
        <f>+VLOOKUP($O601,MASTER!$A$8:$N$762,13,0)</f>
        <v>SI</v>
      </c>
      <c r="M601" s="73" t="str">
        <f>+VLOOKUP($O601,MASTER!$A$8:$N$762,14,0)</f>
        <v>Provincia</v>
      </c>
      <c r="N601" s="72">
        <f t="shared" si="50"/>
        <v>18</v>
      </c>
      <c r="O601" s="67">
        <v>42</v>
      </c>
      <c r="P601" s="65">
        <v>2</v>
      </c>
      <c r="Q601" s="3" t="s">
        <v>1817</v>
      </c>
      <c r="R601" s="3" t="str">
        <f t="shared" si="51"/>
        <v>https://dashboardfiltrado.azurewebsites.net/AutoDash/Index/42/2</v>
      </c>
      <c r="S601" s="58" t="str">
        <f>+""""&amp;IFERROR(VLOOKUP($O601,MASTER!$A$8:$Z$762,20,0),"")&amp;""""</f>
        <v>"https://app-data-i.users.earthengine.app/view/dataclimacr"</v>
      </c>
      <c r="T601" s="73">
        <f>+IFERROR(VLOOKUP($O601,MASTER!$A$8:$Z$762,21,0),"")</f>
        <v>9020</v>
      </c>
      <c r="U601" s="67">
        <f>+BD_Links[[#This Row],[id2]]</f>
        <v>2</v>
      </c>
      <c r="V601" s="58" t="str">
        <f>+""""&amp;IFERROR(VLOOKUP($O601,MASTER!$A$8:$Z$762,22,0),"")&amp;""""</f>
        <v>"DATACLIMA_Costa Rica_Departamento"</v>
      </c>
      <c r="W601" s="3"/>
      <c r="X601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https://odooutil.azurewebsites.net/GEE/Index/9020/2/42/2</v>
      </c>
    </row>
    <row r="602" spans="2:26" ht="60" x14ac:dyDescent="0.3">
      <c r="B602" s="74">
        <f t="shared" si="49"/>
        <v>2</v>
      </c>
      <c r="C602" s="58" t="str">
        <f>+VLOOKUP($O602,MASTER!$A$8:$N$762,2,0)</f>
        <v>DATACLIMA</v>
      </c>
      <c r="D602" s="73" t="str">
        <f>+VLOOKUP($O602,MASTER!$A$8:$N$762,3,0)</f>
        <v>0013-04-00092</v>
      </c>
      <c r="E602" s="52" t="str">
        <f>+VLOOKUP($O602,MASTER!$A$8:$N$762,5,0)</f>
        <v>Plataforma de Análisis y Monitoreo del Clima - Costa Rica</v>
      </c>
      <c r="F602" s="73" t="str">
        <f>+VLOOKUP($O602,MASTER!$A$8:$N$762,6,0)</f>
        <v>PRO</v>
      </c>
      <c r="G602" s="73" t="str">
        <f>+VLOOKUP($O602,MASTER!$A$8:$N$762,7,0)</f>
        <v>Costa Rica</v>
      </c>
      <c r="H602" s="73" t="str">
        <f>+VLOOKUP($O602,MASTER!$A$8:$N$762,9,0)</f>
        <v>SI</v>
      </c>
      <c r="I602" s="73" t="str">
        <f>+VLOOKUP($O602,MASTER!$A$8:$N$762,10,0)</f>
        <v>SI</v>
      </c>
      <c r="J602" s="73" t="str">
        <f>+VLOOKUP($O602,MASTER!$A$8:$N$762,11,0)</f>
        <v>SI</v>
      </c>
      <c r="K602" s="72">
        <f>+VLOOKUP($O602,MASTER!$A$8:$N$762,12,0)</f>
        <v>2</v>
      </c>
      <c r="L602" s="73" t="str">
        <f>+VLOOKUP($O602,MASTER!$A$8:$N$762,13,0)</f>
        <v>SI</v>
      </c>
      <c r="M602" s="73" t="str">
        <f>+VLOOKUP($O602,MASTER!$A$8:$N$762,14,0)</f>
        <v>Provincia</v>
      </c>
      <c r="N602" s="72">
        <f t="shared" si="50"/>
        <v>18</v>
      </c>
      <c r="O602" s="67">
        <f t="shared" si="50"/>
        <v>42</v>
      </c>
      <c r="P602" s="65">
        <v>3</v>
      </c>
      <c r="Q602" s="3" t="s">
        <v>1818</v>
      </c>
      <c r="R602" s="3" t="str">
        <f t="shared" si="51"/>
        <v>https://dashboardfiltrado.azurewebsites.net/AutoDash/Index/42/3</v>
      </c>
      <c r="S602" s="58" t="str">
        <f>+""""&amp;IFERROR(VLOOKUP($O602,MASTER!$A$8:$Z$762,20,0),"")&amp;""""</f>
        <v>"https://app-data-i.users.earthengine.app/view/dataclimacr"</v>
      </c>
      <c r="T602" s="73">
        <f>+IFERROR(VLOOKUP($O602,MASTER!$A$8:$Z$762,21,0),"")</f>
        <v>9020</v>
      </c>
      <c r="U602" s="67">
        <f>+BD_Links[[#This Row],[id2]]</f>
        <v>3</v>
      </c>
      <c r="V602" s="58" t="str">
        <f>+""""&amp;IFERROR(VLOOKUP($O602,MASTER!$A$8:$Z$762,22,0),"")&amp;""""</f>
        <v>"DATACLIMA_Costa Rica_Departamento"</v>
      </c>
      <c r="W602" s="3"/>
      <c r="X602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https://odooutil.azurewebsites.net/GEE/Index/9020/3/42/3</v>
      </c>
    </row>
    <row r="603" spans="2:26" ht="60" x14ac:dyDescent="0.3">
      <c r="B603" s="74">
        <f t="shared" si="49"/>
        <v>3</v>
      </c>
      <c r="C603" s="58" t="str">
        <f>+VLOOKUP($O603,MASTER!$A$8:$N$762,2,0)</f>
        <v>DATACLIMA</v>
      </c>
      <c r="D603" s="73" t="str">
        <f>+VLOOKUP($O603,MASTER!$A$8:$N$762,3,0)</f>
        <v>0013-04-00092</v>
      </c>
      <c r="E603" s="52" t="str">
        <f>+VLOOKUP($O603,MASTER!$A$8:$N$762,5,0)</f>
        <v>Plataforma de Análisis y Monitoreo del Clima - Costa Rica</v>
      </c>
      <c r="F603" s="73" t="str">
        <f>+VLOOKUP($O603,MASTER!$A$8:$N$762,6,0)</f>
        <v>PRO</v>
      </c>
      <c r="G603" s="73" t="str">
        <f>+VLOOKUP($O603,MASTER!$A$8:$N$762,7,0)</f>
        <v>Costa Rica</v>
      </c>
      <c r="H603" s="73" t="str">
        <f>+VLOOKUP($O603,MASTER!$A$8:$N$762,9,0)</f>
        <v>SI</v>
      </c>
      <c r="I603" s="73" t="str">
        <f>+VLOOKUP($O603,MASTER!$A$8:$N$762,10,0)</f>
        <v>SI</v>
      </c>
      <c r="J603" s="73" t="str">
        <f>+VLOOKUP($O603,MASTER!$A$8:$N$762,11,0)</f>
        <v>SI</v>
      </c>
      <c r="K603" s="72">
        <f>+VLOOKUP($O603,MASTER!$A$8:$N$762,12,0)</f>
        <v>2</v>
      </c>
      <c r="L603" s="73" t="str">
        <f>+VLOOKUP($O603,MASTER!$A$8:$N$762,13,0)</f>
        <v>SI</v>
      </c>
      <c r="M603" s="73" t="str">
        <f>+VLOOKUP($O603,MASTER!$A$8:$N$762,14,0)</f>
        <v>Provincia</v>
      </c>
      <c r="N603" s="72">
        <f t="shared" si="50"/>
        <v>18</v>
      </c>
      <c r="O603" s="67">
        <f t="shared" si="50"/>
        <v>42</v>
      </c>
      <c r="P603" s="65">
        <v>5</v>
      </c>
      <c r="Q603" s="3" t="s">
        <v>1819</v>
      </c>
      <c r="R603" s="3" t="str">
        <f t="shared" si="51"/>
        <v>https://dashboardfiltrado.azurewebsites.net/AutoDash/Index/42/5</v>
      </c>
      <c r="S603" s="58" t="str">
        <f>+""""&amp;IFERROR(VLOOKUP($O603,MASTER!$A$8:$Z$762,20,0),"")&amp;""""</f>
        <v>"https://app-data-i.users.earthengine.app/view/dataclimacr"</v>
      </c>
      <c r="T603" s="73">
        <f>+IFERROR(VLOOKUP($O603,MASTER!$A$8:$Z$762,21,0),"")</f>
        <v>9020</v>
      </c>
      <c r="U603" s="67">
        <f>+BD_Links[[#This Row],[id2]]</f>
        <v>5</v>
      </c>
      <c r="V603" s="58" t="str">
        <f>+""""&amp;IFERROR(VLOOKUP($O603,MASTER!$A$8:$Z$762,22,0),"")&amp;""""</f>
        <v>"DATACLIMA_Costa Rica_Departamento"</v>
      </c>
      <c r="W603" s="3"/>
      <c r="X603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https://odooutil.azurewebsites.net/GEE/Index/9020/5/42/5</v>
      </c>
    </row>
    <row r="604" spans="2:26" ht="60" x14ac:dyDescent="0.3">
      <c r="B604" s="74">
        <f t="shared" si="49"/>
        <v>4</v>
      </c>
      <c r="C604" s="58" t="str">
        <f>+VLOOKUP($O604,MASTER!$A$8:$N$762,2,0)</f>
        <v>DATACLIMA</v>
      </c>
      <c r="D604" s="73" t="str">
        <f>+VLOOKUP($O604,MASTER!$A$8:$N$762,3,0)</f>
        <v>0013-04-00092</v>
      </c>
      <c r="E604" s="52" t="str">
        <f>+VLOOKUP($O604,MASTER!$A$8:$N$762,5,0)</f>
        <v>Plataforma de Análisis y Monitoreo del Clima - Costa Rica</v>
      </c>
      <c r="F604" s="73" t="str">
        <f>+VLOOKUP($O604,MASTER!$A$8:$N$762,6,0)</f>
        <v>PRO</v>
      </c>
      <c r="G604" s="73" t="str">
        <f>+VLOOKUP($O604,MASTER!$A$8:$N$762,7,0)</f>
        <v>Costa Rica</v>
      </c>
      <c r="H604" s="73" t="str">
        <f>+VLOOKUP($O604,MASTER!$A$8:$N$762,9,0)</f>
        <v>SI</v>
      </c>
      <c r="I604" s="73" t="str">
        <f>+VLOOKUP($O604,MASTER!$A$8:$N$762,10,0)</f>
        <v>SI</v>
      </c>
      <c r="J604" s="73" t="str">
        <f>+VLOOKUP($O604,MASTER!$A$8:$N$762,11,0)</f>
        <v>SI</v>
      </c>
      <c r="K604" s="72">
        <f>+VLOOKUP($O604,MASTER!$A$8:$N$762,12,0)</f>
        <v>2</v>
      </c>
      <c r="L604" s="73" t="str">
        <f>+VLOOKUP($O604,MASTER!$A$8:$N$762,13,0)</f>
        <v>SI</v>
      </c>
      <c r="M604" s="73" t="str">
        <f>+VLOOKUP($O604,MASTER!$A$8:$N$762,14,0)</f>
        <v>Provincia</v>
      </c>
      <c r="N604" s="72">
        <f t="shared" si="50"/>
        <v>18</v>
      </c>
      <c r="O604" s="67">
        <f t="shared" si="50"/>
        <v>42</v>
      </c>
      <c r="P604" s="65">
        <v>4</v>
      </c>
      <c r="Q604" s="3" t="s">
        <v>1820</v>
      </c>
      <c r="R604" s="3" t="str">
        <f t="shared" si="51"/>
        <v>https://dashboardfiltrado.azurewebsites.net/AutoDash/Index/42/4</v>
      </c>
      <c r="S604" s="58" t="str">
        <f>+""""&amp;IFERROR(VLOOKUP($O604,MASTER!$A$8:$Z$762,20,0),"")&amp;""""</f>
        <v>"https://app-data-i.users.earthengine.app/view/dataclimacr"</v>
      </c>
      <c r="T604" s="73">
        <f>+IFERROR(VLOOKUP($O604,MASTER!$A$8:$Z$762,21,0),"")</f>
        <v>9020</v>
      </c>
      <c r="U604" s="67">
        <f>+BD_Links[[#This Row],[id2]]</f>
        <v>4</v>
      </c>
      <c r="V604" s="58" t="str">
        <f>+""""&amp;IFERROR(VLOOKUP($O604,MASTER!$A$8:$Z$762,22,0),"")&amp;""""</f>
        <v>"DATACLIMA_Costa Rica_Departamento"</v>
      </c>
      <c r="W604" s="3"/>
      <c r="X604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https://odooutil.azurewebsites.net/GEE/Index/9020/4/42/4</v>
      </c>
    </row>
    <row r="605" spans="2:26" ht="60" x14ac:dyDescent="0.3">
      <c r="B605" s="74">
        <f t="shared" si="49"/>
        <v>5</v>
      </c>
      <c r="C605" s="58" t="str">
        <f>+VLOOKUP($O605,MASTER!$A$8:$N$762,2,0)</f>
        <v>DATACLIMA</v>
      </c>
      <c r="D605" s="73" t="str">
        <f>+VLOOKUP($O605,MASTER!$A$8:$N$762,3,0)</f>
        <v>0013-04-00092</v>
      </c>
      <c r="E605" s="52" t="str">
        <f>+VLOOKUP($O605,MASTER!$A$8:$N$762,5,0)</f>
        <v>Plataforma de Análisis y Monitoreo del Clima - Costa Rica</v>
      </c>
      <c r="F605" s="73" t="str">
        <f>+VLOOKUP($O605,MASTER!$A$8:$N$762,6,0)</f>
        <v>PRO</v>
      </c>
      <c r="G605" s="73" t="str">
        <f>+VLOOKUP($O605,MASTER!$A$8:$N$762,7,0)</f>
        <v>Costa Rica</v>
      </c>
      <c r="H605" s="73" t="str">
        <f>+VLOOKUP($O605,MASTER!$A$8:$N$762,9,0)</f>
        <v>SI</v>
      </c>
      <c r="I605" s="73" t="str">
        <f>+VLOOKUP($O605,MASTER!$A$8:$N$762,10,0)</f>
        <v>SI</v>
      </c>
      <c r="J605" s="73" t="str">
        <f>+VLOOKUP($O605,MASTER!$A$8:$N$762,11,0)</f>
        <v>SI</v>
      </c>
      <c r="K605" s="72">
        <f>+VLOOKUP($O605,MASTER!$A$8:$N$762,12,0)</f>
        <v>2</v>
      </c>
      <c r="L605" s="73" t="str">
        <f>+VLOOKUP($O605,MASTER!$A$8:$N$762,13,0)</f>
        <v>SI</v>
      </c>
      <c r="M605" s="73" t="str">
        <f>+VLOOKUP($O605,MASTER!$A$8:$N$762,14,0)</f>
        <v>Provincia</v>
      </c>
      <c r="N605" s="72">
        <f t="shared" si="50"/>
        <v>18</v>
      </c>
      <c r="O605" s="67">
        <f t="shared" si="50"/>
        <v>42</v>
      </c>
      <c r="P605" s="65">
        <v>7</v>
      </c>
      <c r="Q605" s="3" t="s">
        <v>1821</v>
      </c>
      <c r="R605" s="3" t="str">
        <f t="shared" si="51"/>
        <v>https://dashboardfiltrado.azurewebsites.net/AutoDash/Index/42/7</v>
      </c>
      <c r="S605" s="58" t="str">
        <f>+""""&amp;IFERROR(VLOOKUP($O605,MASTER!$A$8:$Z$762,20,0),"")&amp;""""</f>
        <v>"https://app-data-i.users.earthengine.app/view/dataclimacr"</v>
      </c>
      <c r="T605" s="73">
        <f>+IFERROR(VLOOKUP($O605,MASTER!$A$8:$Z$762,21,0),"")</f>
        <v>9020</v>
      </c>
      <c r="U605" s="67">
        <f>+BD_Links[[#This Row],[id2]]</f>
        <v>7</v>
      </c>
      <c r="V605" s="58" t="str">
        <f>+""""&amp;IFERROR(VLOOKUP($O605,MASTER!$A$8:$Z$762,22,0),"")&amp;""""</f>
        <v>"DATACLIMA_Costa Rica_Departamento"</v>
      </c>
      <c r="W605" s="3"/>
      <c r="X605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https://odooutil.azurewebsites.net/GEE/Index/9020/7/42/7</v>
      </c>
    </row>
    <row r="606" spans="2:26" ht="60" x14ac:dyDescent="0.3">
      <c r="B606" s="74">
        <f t="shared" si="49"/>
        <v>6</v>
      </c>
      <c r="C606" s="58" t="str">
        <f>+VLOOKUP($O606,MASTER!$A$8:$N$762,2,0)</f>
        <v>DATACLIMA</v>
      </c>
      <c r="D606" s="73" t="str">
        <f>+VLOOKUP($O606,MASTER!$A$8:$N$762,3,0)</f>
        <v>0013-04-00092</v>
      </c>
      <c r="E606" s="52" t="str">
        <f>+VLOOKUP($O606,MASTER!$A$8:$N$762,5,0)</f>
        <v>Plataforma de Análisis y Monitoreo del Clima - Costa Rica</v>
      </c>
      <c r="F606" s="73" t="str">
        <f>+VLOOKUP($O606,MASTER!$A$8:$N$762,6,0)</f>
        <v>PRO</v>
      </c>
      <c r="G606" s="73" t="str">
        <f>+VLOOKUP($O606,MASTER!$A$8:$N$762,7,0)</f>
        <v>Costa Rica</v>
      </c>
      <c r="H606" s="73" t="str">
        <f>+VLOOKUP($O606,MASTER!$A$8:$N$762,9,0)</f>
        <v>SI</v>
      </c>
      <c r="I606" s="73" t="str">
        <f>+VLOOKUP($O606,MASTER!$A$8:$N$762,10,0)</f>
        <v>SI</v>
      </c>
      <c r="J606" s="73" t="str">
        <f>+VLOOKUP($O606,MASTER!$A$8:$N$762,11,0)</f>
        <v>SI</v>
      </c>
      <c r="K606" s="72">
        <f>+VLOOKUP($O606,MASTER!$A$8:$N$762,12,0)</f>
        <v>2</v>
      </c>
      <c r="L606" s="73" t="str">
        <f>+VLOOKUP($O606,MASTER!$A$8:$N$762,13,0)</f>
        <v>SI</v>
      </c>
      <c r="M606" s="73" t="str">
        <f>+VLOOKUP($O606,MASTER!$A$8:$N$762,14,0)</f>
        <v>Provincia</v>
      </c>
      <c r="N606" s="72">
        <f t="shared" si="50"/>
        <v>18</v>
      </c>
      <c r="O606" s="67">
        <f t="shared" si="50"/>
        <v>42</v>
      </c>
      <c r="P606" s="65">
        <v>6</v>
      </c>
      <c r="Q606" s="3" t="s">
        <v>1822</v>
      </c>
      <c r="R606" s="3" t="str">
        <f t="shared" si="51"/>
        <v>https://dashboardfiltrado.azurewebsites.net/AutoDash/Index/42/6</v>
      </c>
      <c r="S606" s="58" t="str">
        <f>+""""&amp;IFERROR(VLOOKUP($O606,MASTER!$A$8:$Z$762,20,0),"")&amp;""""</f>
        <v>"https://app-data-i.users.earthengine.app/view/dataclimacr"</v>
      </c>
      <c r="T606" s="73">
        <f>+IFERROR(VLOOKUP($O606,MASTER!$A$8:$Z$762,21,0),"")</f>
        <v>9020</v>
      </c>
      <c r="U606" s="67">
        <f>+BD_Links[[#This Row],[id2]]</f>
        <v>6</v>
      </c>
      <c r="V606" s="58" t="str">
        <f>+""""&amp;IFERROR(VLOOKUP($O606,MASTER!$A$8:$Z$762,22,0),"")&amp;""""</f>
        <v>"DATACLIMA_Costa Rica_Departamento"</v>
      </c>
      <c r="W606" s="3"/>
      <c r="X606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https://odooutil.azurewebsites.net/GEE/Index/9020/6/42/6</v>
      </c>
    </row>
    <row r="607" spans="2:26" ht="60" x14ac:dyDescent="0.3">
      <c r="B607" s="74">
        <f t="shared" si="49"/>
        <v>7</v>
      </c>
      <c r="C607" s="58" t="str">
        <f>+VLOOKUP($O607,MASTER!$A$8:$N$762,2,0)</f>
        <v>DATACLIMA</v>
      </c>
      <c r="D607" s="73" t="str">
        <f>+VLOOKUP($O607,MASTER!$A$8:$N$762,3,0)</f>
        <v>0013-04-00092</v>
      </c>
      <c r="E607" s="52" t="str">
        <f>+VLOOKUP($O607,MASTER!$A$8:$N$762,5,0)</f>
        <v>Plataforma de Análisis y Monitoreo del Clima - Costa Rica</v>
      </c>
      <c r="F607" s="73" t="str">
        <f>+VLOOKUP($O607,MASTER!$A$8:$N$762,6,0)</f>
        <v>PRO</v>
      </c>
      <c r="G607" s="73" t="str">
        <f>+VLOOKUP($O607,MASTER!$A$8:$N$762,7,0)</f>
        <v>Costa Rica</v>
      </c>
      <c r="H607" s="73" t="str">
        <f>+VLOOKUP($O607,MASTER!$A$8:$N$762,9,0)</f>
        <v>SI</v>
      </c>
      <c r="I607" s="73" t="str">
        <f>+VLOOKUP($O607,MASTER!$A$8:$N$762,10,0)</f>
        <v>SI</v>
      </c>
      <c r="J607" s="73" t="str">
        <f>+VLOOKUP($O607,MASTER!$A$8:$N$762,11,0)</f>
        <v>SI</v>
      </c>
      <c r="K607" s="72">
        <f>+VLOOKUP($O607,MASTER!$A$8:$N$762,12,0)</f>
        <v>2</v>
      </c>
      <c r="L607" s="73" t="str">
        <f>+VLOOKUP($O607,MASTER!$A$8:$N$762,13,0)</f>
        <v>SI</v>
      </c>
      <c r="M607" s="73" t="str">
        <f>+VLOOKUP($O607,MASTER!$A$8:$N$762,14,0)</f>
        <v>Provincia</v>
      </c>
      <c r="N607" s="72">
        <f t="shared" si="50"/>
        <v>18</v>
      </c>
      <c r="O607" s="67">
        <f t="shared" si="50"/>
        <v>42</v>
      </c>
      <c r="P607" s="65">
        <v>1</v>
      </c>
      <c r="Q607" s="3" t="s">
        <v>1823</v>
      </c>
      <c r="R607" s="3" t="str">
        <f t="shared" si="51"/>
        <v>https://dashboardfiltrado.azurewebsites.net/AutoDash/Index/42/1</v>
      </c>
      <c r="S607" s="58" t="str">
        <f>+""""&amp;IFERROR(VLOOKUP($O607,MASTER!$A$8:$Z$762,20,0),"")&amp;""""</f>
        <v>"https://app-data-i.users.earthengine.app/view/dataclimacr"</v>
      </c>
      <c r="T607" s="73">
        <f>+IFERROR(VLOOKUP($O607,MASTER!$A$8:$Z$762,21,0),"")</f>
        <v>9020</v>
      </c>
      <c r="U607" s="67">
        <f>+BD_Links[[#This Row],[id2]]</f>
        <v>1</v>
      </c>
      <c r="V607" s="58" t="str">
        <f>+""""&amp;IFERROR(VLOOKUP($O607,MASTER!$A$8:$Z$762,22,0),"")&amp;""""</f>
        <v>"DATACLIMA_Costa Rica_Departamento"</v>
      </c>
      <c r="W607" s="3"/>
      <c r="X607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https://odooutil.azurewebsites.net/GEE/Index/9020/1/42/1</v>
      </c>
    </row>
    <row r="608" spans="2:26" ht="72" x14ac:dyDescent="0.3">
      <c r="B608" s="74">
        <f t="shared" si="49"/>
        <v>1</v>
      </c>
      <c r="C608" s="58" t="str">
        <f>+VLOOKUP($O608,MASTER!$A$8:$N$762,2,0)</f>
        <v>DATARIESGO</v>
      </c>
      <c r="D608" s="73" t="str">
        <f>+VLOOKUP($O608,MASTER!$A$8:$N$762,3,0)</f>
        <v>0012-04-00091</v>
      </c>
      <c r="E608" s="52" t="str">
        <f>+VLOOKUP($O608,MASTER!$A$8:$N$762,5,0)</f>
        <v>Plataforma de Análisis y Monitoreo de focos de Fuego - Belice</v>
      </c>
      <c r="F608" s="73" t="str">
        <f>+VLOOKUP($O608,MASTER!$A$8:$N$762,6,0)</f>
        <v>PRO</v>
      </c>
      <c r="G608" s="73" t="str">
        <f>+VLOOKUP($O608,MASTER!$A$8:$N$762,7,0)</f>
        <v>Belice</v>
      </c>
      <c r="H608" s="73" t="str">
        <f>+VLOOKUP($O608,MASTER!$A$8:$N$762,9,0)</f>
        <v>SI</v>
      </c>
      <c r="I608" s="73" t="str">
        <f>+VLOOKUP($O608,MASTER!$A$8:$N$762,10,0)</f>
        <v>SI</v>
      </c>
      <c r="J608" s="73" t="str">
        <f>+VLOOKUP($O608,MASTER!$A$8:$N$762,11,0)</f>
        <v>SI</v>
      </c>
      <c r="K608" s="72">
        <f>+VLOOKUP($O608,MASTER!$A$8:$N$762,12,0)</f>
        <v>1</v>
      </c>
      <c r="L608" s="73" t="str">
        <f>+VLOOKUP($O608,MASTER!$A$8:$N$762,13,0)</f>
        <v>NO</v>
      </c>
      <c r="M608" s="73" t="str">
        <f>+VLOOKUP($O608,MASTER!$A$8:$N$762,14,0)</f>
        <v>Nacional</v>
      </c>
      <c r="N608" s="72">
        <f t="shared" si="50"/>
        <v>18</v>
      </c>
      <c r="O608" s="67">
        <v>43</v>
      </c>
      <c r="P608" s="66">
        <v>0</v>
      </c>
      <c r="Q608" s="75" t="s">
        <v>89</v>
      </c>
      <c r="R608" s="3" t="str">
        <f t="shared" si="51"/>
        <v>https://dashboardfiltrado.azurewebsites.net/AutoDash/Index/43/0</v>
      </c>
      <c r="S608" s="58" t="str">
        <f>+""""&amp;IFERROR(VLOOKUP($O608,MASTER!$A$8:$Z$762,20,0),"")&amp;""""</f>
        <v>"https://app-data-i.users.earthengine.app/view/datafuegobz"</v>
      </c>
      <c r="T608" s="73">
        <f>+IFERROR(VLOOKUP($O608,MASTER!$A$8:$Z$762,21,0),"")</f>
        <v>9021</v>
      </c>
      <c r="U608" s="67">
        <f>+BD_Links[[#This Row],[id2]]</f>
        <v>0</v>
      </c>
      <c r="V608" s="58" t="str">
        <f>+""""&amp;IFERROR(VLOOKUP($O608,MASTER!$A$8:$Z$762,22,0),"")&amp;""""</f>
        <v>"DATAFUEGO_Belice_Nacional"</v>
      </c>
      <c r="W608" s="3"/>
      <c r="X608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v>
      </c>
      <c r="Z6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https://odooutil.azurewebsites.net/GEE/Index/9021/0/43/0</v>
      </c>
    </row>
    <row r="609" spans="2:26" ht="72" x14ac:dyDescent="0.3">
      <c r="B609" s="74">
        <f t="shared" si="49"/>
        <v>1</v>
      </c>
      <c r="C609" s="58" t="str">
        <f>+VLOOKUP($O609,MASTER!$A$8:$N$762,2,0)</f>
        <v>DATARIESGO</v>
      </c>
      <c r="D609" s="73" t="str">
        <f>+VLOOKUP($O609,MASTER!$A$8:$N$762,3,0)</f>
        <v>0012-04-00091</v>
      </c>
      <c r="E609" s="52" t="str">
        <f>+VLOOKUP($O609,MASTER!$A$8:$N$762,5,0)</f>
        <v>Plataforma de Análisis y Monitoreo de focos de Fuego - Belice</v>
      </c>
      <c r="F609" s="73" t="str">
        <f>+VLOOKUP($O609,MASTER!$A$8:$N$762,6,0)</f>
        <v>PRO</v>
      </c>
      <c r="G609" s="73" t="str">
        <f>+VLOOKUP($O609,MASTER!$A$8:$N$762,7,0)</f>
        <v>Belice</v>
      </c>
      <c r="H609" s="73" t="str">
        <f>+VLOOKUP($O609,MASTER!$A$8:$N$762,9,0)</f>
        <v>SI</v>
      </c>
      <c r="I609" s="73" t="str">
        <f>+VLOOKUP($O609,MASTER!$A$8:$N$762,10,0)</f>
        <v>SI</v>
      </c>
      <c r="J609" s="73" t="str">
        <f>+VLOOKUP($O609,MASTER!$A$8:$N$762,11,0)</f>
        <v>SI</v>
      </c>
      <c r="K609" s="72">
        <f>+VLOOKUP($O609,MASTER!$A$8:$N$762,12,0)</f>
        <v>2</v>
      </c>
      <c r="L609" s="73" t="str">
        <f>+VLOOKUP($O609,MASTER!$A$8:$N$762,13,0)</f>
        <v>SI</v>
      </c>
      <c r="M609" s="73" t="str">
        <f>+VLOOKUP($O609,MASTER!$A$8:$N$762,14,0)</f>
        <v>Distrito</v>
      </c>
      <c r="N609" s="72">
        <f t="shared" si="50"/>
        <v>18</v>
      </c>
      <c r="O609" s="67">
        <v>44</v>
      </c>
      <c r="P609" s="65">
        <v>1</v>
      </c>
      <c r="Q609" s="3" t="s">
        <v>1094</v>
      </c>
      <c r="R609" s="3" t="str">
        <f t="shared" si="51"/>
        <v>https://dashboardfiltrado.azurewebsites.net/AutoDash/Index/44/1</v>
      </c>
      <c r="S609" s="58" t="str">
        <f>+""""&amp;IFERROR(VLOOKUP($O609,MASTER!$A$8:$Z$762,20,0),"")&amp;""""</f>
        <v>"https://app-data-i.users.earthengine.app/view/datafuegobz"</v>
      </c>
      <c r="T609" s="73">
        <f>+IFERROR(VLOOKUP($O609,MASTER!$A$8:$Z$762,21,0),"")</f>
        <v>9022</v>
      </c>
      <c r="U609" s="94">
        <v>603</v>
      </c>
      <c r="V609" s="58" t="str">
        <f>+""""&amp;IFERROR(VLOOKUP($O609,MASTER!$A$8:$Z$762,22,0),"")&amp;""""</f>
        <v>"DATAFUEGO_Belice_Distrito"</v>
      </c>
      <c r="W609" s="3"/>
      <c r="X609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https://odooutil.azurewebsites.net/GEE/Index/9022/603/44/1</v>
      </c>
    </row>
    <row r="610" spans="2:26" ht="72" x14ac:dyDescent="0.3">
      <c r="B610" s="74">
        <f t="shared" si="49"/>
        <v>2</v>
      </c>
      <c r="C610" s="58" t="str">
        <f>+VLOOKUP($O610,MASTER!$A$8:$N$762,2,0)</f>
        <v>DATARIESGO</v>
      </c>
      <c r="D610" s="73" t="str">
        <f>+VLOOKUP($O610,MASTER!$A$8:$N$762,3,0)</f>
        <v>0012-04-00091</v>
      </c>
      <c r="E610" s="52" t="str">
        <f>+VLOOKUP($O610,MASTER!$A$8:$N$762,5,0)</f>
        <v>Plataforma de Análisis y Monitoreo de focos de Fuego - Belice</v>
      </c>
      <c r="F610" s="73" t="str">
        <f>+VLOOKUP($O610,MASTER!$A$8:$N$762,6,0)</f>
        <v>PRO</v>
      </c>
      <c r="G610" s="73" t="str">
        <f>+VLOOKUP($O610,MASTER!$A$8:$N$762,7,0)</f>
        <v>Belice</v>
      </c>
      <c r="H610" s="73" t="str">
        <f>+VLOOKUP($O610,MASTER!$A$8:$N$762,9,0)</f>
        <v>SI</v>
      </c>
      <c r="I610" s="73" t="str">
        <f>+VLOOKUP($O610,MASTER!$A$8:$N$762,10,0)</f>
        <v>SI</v>
      </c>
      <c r="J610" s="73" t="str">
        <f>+VLOOKUP($O610,MASTER!$A$8:$N$762,11,0)</f>
        <v>SI</v>
      </c>
      <c r="K610" s="72">
        <f>+VLOOKUP($O610,MASTER!$A$8:$N$762,12,0)</f>
        <v>2</v>
      </c>
      <c r="L610" s="73" t="str">
        <f>+VLOOKUP($O610,MASTER!$A$8:$N$762,13,0)</f>
        <v>SI</v>
      </c>
      <c r="M610" s="73" t="str">
        <f>+VLOOKUP($O610,MASTER!$A$8:$N$762,14,0)</f>
        <v>Distrito</v>
      </c>
      <c r="N610" s="72">
        <f t="shared" si="50"/>
        <v>18</v>
      </c>
      <c r="O610" s="67">
        <f t="shared" si="50"/>
        <v>44</v>
      </c>
      <c r="P610" s="65">
        <v>2</v>
      </c>
      <c r="Q610" s="3" t="s">
        <v>1095</v>
      </c>
      <c r="R610" s="3" t="str">
        <f t="shared" si="51"/>
        <v>https://dashboardfiltrado.azurewebsites.net/AutoDash/Index/44/2</v>
      </c>
      <c r="S610" s="58" t="str">
        <f>+""""&amp;IFERROR(VLOOKUP($O610,MASTER!$A$8:$Z$762,20,0),"")&amp;""""</f>
        <v>"https://app-data-i.users.earthengine.app/view/datafuegobz"</v>
      </c>
      <c r="T610" s="73">
        <f>+IFERROR(VLOOKUP($O610,MASTER!$A$8:$Z$762,21,0),"")</f>
        <v>9022</v>
      </c>
      <c r="U610" s="94">
        <v>604</v>
      </c>
      <c r="V610" s="58" t="str">
        <f>+""""&amp;IFERROR(VLOOKUP($O610,MASTER!$A$8:$Z$762,22,0),"")&amp;""""</f>
        <v>"DATAFUEGO_Belice_Distrito"</v>
      </c>
      <c r="W610" s="3"/>
      <c r="X610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https://odooutil.azurewebsites.net/GEE/Index/9022/604/44/2</v>
      </c>
    </row>
    <row r="611" spans="2:26" ht="72" x14ac:dyDescent="0.3">
      <c r="B611" s="74">
        <f t="shared" si="49"/>
        <v>3</v>
      </c>
      <c r="C611" s="58" t="str">
        <f>+VLOOKUP($O611,MASTER!$A$8:$N$762,2,0)</f>
        <v>DATARIESGO</v>
      </c>
      <c r="D611" s="73" t="str">
        <f>+VLOOKUP($O611,MASTER!$A$8:$N$762,3,0)</f>
        <v>0012-04-00091</v>
      </c>
      <c r="E611" s="52" t="str">
        <f>+VLOOKUP($O611,MASTER!$A$8:$N$762,5,0)</f>
        <v>Plataforma de Análisis y Monitoreo de focos de Fuego - Belice</v>
      </c>
      <c r="F611" s="73" t="str">
        <f>+VLOOKUP($O611,MASTER!$A$8:$N$762,6,0)</f>
        <v>PRO</v>
      </c>
      <c r="G611" s="73" t="str">
        <f>+VLOOKUP($O611,MASTER!$A$8:$N$762,7,0)</f>
        <v>Belice</v>
      </c>
      <c r="H611" s="73" t="str">
        <f>+VLOOKUP($O611,MASTER!$A$8:$N$762,9,0)</f>
        <v>SI</v>
      </c>
      <c r="I611" s="73" t="str">
        <f>+VLOOKUP($O611,MASTER!$A$8:$N$762,10,0)</f>
        <v>SI</v>
      </c>
      <c r="J611" s="73" t="str">
        <f>+VLOOKUP($O611,MASTER!$A$8:$N$762,11,0)</f>
        <v>SI</v>
      </c>
      <c r="K611" s="72">
        <f>+VLOOKUP($O611,MASTER!$A$8:$N$762,12,0)</f>
        <v>2</v>
      </c>
      <c r="L611" s="73" t="str">
        <f>+VLOOKUP($O611,MASTER!$A$8:$N$762,13,0)</f>
        <v>SI</v>
      </c>
      <c r="M611" s="73" t="str">
        <f>+VLOOKUP($O611,MASTER!$A$8:$N$762,14,0)</f>
        <v>Distrito</v>
      </c>
      <c r="N611" s="72">
        <f t="shared" si="50"/>
        <v>18</v>
      </c>
      <c r="O611" s="67">
        <f t="shared" si="50"/>
        <v>44</v>
      </c>
      <c r="P611" s="65">
        <v>3</v>
      </c>
      <c r="Q611" s="3" t="s">
        <v>1096</v>
      </c>
      <c r="R611" s="3" t="str">
        <f t="shared" si="51"/>
        <v>https://dashboardfiltrado.azurewebsites.net/AutoDash/Index/44/3</v>
      </c>
      <c r="S611" s="58" t="str">
        <f>+""""&amp;IFERROR(VLOOKUP($O611,MASTER!$A$8:$Z$762,20,0),"")&amp;""""</f>
        <v>"https://app-data-i.users.earthengine.app/view/datafuegobz"</v>
      </c>
      <c r="T611" s="73">
        <f>+IFERROR(VLOOKUP($O611,MASTER!$A$8:$Z$762,21,0),"")</f>
        <v>9022</v>
      </c>
      <c r="U611" s="94">
        <v>605</v>
      </c>
      <c r="V611" s="58" t="str">
        <f>+""""&amp;IFERROR(VLOOKUP($O611,MASTER!$A$8:$Z$762,22,0),"")&amp;""""</f>
        <v>"DATAFUEGO_Belice_Distrito"</v>
      </c>
      <c r="W611" s="3"/>
      <c r="X611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https://odooutil.azurewebsites.net/GEE/Index/9022/605/44/3</v>
      </c>
    </row>
    <row r="612" spans="2:26" ht="72" x14ac:dyDescent="0.3">
      <c r="B612" s="74">
        <f t="shared" si="49"/>
        <v>4</v>
      </c>
      <c r="C612" s="58" t="str">
        <f>+VLOOKUP($O612,MASTER!$A$8:$N$762,2,0)</f>
        <v>DATARIESGO</v>
      </c>
      <c r="D612" s="73" t="str">
        <f>+VLOOKUP($O612,MASTER!$A$8:$N$762,3,0)</f>
        <v>0012-04-00091</v>
      </c>
      <c r="E612" s="52" t="str">
        <f>+VLOOKUP($O612,MASTER!$A$8:$N$762,5,0)</f>
        <v>Plataforma de Análisis y Monitoreo de focos de Fuego - Belice</v>
      </c>
      <c r="F612" s="73" t="str">
        <f>+VLOOKUP($O612,MASTER!$A$8:$N$762,6,0)</f>
        <v>PRO</v>
      </c>
      <c r="G612" s="73" t="str">
        <f>+VLOOKUP($O612,MASTER!$A$8:$N$762,7,0)</f>
        <v>Belice</v>
      </c>
      <c r="H612" s="73" t="str">
        <f>+VLOOKUP($O612,MASTER!$A$8:$N$762,9,0)</f>
        <v>SI</v>
      </c>
      <c r="I612" s="73" t="str">
        <f>+VLOOKUP($O612,MASTER!$A$8:$N$762,10,0)</f>
        <v>SI</v>
      </c>
      <c r="J612" s="73" t="str">
        <f>+VLOOKUP($O612,MASTER!$A$8:$N$762,11,0)</f>
        <v>SI</v>
      </c>
      <c r="K612" s="72">
        <f>+VLOOKUP($O612,MASTER!$A$8:$N$762,12,0)</f>
        <v>2</v>
      </c>
      <c r="L612" s="73" t="str">
        <f>+VLOOKUP($O612,MASTER!$A$8:$N$762,13,0)</f>
        <v>SI</v>
      </c>
      <c r="M612" s="73" t="str">
        <f>+VLOOKUP($O612,MASTER!$A$8:$N$762,14,0)</f>
        <v>Distrito</v>
      </c>
      <c r="N612" s="72">
        <f t="shared" si="50"/>
        <v>18</v>
      </c>
      <c r="O612" s="67">
        <f t="shared" si="50"/>
        <v>44</v>
      </c>
      <c r="P612" s="65">
        <v>4</v>
      </c>
      <c r="Q612" s="3" t="s">
        <v>1097</v>
      </c>
      <c r="R612" s="3" t="str">
        <f t="shared" si="51"/>
        <v>https://dashboardfiltrado.azurewebsites.net/AutoDash/Index/44/4</v>
      </c>
      <c r="S612" s="58" t="str">
        <f>+""""&amp;IFERROR(VLOOKUP($O612,MASTER!$A$8:$Z$762,20,0),"")&amp;""""</f>
        <v>"https://app-data-i.users.earthengine.app/view/datafuegobz"</v>
      </c>
      <c r="T612" s="73">
        <f>+IFERROR(VLOOKUP($O612,MASTER!$A$8:$Z$762,21,0),"")</f>
        <v>9022</v>
      </c>
      <c r="U612" s="94">
        <v>606</v>
      </c>
      <c r="V612" s="58" t="str">
        <f>+""""&amp;IFERROR(VLOOKUP($O612,MASTER!$A$8:$Z$762,22,0),"")&amp;""""</f>
        <v>"DATAFUEGO_Belice_Distrito"</v>
      </c>
      <c r="W612" s="3"/>
      <c r="X612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https://odooutil.azurewebsites.net/GEE/Index/9022/606/44/4</v>
      </c>
    </row>
    <row r="613" spans="2:26" ht="72" x14ac:dyDescent="0.3">
      <c r="B613" s="74">
        <f t="shared" si="49"/>
        <v>5</v>
      </c>
      <c r="C613" s="58" t="str">
        <f>+VLOOKUP($O613,MASTER!$A$8:$N$762,2,0)</f>
        <v>DATARIESGO</v>
      </c>
      <c r="D613" s="73" t="str">
        <f>+VLOOKUP($O613,MASTER!$A$8:$N$762,3,0)</f>
        <v>0012-04-00091</v>
      </c>
      <c r="E613" s="52" t="str">
        <f>+VLOOKUP($O613,MASTER!$A$8:$N$762,5,0)</f>
        <v>Plataforma de Análisis y Monitoreo de focos de Fuego - Belice</v>
      </c>
      <c r="F613" s="73" t="str">
        <f>+VLOOKUP($O613,MASTER!$A$8:$N$762,6,0)</f>
        <v>PRO</v>
      </c>
      <c r="G613" s="73" t="str">
        <f>+VLOOKUP($O613,MASTER!$A$8:$N$762,7,0)</f>
        <v>Belice</v>
      </c>
      <c r="H613" s="73" t="str">
        <f>+VLOOKUP($O613,MASTER!$A$8:$N$762,9,0)</f>
        <v>SI</v>
      </c>
      <c r="I613" s="73" t="str">
        <f>+VLOOKUP($O613,MASTER!$A$8:$N$762,10,0)</f>
        <v>SI</v>
      </c>
      <c r="J613" s="73" t="str">
        <f>+VLOOKUP($O613,MASTER!$A$8:$N$762,11,0)</f>
        <v>SI</v>
      </c>
      <c r="K613" s="72">
        <f>+VLOOKUP($O613,MASTER!$A$8:$N$762,12,0)</f>
        <v>2</v>
      </c>
      <c r="L613" s="73" t="str">
        <f>+VLOOKUP($O613,MASTER!$A$8:$N$762,13,0)</f>
        <v>SI</v>
      </c>
      <c r="M613" s="73" t="str">
        <f>+VLOOKUP($O613,MASTER!$A$8:$N$762,14,0)</f>
        <v>Distrito</v>
      </c>
      <c r="N613" s="72">
        <f t="shared" si="50"/>
        <v>18</v>
      </c>
      <c r="O613" s="67">
        <f t="shared" si="50"/>
        <v>44</v>
      </c>
      <c r="P613" s="65">
        <v>5</v>
      </c>
      <c r="Q613" s="3" t="s">
        <v>1098</v>
      </c>
      <c r="R613" s="3" t="str">
        <f t="shared" si="51"/>
        <v>https://dashboardfiltrado.azurewebsites.net/AutoDash/Index/44/5</v>
      </c>
      <c r="S613" s="58" t="str">
        <f>+""""&amp;IFERROR(VLOOKUP($O613,MASTER!$A$8:$Z$762,20,0),"")&amp;""""</f>
        <v>"https://app-data-i.users.earthengine.app/view/datafuegobz"</v>
      </c>
      <c r="T613" s="73">
        <f>+IFERROR(VLOOKUP($O613,MASTER!$A$8:$Z$762,21,0),"")</f>
        <v>9022</v>
      </c>
      <c r="U613" s="94">
        <v>607</v>
      </c>
      <c r="V613" s="58" t="str">
        <f>+""""&amp;IFERROR(VLOOKUP($O613,MASTER!$A$8:$Z$762,22,0),"")&amp;""""</f>
        <v>"DATAFUEGO_Belice_Distrito"</v>
      </c>
      <c r="W613" s="3"/>
      <c r="X613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https://odooutil.azurewebsites.net/GEE/Index/9022/607/44/5</v>
      </c>
    </row>
    <row r="614" spans="2:26" ht="72" x14ac:dyDescent="0.3">
      <c r="B614" s="74">
        <f t="shared" si="49"/>
        <v>6</v>
      </c>
      <c r="C614" s="58" t="str">
        <f>+VLOOKUP($O614,MASTER!$A$8:$N$762,2,0)</f>
        <v>DATARIESGO</v>
      </c>
      <c r="D614" s="73" t="str">
        <f>+VLOOKUP($O614,MASTER!$A$8:$N$762,3,0)</f>
        <v>0012-04-00091</v>
      </c>
      <c r="E614" s="52" t="str">
        <f>+VLOOKUP($O614,MASTER!$A$8:$N$762,5,0)</f>
        <v>Plataforma de Análisis y Monitoreo de focos de Fuego - Belice</v>
      </c>
      <c r="F614" s="73" t="str">
        <f>+VLOOKUP($O614,MASTER!$A$8:$N$762,6,0)</f>
        <v>PRO</v>
      </c>
      <c r="G614" s="73" t="str">
        <f>+VLOOKUP($O614,MASTER!$A$8:$N$762,7,0)</f>
        <v>Belice</v>
      </c>
      <c r="H614" s="73" t="str">
        <f>+VLOOKUP($O614,MASTER!$A$8:$N$762,9,0)</f>
        <v>SI</v>
      </c>
      <c r="I614" s="73" t="str">
        <f>+VLOOKUP($O614,MASTER!$A$8:$N$762,10,0)</f>
        <v>SI</v>
      </c>
      <c r="J614" s="73" t="str">
        <f>+VLOOKUP($O614,MASTER!$A$8:$N$762,11,0)</f>
        <v>SI</v>
      </c>
      <c r="K614" s="72">
        <f>+VLOOKUP($O614,MASTER!$A$8:$N$762,12,0)</f>
        <v>2</v>
      </c>
      <c r="L614" s="73" t="str">
        <f>+VLOOKUP($O614,MASTER!$A$8:$N$762,13,0)</f>
        <v>SI</v>
      </c>
      <c r="M614" s="73" t="str">
        <f>+VLOOKUP($O614,MASTER!$A$8:$N$762,14,0)</f>
        <v>Distrito</v>
      </c>
      <c r="N614" s="72">
        <f t="shared" si="50"/>
        <v>18</v>
      </c>
      <c r="O614" s="67">
        <f t="shared" si="50"/>
        <v>44</v>
      </c>
      <c r="P614" s="65">
        <v>6</v>
      </c>
      <c r="Q614" s="3" t="s">
        <v>1099</v>
      </c>
      <c r="R614" s="3" t="str">
        <f t="shared" si="51"/>
        <v>https://dashboardfiltrado.azurewebsites.net/AutoDash/Index/44/6</v>
      </c>
      <c r="S614" s="58" t="str">
        <f>+""""&amp;IFERROR(VLOOKUP($O614,MASTER!$A$8:$Z$762,20,0),"")&amp;""""</f>
        <v>"https://app-data-i.users.earthengine.app/view/datafuegobz"</v>
      </c>
      <c r="T614" s="73">
        <f>+IFERROR(VLOOKUP($O614,MASTER!$A$8:$Z$762,21,0),"")</f>
        <v>9022</v>
      </c>
      <c r="U614" s="94">
        <v>608</v>
      </c>
      <c r="V614" s="58" t="str">
        <f>+""""&amp;IFERROR(VLOOKUP($O614,MASTER!$A$8:$Z$762,22,0),"")&amp;""""</f>
        <v>"DATAFUEGO_Belice_Distrito"</v>
      </c>
      <c r="W614" s="3"/>
      <c r="X614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https://odooutil.azurewebsites.net/GEE/Index/9022/608/44/6</v>
      </c>
    </row>
    <row r="615" spans="2:26" ht="60" x14ac:dyDescent="0.3">
      <c r="B615" s="74">
        <f t="shared" si="49"/>
        <v>1</v>
      </c>
      <c r="C615" s="58" t="str">
        <f>+VLOOKUP($O615,MASTER!$A$8:$N$762,2,0)</f>
        <v>DATACLIMA</v>
      </c>
      <c r="D615" s="73" t="str">
        <f>+VLOOKUP($O615,MASTER!$A$8:$N$762,3,0)</f>
        <v>0013-04-00092</v>
      </c>
      <c r="E615" s="52" t="str">
        <f>+VLOOKUP($O615,MASTER!$A$8:$N$762,5,0)</f>
        <v>Plataforma de Análisis y Monitoreo del Clima - Belice</v>
      </c>
      <c r="F615" s="73" t="str">
        <f>+VLOOKUP($O615,MASTER!$A$8:$N$762,6,0)</f>
        <v>PRO</v>
      </c>
      <c r="G615" s="73" t="str">
        <f>+VLOOKUP($O615,MASTER!$A$8:$N$762,7,0)</f>
        <v>Belice</v>
      </c>
      <c r="H615" s="73" t="str">
        <f>+VLOOKUP($O615,MASTER!$A$8:$N$762,9,0)</f>
        <v>SI</v>
      </c>
      <c r="I615" s="73" t="str">
        <f>+VLOOKUP($O615,MASTER!$A$8:$N$762,10,0)</f>
        <v>SI</v>
      </c>
      <c r="J615" s="73" t="str">
        <f>+VLOOKUP($O615,MASTER!$A$8:$N$762,11,0)</f>
        <v>SI</v>
      </c>
      <c r="K615" s="72">
        <f>+VLOOKUP($O615,MASTER!$A$8:$N$762,12,0)</f>
        <v>1</v>
      </c>
      <c r="L615" s="73" t="str">
        <f>+VLOOKUP($O615,MASTER!$A$8:$N$762,13,0)</f>
        <v>NO</v>
      </c>
      <c r="M615" s="73" t="str">
        <f>+VLOOKUP($O615,MASTER!$A$8:$N$762,14,0)</f>
        <v>Nacional</v>
      </c>
      <c r="N615" s="72">
        <f t="shared" si="50"/>
        <v>18</v>
      </c>
      <c r="O615" s="67">
        <v>45</v>
      </c>
      <c r="P615" s="66">
        <v>0</v>
      </c>
      <c r="Q615" s="75" t="s">
        <v>89</v>
      </c>
      <c r="R615" s="3" t="str">
        <f t="shared" si="51"/>
        <v>https://dashboardfiltrado.azurewebsites.net/AutoDash/Index/45/0</v>
      </c>
      <c r="S615" s="58" t="str">
        <f>+""""&amp;IFERROR(VLOOKUP($O615,MASTER!$A$8:$Z$762,20,0),"")&amp;""""</f>
        <v>"https://app-data-i.users.earthengine.app/view/dataclimabz"</v>
      </c>
      <c r="T615" s="73">
        <f>+IFERROR(VLOOKUP($O615,MASTER!$A$8:$Z$762,21,0),"")</f>
        <v>9023</v>
      </c>
      <c r="U615" s="67">
        <f>+BD_Links[[#This Row],[id2]]</f>
        <v>0</v>
      </c>
      <c r="V615" s="58" t="str">
        <f>+""""&amp;IFERROR(VLOOKUP($O615,MASTER!$A$8:$Z$762,22,0),"")&amp;""""</f>
        <v>"DATACLIMA_Belice_Nacional"</v>
      </c>
      <c r="W615" s="3"/>
      <c r="X615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v>
      </c>
      <c r="Z6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https://odooutil.azurewebsites.net/GEE/Index/9023/0/45/0</v>
      </c>
    </row>
    <row r="616" spans="2:26" ht="60" x14ac:dyDescent="0.3">
      <c r="B616" s="74">
        <f t="shared" si="49"/>
        <v>1</v>
      </c>
      <c r="C616" s="58" t="str">
        <f>+VLOOKUP($O616,MASTER!$A$8:$N$762,2,0)</f>
        <v>DATACLIMA</v>
      </c>
      <c r="D616" s="73" t="str">
        <f>+VLOOKUP($O616,MASTER!$A$8:$N$762,3,0)</f>
        <v>0013-04-00092</v>
      </c>
      <c r="E616" s="52" t="str">
        <f>+VLOOKUP($O616,MASTER!$A$8:$N$762,5,0)</f>
        <v>Plataforma de Análisis y Monitoreo del Clima - Belice</v>
      </c>
      <c r="F616" s="73" t="str">
        <f>+VLOOKUP($O616,MASTER!$A$8:$N$762,6,0)</f>
        <v>PRO</v>
      </c>
      <c r="G616" s="73" t="str">
        <f>+VLOOKUP($O616,MASTER!$A$8:$N$762,7,0)</f>
        <v>Belice</v>
      </c>
      <c r="H616" s="73" t="str">
        <f>+VLOOKUP($O616,MASTER!$A$8:$N$762,9,0)</f>
        <v>SI</v>
      </c>
      <c r="I616" s="73" t="str">
        <f>+VLOOKUP($O616,MASTER!$A$8:$N$762,10,0)</f>
        <v>SI</v>
      </c>
      <c r="J616" s="73" t="str">
        <f>+VLOOKUP($O616,MASTER!$A$8:$N$762,11,0)</f>
        <v>SI</v>
      </c>
      <c r="K616" s="72">
        <f>+VLOOKUP($O616,MASTER!$A$8:$N$762,12,0)</f>
        <v>2</v>
      </c>
      <c r="L616" s="73" t="str">
        <f>+VLOOKUP($O616,MASTER!$A$8:$N$762,13,0)</f>
        <v>SI</v>
      </c>
      <c r="M616" s="73" t="str">
        <f>+VLOOKUP($O616,MASTER!$A$8:$N$762,14,0)</f>
        <v>Distrito</v>
      </c>
      <c r="N616" s="72">
        <f t="shared" si="50"/>
        <v>18</v>
      </c>
      <c r="O616" s="67">
        <v>46</v>
      </c>
      <c r="P616" s="65">
        <v>1</v>
      </c>
      <c r="Q616" s="3" t="s">
        <v>1094</v>
      </c>
      <c r="R616" s="3" t="str">
        <f t="shared" si="51"/>
        <v>https://dashboardfiltrado.azurewebsites.net/AutoDash/Index/46/1</v>
      </c>
      <c r="S616" s="58" t="str">
        <f>+""""&amp;IFERROR(VLOOKUP($O616,MASTER!$A$8:$Z$762,20,0),"")&amp;""""</f>
        <v>"https://app-data-i.users.earthengine.app/view/dataclimabz"</v>
      </c>
      <c r="T616" s="73">
        <f>+IFERROR(VLOOKUP($O616,MASTER!$A$8:$Z$762,21,0),"")</f>
        <v>9024</v>
      </c>
      <c r="U616" s="94">
        <v>603</v>
      </c>
      <c r="V616" s="58" t="str">
        <f>+""""&amp;IFERROR(VLOOKUP($O616,MASTER!$A$8:$Z$762,22,0),"")&amp;""""</f>
        <v>"DATACLIMA_Belice_Distrito"</v>
      </c>
      <c r="W616" s="3" t="s">
        <v>1249</v>
      </c>
      <c r="X616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https://odooutil.azurewebsites.net/GEE/Index/9024/603/46/1</v>
      </c>
    </row>
    <row r="617" spans="2:26" ht="60" x14ac:dyDescent="0.3">
      <c r="B617" s="74">
        <f t="shared" si="49"/>
        <v>2</v>
      </c>
      <c r="C617" s="58" t="str">
        <f>+VLOOKUP($O617,MASTER!$A$8:$N$762,2,0)</f>
        <v>DATACLIMA</v>
      </c>
      <c r="D617" s="73" t="str">
        <f>+VLOOKUP($O617,MASTER!$A$8:$N$762,3,0)</f>
        <v>0013-04-00092</v>
      </c>
      <c r="E617" s="52" t="str">
        <f>+VLOOKUP($O617,MASTER!$A$8:$N$762,5,0)</f>
        <v>Plataforma de Análisis y Monitoreo del Clima - Belice</v>
      </c>
      <c r="F617" s="73" t="str">
        <f>+VLOOKUP($O617,MASTER!$A$8:$N$762,6,0)</f>
        <v>PRO</v>
      </c>
      <c r="G617" s="73" t="str">
        <f>+VLOOKUP($O617,MASTER!$A$8:$N$762,7,0)</f>
        <v>Belice</v>
      </c>
      <c r="H617" s="73" t="str">
        <f>+VLOOKUP($O617,MASTER!$A$8:$N$762,9,0)</f>
        <v>SI</v>
      </c>
      <c r="I617" s="73" t="str">
        <f>+VLOOKUP($O617,MASTER!$A$8:$N$762,10,0)</f>
        <v>SI</v>
      </c>
      <c r="J617" s="73" t="str">
        <f>+VLOOKUP($O617,MASTER!$A$8:$N$762,11,0)</f>
        <v>SI</v>
      </c>
      <c r="K617" s="72">
        <f>+VLOOKUP($O617,MASTER!$A$8:$N$762,12,0)</f>
        <v>2</v>
      </c>
      <c r="L617" s="73" t="str">
        <f>+VLOOKUP($O617,MASTER!$A$8:$N$762,13,0)</f>
        <v>SI</v>
      </c>
      <c r="M617" s="73" t="str">
        <f>+VLOOKUP($O617,MASTER!$A$8:$N$762,14,0)</f>
        <v>Distrito</v>
      </c>
      <c r="N617" s="72">
        <f t="shared" si="50"/>
        <v>18</v>
      </c>
      <c r="O617" s="67">
        <f t="shared" si="50"/>
        <v>46</v>
      </c>
      <c r="P617" s="65">
        <v>2</v>
      </c>
      <c r="Q617" s="3" t="s">
        <v>1095</v>
      </c>
      <c r="R617" s="3" t="str">
        <f t="shared" si="51"/>
        <v>https://dashboardfiltrado.azurewebsites.net/AutoDash/Index/46/2</v>
      </c>
      <c r="S617" s="58" t="str">
        <f>+""""&amp;IFERROR(VLOOKUP($O617,MASTER!$A$8:$Z$762,20,0),"")&amp;""""</f>
        <v>"https://app-data-i.users.earthengine.app/view/dataclimabz"</v>
      </c>
      <c r="T617" s="73">
        <f>+IFERROR(VLOOKUP($O617,MASTER!$A$8:$Z$762,21,0),"")</f>
        <v>9024</v>
      </c>
      <c r="U617" s="94">
        <v>604</v>
      </c>
      <c r="V617" s="58" t="str">
        <f>+""""&amp;IFERROR(VLOOKUP($O617,MASTER!$A$8:$Z$762,22,0),"")&amp;""""</f>
        <v>"DATACLIMA_Belice_Distrito"</v>
      </c>
      <c r="W617" s="3" t="s">
        <v>1249</v>
      </c>
      <c r="X617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https://odooutil.azurewebsites.net/GEE/Index/9024/604/46/2</v>
      </c>
    </row>
    <row r="618" spans="2:26" ht="60" x14ac:dyDescent="0.3">
      <c r="B618" s="74">
        <f t="shared" si="49"/>
        <v>3</v>
      </c>
      <c r="C618" s="58" t="str">
        <f>+VLOOKUP($O618,MASTER!$A$8:$N$762,2,0)</f>
        <v>DATACLIMA</v>
      </c>
      <c r="D618" s="73" t="str">
        <f>+VLOOKUP($O618,MASTER!$A$8:$N$762,3,0)</f>
        <v>0013-04-00092</v>
      </c>
      <c r="E618" s="52" t="str">
        <f>+VLOOKUP($O618,MASTER!$A$8:$N$762,5,0)</f>
        <v>Plataforma de Análisis y Monitoreo del Clima - Belice</v>
      </c>
      <c r="F618" s="73" t="str">
        <f>+VLOOKUP($O618,MASTER!$A$8:$N$762,6,0)</f>
        <v>PRO</v>
      </c>
      <c r="G618" s="73" t="str">
        <f>+VLOOKUP($O618,MASTER!$A$8:$N$762,7,0)</f>
        <v>Belice</v>
      </c>
      <c r="H618" s="73" t="str">
        <f>+VLOOKUP($O618,MASTER!$A$8:$N$762,9,0)</f>
        <v>SI</v>
      </c>
      <c r="I618" s="73" t="str">
        <f>+VLOOKUP($O618,MASTER!$A$8:$N$762,10,0)</f>
        <v>SI</v>
      </c>
      <c r="J618" s="73" t="str">
        <f>+VLOOKUP($O618,MASTER!$A$8:$N$762,11,0)</f>
        <v>SI</v>
      </c>
      <c r="K618" s="72">
        <f>+VLOOKUP($O618,MASTER!$A$8:$N$762,12,0)</f>
        <v>2</v>
      </c>
      <c r="L618" s="73" t="str">
        <f>+VLOOKUP($O618,MASTER!$A$8:$N$762,13,0)</f>
        <v>SI</v>
      </c>
      <c r="M618" s="73" t="str">
        <f>+VLOOKUP($O618,MASTER!$A$8:$N$762,14,0)</f>
        <v>Distrito</v>
      </c>
      <c r="N618" s="72">
        <f t="shared" si="50"/>
        <v>18</v>
      </c>
      <c r="O618" s="67">
        <f t="shared" si="50"/>
        <v>46</v>
      </c>
      <c r="P618" s="65">
        <v>3</v>
      </c>
      <c r="Q618" s="3" t="s">
        <v>1096</v>
      </c>
      <c r="R618" s="3" t="str">
        <f t="shared" si="51"/>
        <v>https://dashboardfiltrado.azurewebsites.net/AutoDash/Index/46/3</v>
      </c>
      <c r="S618" s="58" t="str">
        <f>+""""&amp;IFERROR(VLOOKUP($O618,MASTER!$A$8:$Z$762,20,0),"")&amp;""""</f>
        <v>"https://app-data-i.users.earthengine.app/view/dataclimabz"</v>
      </c>
      <c r="T618" s="73">
        <f>+IFERROR(VLOOKUP($O618,MASTER!$A$8:$Z$762,21,0),"")</f>
        <v>9024</v>
      </c>
      <c r="U618" s="94">
        <v>605</v>
      </c>
      <c r="V618" s="58" t="str">
        <f>+""""&amp;IFERROR(VLOOKUP($O618,MASTER!$A$8:$Z$762,22,0),"")&amp;""""</f>
        <v>"DATACLIMA_Belice_Distrito"</v>
      </c>
      <c r="W618" s="3" t="s">
        <v>1249</v>
      </c>
      <c r="X618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https://odooutil.azurewebsites.net/GEE/Index/9024/605/46/3</v>
      </c>
    </row>
    <row r="619" spans="2:26" ht="60" x14ac:dyDescent="0.3">
      <c r="B619" s="74">
        <f t="shared" si="49"/>
        <v>4</v>
      </c>
      <c r="C619" s="58" t="str">
        <f>+VLOOKUP($O619,MASTER!$A$8:$N$762,2,0)</f>
        <v>DATACLIMA</v>
      </c>
      <c r="D619" s="73" t="str">
        <f>+VLOOKUP($O619,MASTER!$A$8:$N$762,3,0)</f>
        <v>0013-04-00092</v>
      </c>
      <c r="E619" s="52" t="str">
        <f>+VLOOKUP($O619,MASTER!$A$8:$N$762,5,0)</f>
        <v>Plataforma de Análisis y Monitoreo del Clima - Belice</v>
      </c>
      <c r="F619" s="73" t="str">
        <f>+VLOOKUP($O619,MASTER!$A$8:$N$762,6,0)</f>
        <v>PRO</v>
      </c>
      <c r="G619" s="73" t="str">
        <f>+VLOOKUP($O619,MASTER!$A$8:$N$762,7,0)</f>
        <v>Belice</v>
      </c>
      <c r="H619" s="73" t="str">
        <f>+VLOOKUP($O619,MASTER!$A$8:$N$762,9,0)</f>
        <v>SI</v>
      </c>
      <c r="I619" s="73" t="str">
        <f>+VLOOKUP($O619,MASTER!$A$8:$N$762,10,0)</f>
        <v>SI</v>
      </c>
      <c r="J619" s="73" t="str">
        <f>+VLOOKUP($O619,MASTER!$A$8:$N$762,11,0)</f>
        <v>SI</v>
      </c>
      <c r="K619" s="72">
        <f>+VLOOKUP($O619,MASTER!$A$8:$N$762,12,0)</f>
        <v>2</v>
      </c>
      <c r="L619" s="73" t="str">
        <f>+VLOOKUP($O619,MASTER!$A$8:$N$762,13,0)</f>
        <v>SI</v>
      </c>
      <c r="M619" s="73" t="str">
        <f>+VLOOKUP($O619,MASTER!$A$8:$N$762,14,0)</f>
        <v>Distrito</v>
      </c>
      <c r="N619" s="72">
        <f t="shared" si="50"/>
        <v>18</v>
      </c>
      <c r="O619" s="67">
        <f t="shared" si="50"/>
        <v>46</v>
      </c>
      <c r="P619" s="65">
        <v>4</v>
      </c>
      <c r="Q619" s="3" t="s">
        <v>1097</v>
      </c>
      <c r="R619" s="3" t="str">
        <f t="shared" si="51"/>
        <v>https://dashboardfiltrado.azurewebsites.net/AutoDash/Index/46/4</v>
      </c>
      <c r="S619" s="58" t="str">
        <f>+""""&amp;IFERROR(VLOOKUP($O619,MASTER!$A$8:$Z$762,20,0),"")&amp;""""</f>
        <v>"https://app-data-i.users.earthengine.app/view/dataclimabz"</v>
      </c>
      <c r="T619" s="73">
        <f>+IFERROR(VLOOKUP($O619,MASTER!$A$8:$Z$762,21,0),"")</f>
        <v>9024</v>
      </c>
      <c r="U619" s="94">
        <v>606</v>
      </c>
      <c r="V619" s="58" t="str">
        <f>+""""&amp;IFERROR(VLOOKUP($O619,MASTER!$A$8:$Z$762,22,0),"")&amp;""""</f>
        <v>"DATACLIMA_Belice_Distrito"</v>
      </c>
      <c r="W619" s="3" t="s">
        <v>1250</v>
      </c>
      <c r="X619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v>
      </c>
      <c r="Z6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https://odooutil.azurewebsites.net/GEE/Index/9024/606/46/4</v>
      </c>
    </row>
    <row r="620" spans="2:26" ht="60" x14ac:dyDescent="0.3">
      <c r="B620" s="74">
        <f t="shared" si="49"/>
        <v>5</v>
      </c>
      <c r="C620" s="58" t="str">
        <f>+VLOOKUP($O620,MASTER!$A$8:$N$762,2,0)</f>
        <v>DATACLIMA</v>
      </c>
      <c r="D620" s="73" t="str">
        <f>+VLOOKUP($O620,MASTER!$A$8:$N$762,3,0)</f>
        <v>0013-04-00092</v>
      </c>
      <c r="E620" s="52" t="str">
        <f>+VLOOKUP($O620,MASTER!$A$8:$N$762,5,0)</f>
        <v>Plataforma de Análisis y Monitoreo del Clima - Belice</v>
      </c>
      <c r="F620" s="73" t="str">
        <f>+VLOOKUP($O620,MASTER!$A$8:$N$762,6,0)</f>
        <v>PRO</v>
      </c>
      <c r="G620" s="73" t="str">
        <f>+VLOOKUP($O620,MASTER!$A$8:$N$762,7,0)</f>
        <v>Belice</v>
      </c>
      <c r="H620" s="73" t="str">
        <f>+VLOOKUP($O620,MASTER!$A$8:$N$762,9,0)</f>
        <v>SI</v>
      </c>
      <c r="I620" s="73" t="str">
        <f>+VLOOKUP($O620,MASTER!$A$8:$N$762,10,0)</f>
        <v>SI</v>
      </c>
      <c r="J620" s="73" t="str">
        <f>+VLOOKUP($O620,MASTER!$A$8:$N$762,11,0)</f>
        <v>SI</v>
      </c>
      <c r="K620" s="72">
        <f>+VLOOKUP($O620,MASTER!$A$8:$N$762,12,0)</f>
        <v>2</v>
      </c>
      <c r="L620" s="73" t="str">
        <f>+VLOOKUP($O620,MASTER!$A$8:$N$762,13,0)</f>
        <v>SI</v>
      </c>
      <c r="M620" s="73" t="str">
        <f>+VLOOKUP($O620,MASTER!$A$8:$N$762,14,0)</f>
        <v>Distrito</v>
      </c>
      <c r="N620" s="72">
        <f t="shared" si="50"/>
        <v>18</v>
      </c>
      <c r="O620" s="67">
        <f t="shared" si="50"/>
        <v>46</v>
      </c>
      <c r="P620" s="65">
        <v>5</v>
      </c>
      <c r="Q620" s="3" t="s">
        <v>1098</v>
      </c>
      <c r="R620" s="3" t="str">
        <f t="shared" si="51"/>
        <v>https://dashboardfiltrado.azurewebsites.net/AutoDash/Index/46/5</v>
      </c>
      <c r="S620" s="58" t="str">
        <f>+""""&amp;IFERROR(VLOOKUP($O620,MASTER!$A$8:$Z$762,20,0),"")&amp;""""</f>
        <v>"https://app-data-i.users.earthengine.app/view/dataclimabz"</v>
      </c>
      <c r="T620" s="73">
        <f>+IFERROR(VLOOKUP($O620,MASTER!$A$8:$Z$762,21,0),"")</f>
        <v>9024</v>
      </c>
      <c r="U620" s="94">
        <v>607</v>
      </c>
      <c r="V620" s="58" t="str">
        <f>+""""&amp;IFERROR(VLOOKUP($O620,MASTER!$A$8:$Z$762,22,0),"")&amp;""""</f>
        <v>"DATACLIMA_Belice_Distrito"</v>
      </c>
      <c r="W620" s="3" t="s">
        <v>1251</v>
      </c>
      <c r="X620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v>
      </c>
      <c r="Z6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https://odooutil.azurewebsites.net/GEE/Index/9024/607/46/5</v>
      </c>
    </row>
    <row r="621" spans="2:26" ht="60" x14ac:dyDescent="0.3">
      <c r="B621" s="74">
        <f t="shared" si="49"/>
        <v>6</v>
      </c>
      <c r="C621" s="58" t="str">
        <f>+VLOOKUP($O621,MASTER!$A$8:$N$762,2,0)</f>
        <v>DATACLIMA</v>
      </c>
      <c r="D621" s="73" t="str">
        <f>+VLOOKUP($O621,MASTER!$A$8:$N$762,3,0)</f>
        <v>0013-04-00092</v>
      </c>
      <c r="E621" s="52" t="str">
        <f>+VLOOKUP($O621,MASTER!$A$8:$N$762,5,0)</f>
        <v>Plataforma de Análisis y Monitoreo del Clima - Belice</v>
      </c>
      <c r="F621" s="73" t="str">
        <f>+VLOOKUP($O621,MASTER!$A$8:$N$762,6,0)</f>
        <v>PRO</v>
      </c>
      <c r="G621" s="73" t="str">
        <f>+VLOOKUP($O621,MASTER!$A$8:$N$762,7,0)</f>
        <v>Belice</v>
      </c>
      <c r="H621" s="73" t="str">
        <f>+VLOOKUP($O621,MASTER!$A$8:$N$762,9,0)</f>
        <v>SI</v>
      </c>
      <c r="I621" s="73" t="str">
        <f>+VLOOKUP($O621,MASTER!$A$8:$N$762,10,0)</f>
        <v>SI</v>
      </c>
      <c r="J621" s="73" t="str">
        <f>+VLOOKUP($O621,MASTER!$A$8:$N$762,11,0)</f>
        <v>SI</v>
      </c>
      <c r="K621" s="72">
        <f>+VLOOKUP($O621,MASTER!$A$8:$N$762,12,0)</f>
        <v>2</v>
      </c>
      <c r="L621" s="73" t="str">
        <f>+VLOOKUP($O621,MASTER!$A$8:$N$762,13,0)</f>
        <v>SI</v>
      </c>
      <c r="M621" s="73" t="str">
        <f>+VLOOKUP($O621,MASTER!$A$8:$N$762,14,0)</f>
        <v>Distrito</v>
      </c>
      <c r="N621" s="72">
        <f t="shared" si="50"/>
        <v>18</v>
      </c>
      <c r="O621" s="67">
        <f t="shared" si="50"/>
        <v>46</v>
      </c>
      <c r="P621" s="65">
        <v>6</v>
      </c>
      <c r="Q621" s="3" t="s">
        <v>1099</v>
      </c>
      <c r="R621" s="3" t="str">
        <f t="shared" si="51"/>
        <v>https://dashboardfiltrado.azurewebsites.net/AutoDash/Index/46/6</v>
      </c>
      <c r="S621" s="58" t="str">
        <f>+""""&amp;IFERROR(VLOOKUP($O621,MASTER!$A$8:$Z$762,20,0),"")&amp;""""</f>
        <v>"https://app-data-i.users.earthengine.app/view/dataclimabz"</v>
      </c>
      <c r="T621" s="73">
        <f>+IFERROR(VLOOKUP($O621,MASTER!$A$8:$Z$762,21,0),"")</f>
        <v>9024</v>
      </c>
      <c r="U621" s="94">
        <v>608</v>
      </c>
      <c r="V621" s="58" t="str">
        <f>+""""&amp;IFERROR(VLOOKUP($O621,MASTER!$A$8:$Z$762,22,0),"")&amp;""""</f>
        <v>"DATACLIMA_Belice_Distrito"</v>
      </c>
      <c r="W621" s="3" t="s">
        <v>1252</v>
      </c>
      <c r="X621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v>
      </c>
      <c r="Z6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https://odooutil.azurewebsites.net/GEE/Index/9024/608/46/6</v>
      </c>
    </row>
    <row r="622" spans="2:26" ht="30.6" x14ac:dyDescent="0.3">
      <c r="B622" s="74">
        <f t="shared" si="49"/>
        <v>1</v>
      </c>
      <c r="C622" s="58" t="str">
        <f>+VLOOKUP($O622,MASTER!$A$8:$N$762,2,0)</f>
        <v>DATARIESGO</v>
      </c>
      <c r="D622" s="73" t="str">
        <f>+VLOOKUP($O622,MASTER!$A$8:$N$762,3,0)</f>
        <v>0012-04-00091</v>
      </c>
      <c r="E622" s="52" t="str">
        <f>+VLOOKUP($O622,MASTER!$A$8:$N$762,5,0)</f>
        <v>Plataforma de Análisis y Monitoreo de focos de Fuego - República Dominicana</v>
      </c>
      <c r="F622" s="73" t="str">
        <f>+VLOOKUP($O622,MASTER!$A$8:$N$762,6,0)</f>
        <v>PRO</v>
      </c>
      <c r="G622" s="73" t="str">
        <f>+VLOOKUP($O622,MASTER!$A$8:$N$762,7,0)</f>
        <v>Rep Dominicana</v>
      </c>
      <c r="H622" s="73" t="str">
        <f>+VLOOKUP($O622,MASTER!$A$8:$N$762,9,0)</f>
        <v>SI</v>
      </c>
      <c r="I622" s="73" t="str">
        <f>+VLOOKUP($O622,MASTER!$A$8:$N$762,10,0)</f>
        <v>SI</v>
      </c>
      <c r="J622" s="73" t="str">
        <f>+VLOOKUP($O622,MASTER!$A$8:$N$762,11,0)</f>
        <v>NO</v>
      </c>
      <c r="K622" s="72">
        <f>+VLOOKUP($O622,MASTER!$A$8:$N$762,12,0)</f>
        <v>1</v>
      </c>
      <c r="L622" s="73" t="str">
        <f>+VLOOKUP($O622,MASTER!$A$8:$N$762,13,0)</f>
        <v>NO</v>
      </c>
      <c r="M622" s="73" t="str">
        <f>+VLOOKUP($O622,MASTER!$A$8:$N$762,14,0)</f>
        <v>Nacional</v>
      </c>
      <c r="N622" s="72">
        <f t="shared" si="50"/>
        <v>18</v>
      </c>
      <c r="O622" s="67">
        <v>47</v>
      </c>
      <c r="P622" s="66">
        <v>0</v>
      </c>
      <c r="Q622" s="75" t="s">
        <v>89</v>
      </c>
      <c r="R622" s="3" t="str">
        <f t="shared" si="51"/>
        <v>https://dashboardfiltrado.azurewebsites.net/AutoDash/Index/47/0</v>
      </c>
      <c r="S622" s="58" t="str">
        <f>+""""&amp;IFERROR(VLOOKUP($O622,MASTER!$A$8:$Z$762,20,0),"")&amp;""""</f>
        <v>""</v>
      </c>
      <c r="T622" s="73">
        <f>+IFERROR(VLOOKUP($O622,MASTER!$A$8:$Z$762,21,0),"")</f>
        <v>0</v>
      </c>
      <c r="U622" s="87">
        <f>+BD_Links[[#This Row],[id2]]</f>
        <v>0</v>
      </c>
      <c r="V622" s="58" t="str">
        <f>+""""&amp;IFERROR(VLOOKUP($O622,MASTER!$A$8:$Z$762,22,0),"")&amp;""""</f>
        <v>""</v>
      </c>
      <c r="W622" s="3"/>
      <c r="X622" s="3" t="str">
        <f>+IFERROR(VLOOKUP(BD_Links[[#This Row],[id GEE]],Portadas10[],2,0),"")</f>
        <v/>
      </c>
      <c r="Y6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https://odooutil.azurewebsites.net/GEE/Index/0/0/47/0</v>
      </c>
    </row>
    <row r="623" spans="2:26" ht="30.6" x14ac:dyDescent="0.3">
      <c r="B623" s="74">
        <f t="shared" si="49"/>
        <v>1</v>
      </c>
      <c r="C623" s="58" t="str">
        <f>+VLOOKUP($O623,MASTER!$A$8:$N$762,2,0)</f>
        <v>DATARIESGO</v>
      </c>
      <c r="D623" s="73" t="str">
        <f>+VLOOKUP($O623,MASTER!$A$8:$N$762,3,0)</f>
        <v>0012-04-00091</v>
      </c>
      <c r="E623" s="52" t="str">
        <f>+VLOOKUP($O623,MASTER!$A$8:$N$762,5,0)</f>
        <v>Plataforma de Análisis y Monitoreo de focos de Fuego - República Dominicana</v>
      </c>
      <c r="F623" s="73" t="str">
        <f>+VLOOKUP($O623,MASTER!$A$8:$N$762,6,0)</f>
        <v>PRO</v>
      </c>
      <c r="G623" s="73" t="str">
        <f>+VLOOKUP($O623,MASTER!$A$8:$N$762,7,0)</f>
        <v>Rep Dominicana</v>
      </c>
      <c r="H623" s="73" t="str">
        <f>+VLOOKUP($O623,MASTER!$A$8:$N$762,9,0)</f>
        <v>SI</v>
      </c>
      <c r="I623" s="73" t="str">
        <f>+VLOOKUP($O623,MASTER!$A$8:$N$762,10,0)</f>
        <v>SI</v>
      </c>
      <c r="J623" s="73" t="str">
        <f>+VLOOKUP($O623,MASTER!$A$8:$N$762,11,0)</f>
        <v>NO</v>
      </c>
      <c r="K623" s="72">
        <f>+VLOOKUP($O623,MASTER!$A$8:$N$762,12,0)</f>
        <v>2</v>
      </c>
      <c r="L623" s="73" t="str">
        <f>+VLOOKUP($O623,MASTER!$A$8:$N$762,13,0)</f>
        <v>SI</v>
      </c>
      <c r="M623" s="73" t="str">
        <f>+VLOOKUP($O623,MASTER!$A$8:$N$762,14,0)</f>
        <v>Provincia</v>
      </c>
      <c r="N623" s="72">
        <f t="shared" si="50"/>
        <v>18</v>
      </c>
      <c r="O623" s="67">
        <v>48</v>
      </c>
      <c r="P623" s="65">
        <v>502</v>
      </c>
      <c r="Q623" s="3" t="s">
        <v>1785</v>
      </c>
      <c r="R623" s="3" t="str">
        <f t="shared" si="51"/>
        <v>https://dashboardfiltrado.azurewebsites.net/AutoDash/Index/48/502</v>
      </c>
      <c r="S623" s="58" t="str">
        <f>+""""&amp;IFERROR(VLOOKUP($O623,MASTER!$A$8:$Z$762,20,0),"")&amp;""""</f>
        <v>""</v>
      </c>
      <c r="T623" s="73">
        <f>+IFERROR(VLOOKUP($O623,MASTER!$A$8:$Z$762,21,0),"")</f>
        <v>0</v>
      </c>
      <c r="U623" s="67">
        <f>+BD_Links[[#This Row],[id2]]</f>
        <v>502</v>
      </c>
      <c r="V623" s="58" t="str">
        <f>+""""&amp;IFERROR(VLOOKUP($O623,MASTER!$A$8:$Z$762,22,0),"")&amp;""""</f>
        <v>""</v>
      </c>
      <c r="W623" s="3"/>
      <c r="X623" s="3" t="str">
        <f>+IFERROR(VLOOKUP(BD_Links[[#This Row],[id GEE]],Portadas10[],2,0),"")</f>
        <v/>
      </c>
      <c r="Y6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https://odooutil.azurewebsites.net/GEE/Index/0/502/48/502</v>
      </c>
    </row>
    <row r="624" spans="2:26" ht="30.6" x14ac:dyDescent="0.3">
      <c r="B624" s="74">
        <f t="shared" si="49"/>
        <v>2</v>
      </c>
      <c r="C624" s="58" t="str">
        <f>+VLOOKUP($O624,MASTER!$A$8:$N$762,2,0)</f>
        <v>DATARIESGO</v>
      </c>
      <c r="D624" s="73" t="str">
        <f>+VLOOKUP($O624,MASTER!$A$8:$N$762,3,0)</f>
        <v>0012-04-00091</v>
      </c>
      <c r="E624" s="52" t="str">
        <f>+VLOOKUP($O624,MASTER!$A$8:$N$762,5,0)</f>
        <v>Plataforma de Análisis y Monitoreo de focos de Fuego - República Dominicana</v>
      </c>
      <c r="F624" s="73" t="str">
        <f>+VLOOKUP($O624,MASTER!$A$8:$N$762,6,0)</f>
        <v>PRO</v>
      </c>
      <c r="G624" s="73" t="str">
        <f>+VLOOKUP($O624,MASTER!$A$8:$N$762,7,0)</f>
        <v>Rep Dominicana</v>
      </c>
      <c r="H624" s="73" t="str">
        <f>+VLOOKUP($O624,MASTER!$A$8:$N$762,9,0)</f>
        <v>SI</v>
      </c>
      <c r="I624" s="73" t="str">
        <f>+VLOOKUP($O624,MASTER!$A$8:$N$762,10,0)</f>
        <v>SI</v>
      </c>
      <c r="J624" s="73" t="str">
        <f>+VLOOKUP($O624,MASTER!$A$8:$N$762,11,0)</f>
        <v>NO</v>
      </c>
      <c r="K624" s="72">
        <f>+VLOOKUP($O624,MASTER!$A$8:$N$762,12,0)</f>
        <v>2</v>
      </c>
      <c r="L624" s="73" t="str">
        <f>+VLOOKUP($O624,MASTER!$A$8:$N$762,13,0)</f>
        <v>SI</v>
      </c>
      <c r="M624" s="73" t="str">
        <f>+VLOOKUP($O624,MASTER!$A$8:$N$762,14,0)</f>
        <v>Provincia</v>
      </c>
      <c r="N624" s="72">
        <f t="shared" si="50"/>
        <v>18</v>
      </c>
      <c r="O624" s="67">
        <f t="shared" si="50"/>
        <v>48</v>
      </c>
      <c r="P624" s="65">
        <v>603</v>
      </c>
      <c r="Q624" s="3" t="s">
        <v>1786</v>
      </c>
      <c r="R624" s="3" t="str">
        <f t="shared" si="51"/>
        <v>https://dashboardfiltrado.azurewebsites.net/AutoDash/Index/48/603</v>
      </c>
      <c r="S624" s="58" t="str">
        <f>+""""&amp;IFERROR(VLOOKUP($O624,MASTER!$A$8:$Z$762,20,0),"")&amp;""""</f>
        <v>""</v>
      </c>
      <c r="T624" s="73">
        <f>+IFERROR(VLOOKUP($O624,MASTER!$A$8:$Z$762,21,0),"")</f>
        <v>0</v>
      </c>
      <c r="U624" s="67">
        <f>+BD_Links[[#This Row],[id2]]</f>
        <v>603</v>
      </c>
      <c r="V624" s="58" t="str">
        <f>+""""&amp;IFERROR(VLOOKUP($O624,MASTER!$A$8:$Z$762,22,0),"")&amp;""""</f>
        <v>""</v>
      </c>
      <c r="W624" s="3"/>
      <c r="X624" s="3" t="str">
        <f>+IFERROR(VLOOKUP(BD_Links[[#This Row],[id GEE]],Portadas10[],2,0),"")</f>
        <v/>
      </c>
      <c r="Y6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https://odooutil.azurewebsites.net/GEE/Index/0/603/48/603</v>
      </c>
    </row>
    <row r="625" spans="2:26" ht="30.6" x14ac:dyDescent="0.3">
      <c r="B625" s="74">
        <f t="shared" si="49"/>
        <v>3</v>
      </c>
      <c r="C625" s="58" t="str">
        <f>+VLOOKUP($O625,MASTER!$A$8:$N$762,2,0)</f>
        <v>DATARIESGO</v>
      </c>
      <c r="D625" s="73" t="str">
        <f>+VLOOKUP($O625,MASTER!$A$8:$N$762,3,0)</f>
        <v>0012-04-00091</v>
      </c>
      <c r="E625" s="52" t="str">
        <f>+VLOOKUP($O625,MASTER!$A$8:$N$762,5,0)</f>
        <v>Plataforma de Análisis y Monitoreo de focos de Fuego - República Dominicana</v>
      </c>
      <c r="F625" s="73" t="str">
        <f>+VLOOKUP($O625,MASTER!$A$8:$N$762,6,0)</f>
        <v>PRO</v>
      </c>
      <c r="G625" s="73" t="str">
        <f>+VLOOKUP($O625,MASTER!$A$8:$N$762,7,0)</f>
        <v>Rep Dominicana</v>
      </c>
      <c r="H625" s="73" t="str">
        <f>+VLOOKUP($O625,MASTER!$A$8:$N$762,9,0)</f>
        <v>SI</v>
      </c>
      <c r="I625" s="73" t="str">
        <f>+VLOOKUP($O625,MASTER!$A$8:$N$762,10,0)</f>
        <v>SI</v>
      </c>
      <c r="J625" s="73" t="str">
        <f>+VLOOKUP($O625,MASTER!$A$8:$N$762,11,0)</f>
        <v>NO</v>
      </c>
      <c r="K625" s="72">
        <f>+VLOOKUP($O625,MASTER!$A$8:$N$762,12,0)</f>
        <v>2</v>
      </c>
      <c r="L625" s="73" t="str">
        <f>+VLOOKUP($O625,MASTER!$A$8:$N$762,13,0)</f>
        <v>SI</v>
      </c>
      <c r="M625" s="73" t="str">
        <f>+VLOOKUP($O625,MASTER!$A$8:$N$762,14,0)</f>
        <v>Provincia</v>
      </c>
      <c r="N625" s="72">
        <f t="shared" si="50"/>
        <v>18</v>
      </c>
      <c r="O625" s="67">
        <f t="shared" si="50"/>
        <v>48</v>
      </c>
      <c r="P625" s="65">
        <v>604</v>
      </c>
      <c r="Q625" s="3" t="s">
        <v>1787</v>
      </c>
      <c r="R625" s="3" t="str">
        <f t="shared" si="51"/>
        <v>https://dashboardfiltrado.azurewebsites.net/AutoDash/Index/48/604</v>
      </c>
      <c r="S625" s="58" t="str">
        <f>+""""&amp;IFERROR(VLOOKUP($O625,MASTER!$A$8:$Z$762,20,0),"")&amp;""""</f>
        <v>""</v>
      </c>
      <c r="T625" s="73">
        <f>+IFERROR(VLOOKUP($O625,MASTER!$A$8:$Z$762,21,0),"")</f>
        <v>0</v>
      </c>
      <c r="U625" s="67">
        <f>+BD_Links[[#This Row],[id2]]</f>
        <v>604</v>
      </c>
      <c r="V625" s="58" t="str">
        <f>+""""&amp;IFERROR(VLOOKUP($O625,MASTER!$A$8:$Z$762,22,0),"")&amp;""""</f>
        <v>""</v>
      </c>
      <c r="W625" s="3"/>
      <c r="X625" s="3" t="str">
        <f>+IFERROR(VLOOKUP(BD_Links[[#This Row],[id GEE]],Portadas10[],2,0),"")</f>
        <v/>
      </c>
      <c r="Y6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https://odooutil.azurewebsites.net/GEE/Index/0/604/48/604</v>
      </c>
    </row>
    <row r="626" spans="2:26" ht="30.6" x14ac:dyDescent="0.3">
      <c r="B626" s="74">
        <f t="shared" si="49"/>
        <v>4</v>
      </c>
      <c r="C626" s="58" t="str">
        <f>+VLOOKUP($O626,MASTER!$A$8:$N$762,2,0)</f>
        <v>DATARIESGO</v>
      </c>
      <c r="D626" s="73" t="str">
        <f>+VLOOKUP($O626,MASTER!$A$8:$N$762,3,0)</f>
        <v>0012-04-00091</v>
      </c>
      <c r="E626" s="52" t="str">
        <f>+VLOOKUP($O626,MASTER!$A$8:$N$762,5,0)</f>
        <v>Plataforma de Análisis y Monitoreo de focos de Fuego - República Dominicana</v>
      </c>
      <c r="F626" s="73" t="str">
        <f>+VLOOKUP($O626,MASTER!$A$8:$N$762,6,0)</f>
        <v>PRO</v>
      </c>
      <c r="G626" s="73" t="str">
        <f>+VLOOKUP($O626,MASTER!$A$8:$N$762,7,0)</f>
        <v>Rep Dominicana</v>
      </c>
      <c r="H626" s="73" t="str">
        <f>+VLOOKUP($O626,MASTER!$A$8:$N$762,9,0)</f>
        <v>SI</v>
      </c>
      <c r="I626" s="73" t="str">
        <f>+VLOOKUP($O626,MASTER!$A$8:$N$762,10,0)</f>
        <v>SI</v>
      </c>
      <c r="J626" s="73" t="str">
        <f>+VLOOKUP($O626,MASTER!$A$8:$N$762,11,0)</f>
        <v>NO</v>
      </c>
      <c r="K626" s="72">
        <f>+VLOOKUP($O626,MASTER!$A$8:$N$762,12,0)</f>
        <v>2</v>
      </c>
      <c r="L626" s="73" t="str">
        <f>+VLOOKUP($O626,MASTER!$A$8:$N$762,13,0)</f>
        <v>SI</v>
      </c>
      <c r="M626" s="73" t="str">
        <f>+VLOOKUP($O626,MASTER!$A$8:$N$762,14,0)</f>
        <v>Provincia</v>
      </c>
      <c r="N626" s="72">
        <f t="shared" si="50"/>
        <v>18</v>
      </c>
      <c r="O626" s="67">
        <f t="shared" si="50"/>
        <v>48</v>
      </c>
      <c r="P626" s="65">
        <v>405</v>
      </c>
      <c r="Q626" s="3" t="s">
        <v>1788</v>
      </c>
      <c r="R626" s="3" t="str">
        <f t="shared" si="51"/>
        <v>https://dashboardfiltrado.azurewebsites.net/AutoDash/Index/48/405</v>
      </c>
      <c r="S626" s="58" t="str">
        <f>+""""&amp;IFERROR(VLOOKUP($O626,MASTER!$A$8:$Z$762,20,0),"")&amp;""""</f>
        <v>""</v>
      </c>
      <c r="T626" s="73">
        <f>+IFERROR(VLOOKUP($O626,MASTER!$A$8:$Z$762,21,0),"")</f>
        <v>0</v>
      </c>
      <c r="U626" s="67">
        <f>+BD_Links[[#This Row],[id2]]</f>
        <v>405</v>
      </c>
      <c r="V626" s="58" t="str">
        <f>+""""&amp;IFERROR(VLOOKUP($O626,MASTER!$A$8:$Z$762,22,0),"")&amp;""""</f>
        <v>""</v>
      </c>
      <c r="W626" s="3"/>
      <c r="X626" s="3" t="str">
        <f>+IFERROR(VLOOKUP(BD_Links[[#This Row],[id GEE]],Portadas10[],2,0),"")</f>
        <v/>
      </c>
      <c r="Y6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https://odooutil.azurewebsites.net/GEE/Index/0/405/48/405</v>
      </c>
    </row>
    <row r="627" spans="2:26" ht="30.6" x14ac:dyDescent="0.3">
      <c r="B627" s="74">
        <f t="shared" si="49"/>
        <v>5</v>
      </c>
      <c r="C627" s="58" t="str">
        <f>+VLOOKUP($O627,MASTER!$A$8:$N$762,2,0)</f>
        <v>DATARIESGO</v>
      </c>
      <c r="D627" s="73" t="str">
        <f>+VLOOKUP($O627,MASTER!$A$8:$N$762,3,0)</f>
        <v>0012-04-00091</v>
      </c>
      <c r="E627" s="52" t="str">
        <f>+VLOOKUP($O627,MASTER!$A$8:$N$762,5,0)</f>
        <v>Plataforma de Análisis y Monitoreo de focos de Fuego - República Dominicana</v>
      </c>
      <c r="F627" s="73" t="str">
        <f>+VLOOKUP($O627,MASTER!$A$8:$N$762,6,0)</f>
        <v>PRO</v>
      </c>
      <c r="G627" s="73" t="str">
        <f>+VLOOKUP($O627,MASTER!$A$8:$N$762,7,0)</f>
        <v>Rep Dominicana</v>
      </c>
      <c r="H627" s="73" t="str">
        <f>+VLOOKUP($O627,MASTER!$A$8:$N$762,9,0)</f>
        <v>SI</v>
      </c>
      <c r="I627" s="73" t="str">
        <f>+VLOOKUP($O627,MASTER!$A$8:$N$762,10,0)</f>
        <v>SI</v>
      </c>
      <c r="J627" s="73" t="str">
        <f>+VLOOKUP($O627,MASTER!$A$8:$N$762,11,0)</f>
        <v>NO</v>
      </c>
      <c r="K627" s="72">
        <f>+VLOOKUP($O627,MASTER!$A$8:$N$762,12,0)</f>
        <v>2</v>
      </c>
      <c r="L627" s="73" t="str">
        <f>+VLOOKUP($O627,MASTER!$A$8:$N$762,13,0)</f>
        <v>SI</v>
      </c>
      <c r="M627" s="73" t="str">
        <f>+VLOOKUP($O627,MASTER!$A$8:$N$762,14,0)</f>
        <v>Provincia</v>
      </c>
      <c r="N627" s="72">
        <f t="shared" si="50"/>
        <v>18</v>
      </c>
      <c r="O627" s="67">
        <f t="shared" si="50"/>
        <v>48</v>
      </c>
      <c r="P627" s="65">
        <v>1001</v>
      </c>
      <c r="Q627" s="3" t="s">
        <v>1789</v>
      </c>
      <c r="R627" s="3" t="str">
        <f t="shared" si="51"/>
        <v>https://dashboardfiltrado.azurewebsites.net/AutoDash/Index/48/1001</v>
      </c>
      <c r="S627" s="58" t="str">
        <f>+""""&amp;IFERROR(VLOOKUP($O627,MASTER!$A$8:$Z$762,20,0),"")&amp;""""</f>
        <v>""</v>
      </c>
      <c r="T627" s="73">
        <f>+IFERROR(VLOOKUP($O627,MASTER!$A$8:$Z$762,21,0),"")</f>
        <v>0</v>
      </c>
      <c r="U627" s="67">
        <f>+BD_Links[[#This Row],[id2]]</f>
        <v>1001</v>
      </c>
      <c r="V627" s="58" t="str">
        <f>+""""&amp;IFERROR(VLOOKUP($O627,MASTER!$A$8:$Z$762,22,0),"")&amp;""""</f>
        <v>""</v>
      </c>
      <c r="W627" s="3"/>
      <c r="X627" s="3" t="str">
        <f>+IFERROR(VLOOKUP(BD_Links[[#This Row],[id GEE]],Portadas10[],2,0),"")</f>
        <v/>
      </c>
      <c r="Y6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https://odooutil.azurewebsites.net/GEE/Index/0/1001/48/1001</v>
      </c>
    </row>
    <row r="628" spans="2:26" ht="30.6" x14ac:dyDescent="0.3">
      <c r="B628" s="74">
        <f t="shared" si="49"/>
        <v>6</v>
      </c>
      <c r="C628" s="58" t="str">
        <f>+VLOOKUP($O628,MASTER!$A$8:$N$762,2,0)</f>
        <v>DATARIESGO</v>
      </c>
      <c r="D628" s="73" t="str">
        <f>+VLOOKUP($O628,MASTER!$A$8:$N$762,3,0)</f>
        <v>0012-04-00091</v>
      </c>
      <c r="E628" s="52" t="str">
        <f>+VLOOKUP($O628,MASTER!$A$8:$N$762,5,0)</f>
        <v>Plataforma de Análisis y Monitoreo de focos de Fuego - República Dominicana</v>
      </c>
      <c r="F628" s="73" t="str">
        <f>+VLOOKUP($O628,MASTER!$A$8:$N$762,6,0)</f>
        <v>PRO</v>
      </c>
      <c r="G628" s="73" t="str">
        <f>+VLOOKUP($O628,MASTER!$A$8:$N$762,7,0)</f>
        <v>Rep Dominicana</v>
      </c>
      <c r="H628" s="73" t="str">
        <f>+VLOOKUP($O628,MASTER!$A$8:$N$762,9,0)</f>
        <v>SI</v>
      </c>
      <c r="I628" s="73" t="str">
        <f>+VLOOKUP($O628,MASTER!$A$8:$N$762,10,0)</f>
        <v>SI</v>
      </c>
      <c r="J628" s="73" t="str">
        <f>+VLOOKUP($O628,MASTER!$A$8:$N$762,11,0)</f>
        <v>NO</v>
      </c>
      <c r="K628" s="72">
        <f>+VLOOKUP($O628,MASTER!$A$8:$N$762,12,0)</f>
        <v>2</v>
      </c>
      <c r="L628" s="73" t="str">
        <f>+VLOOKUP($O628,MASTER!$A$8:$N$762,13,0)</f>
        <v>SI</v>
      </c>
      <c r="M628" s="73" t="str">
        <f>+VLOOKUP($O628,MASTER!$A$8:$N$762,14,0)</f>
        <v>Provincia</v>
      </c>
      <c r="N628" s="72">
        <f t="shared" si="50"/>
        <v>18</v>
      </c>
      <c r="O628" s="67">
        <f t="shared" si="50"/>
        <v>48</v>
      </c>
      <c r="P628" s="65">
        <v>306</v>
      </c>
      <c r="Q628" s="3" t="s">
        <v>1790</v>
      </c>
      <c r="R628" s="3" t="str">
        <f t="shared" si="51"/>
        <v>https://dashboardfiltrado.azurewebsites.net/AutoDash/Index/48/306</v>
      </c>
      <c r="S628" s="58" t="str">
        <f>+""""&amp;IFERROR(VLOOKUP($O628,MASTER!$A$8:$Z$762,20,0),"")&amp;""""</f>
        <v>""</v>
      </c>
      <c r="T628" s="73">
        <f>+IFERROR(VLOOKUP($O628,MASTER!$A$8:$Z$762,21,0),"")</f>
        <v>0</v>
      </c>
      <c r="U628" s="67">
        <f>+BD_Links[[#This Row],[id2]]</f>
        <v>306</v>
      </c>
      <c r="V628" s="58" t="str">
        <f>+""""&amp;IFERROR(VLOOKUP($O628,MASTER!$A$8:$Z$762,22,0),"")&amp;""""</f>
        <v>""</v>
      </c>
      <c r="W628" s="3"/>
      <c r="X628" s="3" t="str">
        <f>+IFERROR(VLOOKUP(BD_Links[[#This Row],[id GEE]],Portadas10[],2,0),"")</f>
        <v/>
      </c>
      <c r="Y6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https://odooutil.azurewebsites.net/GEE/Index/0/306/48/306</v>
      </c>
    </row>
    <row r="629" spans="2:26" ht="30.6" x14ac:dyDescent="0.3">
      <c r="B629" s="74">
        <f t="shared" si="49"/>
        <v>7</v>
      </c>
      <c r="C629" s="58" t="str">
        <f>+VLOOKUP($O629,MASTER!$A$8:$N$762,2,0)</f>
        <v>DATARIESGO</v>
      </c>
      <c r="D629" s="73" t="str">
        <f>+VLOOKUP($O629,MASTER!$A$8:$N$762,3,0)</f>
        <v>0012-04-00091</v>
      </c>
      <c r="E629" s="52" t="str">
        <f>+VLOOKUP($O629,MASTER!$A$8:$N$762,5,0)</f>
        <v>Plataforma de Análisis y Monitoreo de focos de Fuego - República Dominicana</v>
      </c>
      <c r="F629" s="73" t="str">
        <f>+VLOOKUP($O629,MASTER!$A$8:$N$762,6,0)</f>
        <v>PRO</v>
      </c>
      <c r="G629" s="73" t="str">
        <f>+VLOOKUP($O629,MASTER!$A$8:$N$762,7,0)</f>
        <v>Rep Dominicana</v>
      </c>
      <c r="H629" s="73" t="str">
        <f>+VLOOKUP($O629,MASTER!$A$8:$N$762,9,0)</f>
        <v>SI</v>
      </c>
      <c r="I629" s="73" t="str">
        <f>+VLOOKUP($O629,MASTER!$A$8:$N$762,10,0)</f>
        <v>SI</v>
      </c>
      <c r="J629" s="73" t="str">
        <f>+VLOOKUP($O629,MASTER!$A$8:$N$762,11,0)</f>
        <v>NO</v>
      </c>
      <c r="K629" s="72">
        <f>+VLOOKUP($O629,MASTER!$A$8:$N$762,12,0)</f>
        <v>2</v>
      </c>
      <c r="L629" s="73" t="str">
        <f>+VLOOKUP($O629,MASTER!$A$8:$N$762,13,0)</f>
        <v>SI</v>
      </c>
      <c r="M629" s="73" t="str">
        <f>+VLOOKUP($O629,MASTER!$A$8:$N$762,14,0)</f>
        <v>Provincia</v>
      </c>
      <c r="N629" s="72">
        <f t="shared" si="50"/>
        <v>18</v>
      </c>
      <c r="O629" s="67">
        <f t="shared" si="50"/>
        <v>48</v>
      </c>
      <c r="P629" s="65">
        <v>808</v>
      </c>
      <c r="Q629" s="3" t="s">
        <v>1791</v>
      </c>
      <c r="R629" s="3" t="str">
        <f t="shared" si="51"/>
        <v>https://dashboardfiltrado.azurewebsites.net/AutoDash/Index/48/808</v>
      </c>
      <c r="S629" s="58" t="str">
        <f>+""""&amp;IFERROR(VLOOKUP($O629,MASTER!$A$8:$Z$762,20,0),"")&amp;""""</f>
        <v>""</v>
      </c>
      <c r="T629" s="73">
        <f>+IFERROR(VLOOKUP($O629,MASTER!$A$8:$Z$762,21,0),"")</f>
        <v>0</v>
      </c>
      <c r="U629" s="67">
        <f>+BD_Links[[#This Row],[id2]]</f>
        <v>808</v>
      </c>
      <c r="V629" s="58" t="str">
        <f>+""""&amp;IFERROR(VLOOKUP($O629,MASTER!$A$8:$Z$762,22,0),"")&amp;""""</f>
        <v>""</v>
      </c>
      <c r="W629" s="3"/>
      <c r="X629" s="3" t="str">
        <f>+IFERROR(VLOOKUP(BD_Links[[#This Row],[id GEE]],Portadas10[],2,0),"")</f>
        <v/>
      </c>
      <c r="Y6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https://odooutil.azurewebsites.net/GEE/Index/0/808/48/808</v>
      </c>
    </row>
    <row r="630" spans="2:26" ht="30.6" x14ac:dyDescent="0.3">
      <c r="B630" s="74">
        <f t="shared" si="49"/>
        <v>8</v>
      </c>
      <c r="C630" s="58" t="str">
        <f>+VLOOKUP($O630,MASTER!$A$8:$N$762,2,0)</f>
        <v>DATARIESGO</v>
      </c>
      <c r="D630" s="73" t="str">
        <f>+VLOOKUP($O630,MASTER!$A$8:$N$762,3,0)</f>
        <v>0012-04-00091</v>
      </c>
      <c r="E630" s="52" t="str">
        <f>+VLOOKUP($O630,MASTER!$A$8:$N$762,5,0)</f>
        <v>Plataforma de Análisis y Monitoreo de focos de Fuego - República Dominicana</v>
      </c>
      <c r="F630" s="73" t="str">
        <f>+VLOOKUP($O630,MASTER!$A$8:$N$762,6,0)</f>
        <v>PRO</v>
      </c>
      <c r="G630" s="73" t="str">
        <f>+VLOOKUP($O630,MASTER!$A$8:$N$762,7,0)</f>
        <v>Rep Dominicana</v>
      </c>
      <c r="H630" s="73" t="str">
        <f>+VLOOKUP($O630,MASTER!$A$8:$N$762,9,0)</f>
        <v>SI</v>
      </c>
      <c r="I630" s="73" t="str">
        <f>+VLOOKUP($O630,MASTER!$A$8:$N$762,10,0)</f>
        <v>SI</v>
      </c>
      <c r="J630" s="73" t="str">
        <f>+VLOOKUP($O630,MASTER!$A$8:$N$762,11,0)</f>
        <v>NO</v>
      </c>
      <c r="K630" s="72">
        <f>+VLOOKUP($O630,MASTER!$A$8:$N$762,12,0)</f>
        <v>2</v>
      </c>
      <c r="L630" s="73" t="str">
        <f>+VLOOKUP($O630,MASTER!$A$8:$N$762,13,0)</f>
        <v>SI</v>
      </c>
      <c r="M630" s="73" t="str">
        <f>+VLOOKUP($O630,MASTER!$A$8:$N$762,14,0)</f>
        <v>Provincia</v>
      </c>
      <c r="N630" s="72">
        <f t="shared" si="50"/>
        <v>18</v>
      </c>
      <c r="O630" s="67">
        <f t="shared" si="50"/>
        <v>48</v>
      </c>
      <c r="P630" s="65">
        <v>707</v>
      </c>
      <c r="Q630" s="3" t="s">
        <v>1792</v>
      </c>
      <c r="R630" s="3" t="str">
        <f t="shared" si="51"/>
        <v>https://dashboardfiltrado.azurewebsites.net/AutoDash/Index/48/707</v>
      </c>
      <c r="S630" s="58" t="str">
        <f>+""""&amp;IFERROR(VLOOKUP($O630,MASTER!$A$8:$Z$762,20,0),"")&amp;""""</f>
        <v>""</v>
      </c>
      <c r="T630" s="73">
        <f>+IFERROR(VLOOKUP($O630,MASTER!$A$8:$Z$762,21,0),"")</f>
        <v>0</v>
      </c>
      <c r="U630" s="67">
        <f>+BD_Links[[#This Row],[id2]]</f>
        <v>707</v>
      </c>
      <c r="V630" s="58" t="str">
        <f>+""""&amp;IFERROR(VLOOKUP($O630,MASTER!$A$8:$Z$762,22,0),"")&amp;""""</f>
        <v>""</v>
      </c>
      <c r="W630" s="3"/>
      <c r="X630" s="3" t="str">
        <f>+IFERROR(VLOOKUP(BD_Links[[#This Row],[id GEE]],Portadas10[],2,0),"")</f>
        <v/>
      </c>
      <c r="Y6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https://odooutil.azurewebsites.net/GEE/Index/0/707/48/707</v>
      </c>
    </row>
    <row r="631" spans="2:26" ht="30.6" x14ac:dyDescent="0.3">
      <c r="B631" s="74">
        <f t="shared" si="49"/>
        <v>9</v>
      </c>
      <c r="C631" s="58" t="str">
        <f>+VLOOKUP($O631,MASTER!$A$8:$N$762,2,0)</f>
        <v>DATARIESGO</v>
      </c>
      <c r="D631" s="73" t="str">
        <f>+VLOOKUP($O631,MASTER!$A$8:$N$762,3,0)</f>
        <v>0012-04-00091</v>
      </c>
      <c r="E631" s="52" t="str">
        <f>+VLOOKUP($O631,MASTER!$A$8:$N$762,5,0)</f>
        <v>Plataforma de Análisis y Monitoreo de focos de Fuego - República Dominicana</v>
      </c>
      <c r="F631" s="73" t="str">
        <f>+VLOOKUP($O631,MASTER!$A$8:$N$762,6,0)</f>
        <v>PRO</v>
      </c>
      <c r="G631" s="73" t="str">
        <f>+VLOOKUP($O631,MASTER!$A$8:$N$762,7,0)</f>
        <v>Rep Dominicana</v>
      </c>
      <c r="H631" s="73" t="str">
        <f>+VLOOKUP($O631,MASTER!$A$8:$N$762,9,0)</f>
        <v>SI</v>
      </c>
      <c r="I631" s="73" t="str">
        <f>+VLOOKUP($O631,MASTER!$A$8:$N$762,10,0)</f>
        <v>SI</v>
      </c>
      <c r="J631" s="73" t="str">
        <f>+VLOOKUP($O631,MASTER!$A$8:$N$762,11,0)</f>
        <v>NO</v>
      </c>
      <c r="K631" s="72">
        <f>+VLOOKUP($O631,MASTER!$A$8:$N$762,12,0)</f>
        <v>2</v>
      </c>
      <c r="L631" s="73" t="str">
        <f>+VLOOKUP($O631,MASTER!$A$8:$N$762,13,0)</f>
        <v>SI</v>
      </c>
      <c r="M631" s="73" t="str">
        <f>+VLOOKUP($O631,MASTER!$A$8:$N$762,14,0)</f>
        <v>Provincia</v>
      </c>
      <c r="N631" s="72">
        <f t="shared" si="50"/>
        <v>18</v>
      </c>
      <c r="O631" s="67">
        <f t="shared" si="50"/>
        <v>48</v>
      </c>
      <c r="P631" s="65">
        <v>109</v>
      </c>
      <c r="Q631" s="3" t="s">
        <v>1793</v>
      </c>
      <c r="R631" s="3" t="str">
        <f t="shared" si="51"/>
        <v>https://dashboardfiltrado.azurewebsites.net/AutoDash/Index/48/109</v>
      </c>
      <c r="S631" s="58" t="str">
        <f>+""""&amp;IFERROR(VLOOKUP($O631,MASTER!$A$8:$Z$762,20,0),"")&amp;""""</f>
        <v>""</v>
      </c>
      <c r="T631" s="73">
        <f>+IFERROR(VLOOKUP($O631,MASTER!$A$8:$Z$762,21,0),"")</f>
        <v>0</v>
      </c>
      <c r="U631" s="67">
        <f>+BD_Links[[#This Row],[id2]]</f>
        <v>109</v>
      </c>
      <c r="V631" s="58" t="str">
        <f>+""""&amp;IFERROR(VLOOKUP($O631,MASTER!$A$8:$Z$762,22,0),"")&amp;""""</f>
        <v>""</v>
      </c>
      <c r="W631" s="3"/>
      <c r="X631" s="3" t="str">
        <f>+IFERROR(VLOOKUP(BD_Links[[#This Row],[id GEE]],Portadas10[],2,0),"")</f>
        <v/>
      </c>
      <c r="Y6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https://odooutil.azurewebsites.net/GEE/Index/0/109/48/109</v>
      </c>
    </row>
    <row r="632" spans="2:26" ht="30.6" x14ac:dyDescent="0.3">
      <c r="B632" s="74">
        <f t="shared" si="49"/>
        <v>10</v>
      </c>
      <c r="C632" s="58" t="str">
        <f>+VLOOKUP($O632,MASTER!$A$8:$N$762,2,0)</f>
        <v>DATARIESGO</v>
      </c>
      <c r="D632" s="73" t="str">
        <f>+VLOOKUP($O632,MASTER!$A$8:$N$762,3,0)</f>
        <v>0012-04-00091</v>
      </c>
      <c r="E632" s="52" t="str">
        <f>+VLOOKUP($O632,MASTER!$A$8:$N$762,5,0)</f>
        <v>Plataforma de Análisis y Monitoreo de focos de Fuego - República Dominicana</v>
      </c>
      <c r="F632" s="73" t="str">
        <f>+VLOOKUP($O632,MASTER!$A$8:$N$762,6,0)</f>
        <v>PRO</v>
      </c>
      <c r="G632" s="73" t="str">
        <f>+VLOOKUP($O632,MASTER!$A$8:$N$762,7,0)</f>
        <v>Rep Dominicana</v>
      </c>
      <c r="H632" s="73" t="str">
        <f>+VLOOKUP($O632,MASTER!$A$8:$N$762,9,0)</f>
        <v>SI</v>
      </c>
      <c r="I632" s="73" t="str">
        <f>+VLOOKUP($O632,MASTER!$A$8:$N$762,10,0)</f>
        <v>SI</v>
      </c>
      <c r="J632" s="73" t="str">
        <f>+VLOOKUP($O632,MASTER!$A$8:$N$762,11,0)</f>
        <v>NO</v>
      </c>
      <c r="K632" s="72">
        <f>+VLOOKUP($O632,MASTER!$A$8:$N$762,12,0)</f>
        <v>2</v>
      </c>
      <c r="L632" s="73" t="str">
        <f>+VLOOKUP($O632,MASTER!$A$8:$N$762,13,0)</f>
        <v>SI</v>
      </c>
      <c r="M632" s="73" t="str">
        <f>+VLOOKUP($O632,MASTER!$A$8:$N$762,14,0)</f>
        <v>Provincia</v>
      </c>
      <c r="N632" s="72">
        <f t="shared" si="50"/>
        <v>18</v>
      </c>
      <c r="O632" s="67">
        <f t="shared" si="50"/>
        <v>48</v>
      </c>
      <c r="P632" s="65">
        <v>930</v>
      </c>
      <c r="Q632" s="3" t="s">
        <v>1794</v>
      </c>
      <c r="R632" s="3" t="str">
        <f t="shared" si="51"/>
        <v>https://dashboardfiltrado.azurewebsites.net/AutoDash/Index/48/930</v>
      </c>
      <c r="S632" s="58" t="str">
        <f>+""""&amp;IFERROR(VLOOKUP($O632,MASTER!$A$8:$Z$762,20,0),"")&amp;""""</f>
        <v>""</v>
      </c>
      <c r="T632" s="73">
        <f>+IFERROR(VLOOKUP($O632,MASTER!$A$8:$Z$762,21,0),"")</f>
        <v>0</v>
      </c>
      <c r="U632" s="67">
        <f>+BD_Links[[#This Row],[id2]]</f>
        <v>930</v>
      </c>
      <c r="V632" s="58" t="str">
        <f>+""""&amp;IFERROR(VLOOKUP($O632,MASTER!$A$8:$Z$762,22,0),"")&amp;""""</f>
        <v>""</v>
      </c>
      <c r="W632" s="3"/>
      <c r="X632" s="3" t="str">
        <f>+IFERROR(VLOOKUP(BD_Links[[#This Row],[id GEE]],Portadas10[],2,0),"")</f>
        <v/>
      </c>
      <c r="Y6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https://odooutil.azurewebsites.net/GEE/Index/0/930/48/930</v>
      </c>
    </row>
    <row r="633" spans="2:26" ht="30.6" x14ac:dyDescent="0.3">
      <c r="B633" s="74">
        <f t="shared" si="49"/>
        <v>11</v>
      </c>
      <c r="C633" s="58" t="str">
        <f>+VLOOKUP($O633,MASTER!$A$8:$N$762,2,0)</f>
        <v>DATARIESGO</v>
      </c>
      <c r="D633" s="73" t="str">
        <f>+VLOOKUP($O633,MASTER!$A$8:$N$762,3,0)</f>
        <v>0012-04-00091</v>
      </c>
      <c r="E633" s="52" t="str">
        <f>+VLOOKUP($O633,MASTER!$A$8:$N$762,5,0)</f>
        <v>Plataforma de Análisis y Monitoreo de focos de Fuego - República Dominicana</v>
      </c>
      <c r="F633" s="73" t="str">
        <f>+VLOOKUP($O633,MASTER!$A$8:$N$762,6,0)</f>
        <v>PRO</v>
      </c>
      <c r="G633" s="73" t="str">
        <f>+VLOOKUP($O633,MASTER!$A$8:$N$762,7,0)</f>
        <v>Rep Dominicana</v>
      </c>
      <c r="H633" s="73" t="str">
        <f>+VLOOKUP($O633,MASTER!$A$8:$N$762,9,0)</f>
        <v>SI</v>
      </c>
      <c r="I633" s="73" t="str">
        <f>+VLOOKUP($O633,MASTER!$A$8:$N$762,10,0)</f>
        <v>SI</v>
      </c>
      <c r="J633" s="73" t="str">
        <f>+VLOOKUP($O633,MASTER!$A$8:$N$762,11,0)</f>
        <v>NO</v>
      </c>
      <c r="K633" s="72">
        <f>+VLOOKUP($O633,MASTER!$A$8:$N$762,12,0)</f>
        <v>2</v>
      </c>
      <c r="L633" s="73" t="str">
        <f>+VLOOKUP($O633,MASTER!$A$8:$N$762,13,0)</f>
        <v>SI</v>
      </c>
      <c r="M633" s="73" t="str">
        <f>+VLOOKUP($O633,MASTER!$A$8:$N$762,14,0)</f>
        <v>Provincia</v>
      </c>
      <c r="N633" s="72">
        <f t="shared" si="50"/>
        <v>18</v>
      </c>
      <c r="O633" s="67">
        <f t="shared" si="50"/>
        <v>48</v>
      </c>
      <c r="P633" s="65">
        <v>319</v>
      </c>
      <c r="Q633" s="3" t="s">
        <v>1795</v>
      </c>
      <c r="R633" s="3" t="str">
        <f t="shared" si="51"/>
        <v>https://dashboardfiltrado.azurewebsites.net/AutoDash/Index/48/319</v>
      </c>
      <c r="S633" s="58" t="str">
        <f>+""""&amp;IFERROR(VLOOKUP($O633,MASTER!$A$8:$Z$762,20,0),"")&amp;""""</f>
        <v>""</v>
      </c>
      <c r="T633" s="73">
        <f>+IFERROR(VLOOKUP($O633,MASTER!$A$8:$Z$762,21,0),"")</f>
        <v>0</v>
      </c>
      <c r="U633" s="67">
        <f>+BD_Links[[#This Row],[id2]]</f>
        <v>319</v>
      </c>
      <c r="V633" s="58" t="str">
        <f>+""""&amp;IFERROR(VLOOKUP($O633,MASTER!$A$8:$Z$762,22,0),"")&amp;""""</f>
        <v>""</v>
      </c>
      <c r="W633" s="3"/>
      <c r="X633" s="3" t="str">
        <f>+IFERROR(VLOOKUP(BD_Links[[#This Row],[id GEE]],Portadas10[],2,0),"")</f>
        <v/>
      </c>
      <c r="Y6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https://odooutil.azurewebsites.net/GEE/Index/0/319/48/319</v>
      </c>
    </row>
    <row r="634" spans="2:26" ht="30.6" x14ac:dyDescent="0.3">
      <c r="B634" s="74">
        <f t="shared" si="49"/>
        <v>12</v>
      </c>
      <c r="C634" s="58" t="str">
        <f>+VLOOKUP($O634,MASTER!$A$8:$N$762,2,0)</f>
        <v>DATARIESGO</v>
      </c>
      <c r="D634" s="73" t="str">
        <f>+VLOOKUP($O634,MASTER!$A$8:$N$762,3,0)</f>
        <v>0012-04-00091</v>
      </c>
      <c r="E634" s="52" t="str">
        <f>+VLOOKUP($O634,MASTER!$A$8:$N$762,5,0)</f>
        <v>Plataforma de Análisis y Monitoreo de focos de Fuego - República Dominicana</v>
      </c>
      <c r="F634" s="73" t="str">
        <f>+VLOOKUP($O634,MASTER!$A$8:$N$762,6,0)</f>
        <v>PRO</v>
      </c>
      <c r="G634" s="73" t="str">
        <f>+VLOOKUP($O634,MASTER!$A$8:$N$762,7,0)</f>
        <v>Rep Dominicana</v>
      </c>
      <c r="H634" s="73" t="str">
        <f>+VLOOKUP($O634,MASTER!$A$8:$N$762,9,0)</f>
        <v>SI</v>
      </c>
      <c r="I634" s="73" t="str">
        <f>+VLOOKUP($O634,MASTER!$A$8:$N$762,10,0)</f>
        <v>SI</v>
      </c>
      <c r="J634" s="73" t="str">
        <f>+VLOOKUP($O634,MASTER!$A$8:$N$762,11,0)</f>
        <v>NO</v>
      </c>
      <c r="K634" s="72">
        <f>+VLOOKUP($O634,MASTER!$A$8:$N$762,12,0)</f>
        <v>2</v>
      </c>
      <c r="L634" s="73" t="str">
        <f>+VLOOKUP($O634,MASTER!$A$8:$N$762,13,0)</f>
        <v>SI</v>
      </c>
      <c r="M634" s="73" t="str">
        <f>+VLOOKUP($O634,MASTER!$A$8:$N$762,14,0)</f>
        <v>Provincia</v>
      </c>
      <c r="N634" s="72">
        <f t="shared" si="50"/>
        <v>18</v>
      </c>
      <c r="O634" s="67">
        <f t="shared" si="50"/>
        <v>48</v>
      </c>
      <c r="P634" s="65">
        <v>610</v>
      </c>
      <c r="Q634" s="3" t="s">
        <v>1796</v>
      </c>
      <c r="R634" s="3" t="str">
        <f t="shared" si="51"/>
        <v>https://dashboardfiltrado.azurewebsites.net/AutoDash/Index/48/610</v>
      </c>
      <c r="S634" s="58" t="str">
        <f>+""""&amp;IFERROR(VLOOKUP($O634,MASTER!$A$8:$Z$762,20,0),"")&amp;""""</f>
        <v>""</v>
      </c>
      <c r="T634" s="73">
        <f>+IFERROR(VLOOKUP($O634,MASTER!$A$8:$Z$762,21,0),"")</f>
        <v>0</v>
      </c>
      <c r="U634" s="67">
        <f>+BD_Links[[#This Row],[id2]]</f>
        <v>610</v>
      </c>
      <c r="V634" s="58" t="str">
        <f>+""""&amp;IFERROR(VLOOKUP($O634,MASTER!$A$8:$Z$762,22,0),"")&amp;""""</f>
        <v>""</v>
      </c>
      <c r="W634" s="3"/>
      <c r="X634" s="3" t="str">
        <f>+IFERROR(VLOOKUP(BD_Links[[#This Row],[id GEE]],Portadas10[],2,0),"")</f>
        <v/>
      </c>
      <c r="Y6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https://odooutil.azurewebsites.net/GEE/Index/0/610/48/610</v>
      </c>
    </row>
    <row r="635" spans="2:26" ht="30.6" x14ac:dyDescent="0.3">
      <c r="B635" s="74">
        <f t="shared" si="49"/>
        <v>13</v>
      </c>
      <c r="C635" s="58" t="str">
        <f>+VLOOKUP($O635,MASTER!$A$8:$N$762,2,0)</f>
        <v>DATARIESGO</v>
      </c>
      <c r="D635" s="73" t="str">
        <f>+VLOOKUP($O635,MASTER!$A$8:$N$762,3,0)</f>
        <v>0012-04-00091</v>
      </c>
      <c r="E635" s="52" t="str">
        <f>+VLOOKUP($O635,MASTER!$A$8:$N$762,5,0)</f>
        <v>Plataforma de Análisis y Monitoreo de focos de Fuego - República Dominicana</v>
      </c>
      <c r="F635" s="73" t="str">
        <f>+VLOOKUP($O635,MASTER!$A$8:$N$762,6,0)</f>
        <v>PRO</v>
      </c>
      <c r="G635" s="73" t="str">
        <f>+VLOOKUP($O635,MASTER!$A$8:$N$762,7,0)</f>
        <v>Rep Dominicana</v>
      </c>
      <c r="H635" s="73" t="str">
        <f>+VLOOKUP($O635,MASTER!$A$8:$N$762,9,0)</f>
        <v>SI</v>
      </c>
      <c r="I635" s="73" t="str">
        <f>+VLOOKUP($O635,MASTER!$A$8:$N$762,10,0)</f>
        <v>SI</v>
      </c>
      <c r="J635" s="73" t="str">
        <f>+VLOOKUP($O635,MASTER!$A$8:$N$762,11,0)</f>
        <v>NO</v>
      </c>
      <c r="K635" s="72">
        <f>+VLOOKUP($O635,MASTER!$A$8:$N$762,12,0)</f>
        <v>2</v>
      </c>
      <c r="L635" s="73" t="str">
        <f>+VLOOKUP($O635,MASTER!$A$8:$N$762,13,0)</f>
        <v>SI</v>
      </c>
      <c r="M635" s="73" t="str">
        <f>+VLOOKUP($O635,MASTER!$A$8:$N$762,14,0)</f>
        <v>Provincia</v>
      </c>
      <c r="N635" s="72">
        <f t="shared" si="50"/>
        <v>18</v>
      </c>
      <c r="O635" s="67">
        <f t="shared" si="50"/>
        <v>48</v>
      </c>
      <c r="P635" s="65">
        <v>811</v>
      </c>
      <c r="Q635" s="3" t="s">
        <v>1797</v>
      </c>
      <c r="R635" s="3" t="str">
        <f t="shared" si="51"/>
        <v>https://dashboardfiltrado.azurewebsites.net/AutoDash/Index/48/811</v>
      </c>
      <c r="S635" s="58" t="str">
        <f>+""""&amp;IFERROR(VLOOKUP($O635,MASTER!$A$8:$Z$762,20,0),"")&amp;""""</f>
        <v>""</v>
      </c>
      <c r="T635" s="73">
        <f>+IFERROR(VLOOKUP($O635,MASTER!$A$8:$Z$762,21,0),"")</f>
        <v>0</v>
      </c>
      <c r="U635" s="67">
        <f>+BD_Links[[#This Row],[id2]]</f>
        <v>811</v>
      </c>
      <c r="V635" s="58" t="str">
        <f>+""""&amp;IFERROR(VLOOKUP($O635,MASTER!$A$8:$Z$762,22,0),"")&amp;""""</f>
        <v>""</v>
      </c>
      <c r="W635" s="3"/>
      <c r="X635" s="3" t="str">
        <f>+IFERROR(VLOOKUP(BD_Links[[#This Row],[id GEE]],Portadas10[],2,0),"")</f>
        <v/>
      </c>
      <c r="Y6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https://odooutil.azurewebsites.net/GEE/Index/0/811/48/811</v>
      </c>
    </row>
    <row r="636" spans="2:26" ht="30.6" x14ac:dyDescent="0.3">
      <c r="B636" s="74">
        <f t="shared" si="49"/>
        <v>14</v>
      </c>
      <c r="C636" s="58" t="str">
        <f>+VLOOKUP($O636,MASTER!$A$8:$N$762,2,0)</f>
        <v>DATARIESGO</v>
      </c>
      <c r="D636" s="73" t="str">
        <f>+VLOOKUP($O636,MASTER!$A$8:$N$762,3,0)</f>
        <v>0012-04-00091</v>
      </c>
      <c r="E636" s="52" t="str">
        <f>+VLOOKUP($O636,MASTER!$A$8:$N$762,5,0)</f>
        <v>Plataforma de Análisis y Monitoreo de focos de Fuego - República Dominicana</v>
      </c>
      <c r="F636" s="73" t="str">
        <f>+VLOOKUP($O636,MASTER!$A$8:$N$762,6,0)</f>
        <v>PRO</v>
      </c>
      <c r="G636" s="73" t="str">
        <f>+VLOOKUP($O636,MASTER!$A$8:$N$762,7,0)</f>
        <v>Rep Dominicana</v>
      </c>
      <c r="H636" s="73" t="str">
        <f>+VLOOKUP($O636,MASTER!$A$8:$N$762,9,0)</f>
        <v>SI</v>
      </c>
      <c r="I636" s="73" t="str">
        <f>+VLOOKUP($O636,MASTER!$A$8:$N$762,10,0)</f>
        <v>SI</v>
      </c>
      <c r="J636" s="73" t="str">
        <f>+VLOOKUP($O636,MASTER!$A$8:$N$762,11,0)</f>
        <v>NO</v>
      </c>
      <c r="K636" s="72">
        <f>+VLOOKUP($O636,MASTER!$A$8:$N$762,12,0)</f>
        <v>2</v>
      </c>
      <c r="L636" s="73" t="str">
        <f>+VLOOKUP($O636,MASTER!$A$8:$N$762,13,0)</f>
        <v>SI</v>
      </c>
      <c r="M636" s="73" t="str">
        <f>+VLOOKUP($O636,MASTER!$A$8:$N$762,14,0)</f>
        <v>Provincia</v>
      </c>
      <c r="N636" s="72">
        <f t="shared" si="50"/>
        <v>18</v>
      </c>
      <c r="O636" s="67">
        <f t="shared" si="50"/>
        <v>48</v>
      </c>
      <c r="P636" s="65">
        <v>812</v>
      </c>
      <c r="Q636" s="3" t="s">
        <v>1798</v>
      </c>
      <c r="R636" s="3" t="str">
        <f t="shared" si="51"/>
        <v>https://dashboardfiltrado.azurewebsites.net/AutoDash/Index/48/812</v>
      </c>
      <c r="S636" s="58" t="str">
        <f>+""""&amp;IFERROR(VLOOKUP($O636,MASTER!$A$8:$Z$762,20,0),"")&amp;""""</f>
        <v>""</v>
      </c>
      <c r="T636" s="73">
        <f>+IFERROR(VLOOKUP($O636,MASTER!$A$8:$Z$762,21,0),"")</f>
        <v>0</v>
      </c>
      <c r="U636" s="67">
        <f>+BD_Links[[#This Row],[id2]]</f>
        <v>812</v>
      </c>
      <c r="V636" s="58" t="str">
        <f>+""""&amp;IFERROR(VLOOKUP($O636,MASTER!$A$8:$Z$762,22,0),"")&amp;""""</f>
        <v>""</v>
      </c>
      <c r="W636" s="3"/>
      <c r="X636" s="3" t="str">
        <f>+IFERROR(VLOOKUP(BD_Links[[#This Row],[id GEE]],Portadas10[],2,0),"")</f>
        <v/>
      </c>
      <c r="Y6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https://odooutil.azurewebsites.net/GEE/Index/0/812/48/812</v>
      </c>
    </row>
    <row r="637" spans="2:26" ht="30.6" x14ac:dyDescent="0.3">
      <c r="B637" s="74">
        <f t="shared" si="49"/>
        <v>15</v>
      </c>
      <c r="C637" s="58" t="str">
        <f>+VLOOKUP($O637,MASTER!$A$8:$N$762,2,0)</f>
        <v>DATARIESGO</v>
      </c>
      <c r="D637" s="73" t="str">
        <f>+VLOOKUP($O637,MASTER!$A$8:$N$762,3,0)</f>
        <v>0012-04-00091</v>
      </c>
      <c r="E637" s="52" t="str">
        <f>+VLOOKUP($O637,MASTER!$A$8:$N$762,5,0)</f>
        <v>Plataforma de Análisis y Monitoreo de focos de Fuego - República Dominicana</v>
      </c>
      <c r="F637" s="73" t="str">
        <f>+VLOOKUP($O637,MASTER!$A$8:$N$762,6,0)</f>
        <v>PRO</v>
      </c>
      <c r="G637" s="73" t="str">
        <f>+VLOOKUP($O637,MASTER!$A$8:$N$762,7,0)</f>
        <v>Rep Dominicana</v>
      </c>
      <c r="H637" s="73" t="str">
        <f>+VLOOKUP($O637,MASTER!$A$8:$N$762,9,0)</f>
        <v>SI</v>
      </c>
      <c r="I637" s="73" t="str">
        <f>+VLOOKUP($O637,MASTER!$A$8:$N$762,10,0)</f>
        <v>SI</v>
      </c>
      <c r="J637" s="73" t="str">
        <f>+VLOOKUP($O637,MASTER!$A$8:$N$762,11,0)</f>
        <v>NO</v>
      </c>
      <c r="K637" s="72">
        <f>+VLOOKUP($O637,MASTER!$A$8:$N$762,12,0)</f>
        <v>2</v>
      </c>
      <c r="L637" s="73" t="str">
        <f>+VLOOKUP($O637,MASTER!$A$8:$N$762,13,0)</f>
        <v>SI</v>
      </c>
      <c r="M637" s="73" t="str">
        <f>+VLOOKUP($O637,MASTER!$A$8:$N$762,14,0)</f>
        <v>Provincia</v>
      </c>
      <c r="N637" s="72">
        <f t="shared" si="50"/>
        <v>18</v>
      </c>
      <c r="O637" s="67">
        <f t="shared" si="50"/>
        <v>48</v>
      </c>
      <c r="P637" s="65">
        <v>213</v>
      </c>
      <c r="Q637" s="3" t="s">
        <v>1799</v>
      </c>
      <c r="R637" s="3" t="str">
        <f t="shared" si="51"/>
        <v>https://dashboardfiltrado.azurewebsites.net/AutoDash/Index/48/213</v>
      </c>
      <c r="S637" s="58" t="str">
        <f>+""""&amp;IFERROR(VLOOKUP($O637,MASTER!$A$8:$Z$762,20,0),"")&amp;""""</f>
        <v>""</v>
      </c>
      <c r="T637" s="73">
        <f>+IFERROR(VLOOKUP($O637,MASTER!$A$8:$Z$762,21,0),"")</f>
        <v>0</v>
      </c>
      <c r="U637" s="67">
        <f>+BD_Links[[#This Row],[id2]]</f>
        <v>213</v>
      </c>
      <c r="V637" s="58" t="str">
        <f>+""""&amp;IFERROR(VLOOKUP($O637,MASTER!$A$8:$Z$762,22,0),"")&amp;""""</f>
        <v>""</v>
      </c>
      <c r="W637" s="3"/>
      <c r="X637" s="3" t="str">
        <f>+IFERROR(VLOOKUP(BD_Links[[#This Row],[id GEE]],Portadas10[],2,0),"")</f>
        <v/>
      </c>
      <c r="Y6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https://odooutil.azurewebsites.net/GEE/Index/0/213/48/213</v>
      </c>
    </row>
    <row r="638" spans="2:26" ht="30.6" x14ac:dyDescent="0.3">
      <c r="B638" s="74">
        <f t="shared" si="49"/>
        <v>16</v>
      </c>
      <c r="C638" s="58" t="str">
        <f>+VLOOKUP($O638,MASTER!$A$8:$N$762,2,0)</f>
        <v>DATARIESGO</v>
      </c>
      <c r="D638" s="73" t="str">
        <f>+VLOOKUP($O638,MASTER!$A$8:$N$762,3,0)</f>
        <v>0012-04-00091</v>
      </c>
      <c r="E638" s="52" t="str">
        <f>+VLOOKUP($O638,MASTER!$A$8:$N$762,5,0)</f>
        <v>Plataforma de Análisis y Monitoreo de focos de Fuego - República Dominicana</v>
      </c>
      <c r="F638" s="73" t="str">
        <f>+VLOOKUP($O638,MASTER!$A$8:$N$762,6,0)</f>
        <v>PRO</v>
      </c>
      <c r="G638" s="73" t="str">
        <f>+VLOOKUP($O638,MASTER!$A$8:$N$762,7,0)</f>
        <v>Rep Dominicana</v>
      </c>
      <c r="H638" s="73" t="str">
        <f>+VLOOKUP($O638,MASTER!$A$8:$N$762,9,0)</f>
        <v>SI</v>
      </c>
      <c r="I638" s="73" t="str">
        <f>+VLOOKUP($O638,MASTER!$A$8:$N$762,10,0)</f>
        <v>SI</v>
      </c>
      <c r="J638" s="73" t="str">
        <f>+VLOOKUP($O638,MASTER!$A$8:$N$762,11,0)</f>
        <v>NO</v>
      </c>
      <c r="K638" s="72">
        <f>+VLOOKUP($O638,MASTER!$A$8:$N$762,12,0)</f>
        <v>2</v>
      </c>
      <c r="L638" s="73" t="str">
        <f>+VLOOKUP($O638,MASTER!$A$8:$N$762,13,0)</f>
        <v>SI</v>
      </c>
      <c r="M638" s="73" t="str">
        <f>+VLOOKUP($O638,MASTER!$A$8:$N$762,14,0)</f>
        <v>Provincia</v>
      </c>
      <c r="N638" s="72">
        <f t="shared" si="50"/>
        <v>18</v>
      </c>
      <c r="O638" s="67">
        <f t="shared" si="50"/>
        <v>48</v>
      </c>
      <c r="P638" s="65">
        <v>314</v>
      </c>
      <c r="Q638" s="3" t="s">
        <v>1800</v>
      </c>
      <c r="R638" s="3" t="str">
        <f t="shared" si="51"/>
        <v>https://dashboardfiltrado.azurewebsites.net/AutoDash/Index/48/314</v>
      </c>
      <c r="S638" s="58" t="str">
        <f>+""""&amp;IFERROR(VLOOKUP($O638,MASTER!$A$8:$Z$762,20,0),"")&amp;""""</f>
        <v>""</v>
      </c>
      <c r="T638" s="73">
        <f>+IFERROR(VLOOKUP($O638,MASTER!$A$8:$Z$762,21,0),"")</f>
        <v>0</v>
      </c>
      <c r="U638" s="67">
        <f>+BD_Links[[#This Row],[id2]]</f>
        <v>314</v>
      </c>
      <c r="V638" s="58" t="str">
        <f>+""""&amp;IFERROR(VLOOKUP($O638,MASTER!$A$8:$Z$762,22,0),"")&amp;""""</f>
        <v>""</v>
      </c>
      <c r="W638" s="3"/>
      <c r="X638" s="3" t="str">
        <f>+IFERROR(VLOOKUP(BD_Links[[#This Row],[id GEE]],Portadas10[],2,0),"")</f>
        <v/>
      </c>
      <c r="Y6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https://odooutil.azurewebsites.net/GEE/Index/0/314/48/314</v>
      </c>
    </row>
    <row r="639" spans="2:26" ht="30.6" x14ac:dyDescent="0.3">
      <c r="B639" s="74">
        <f t="shared" si="49"/>
        <v>17</v>
      </c>
      <c r="C639" s="58" t="str">
        <f>+VLOOKUP($O639,MASTER!$A$8:$N$762,2,0)</f>
        <v>DATARIESGO</v>
      </c>
      <c r="D639" s="73" t="str">
        <f>+VLOOKUP($O639,MASTER!$A$8:$N$762,3,0)</f>
        <v>0012-04-00091</v>
      </c>
      <c r="E639" s="52" t="str">
        <f>+VLOOKUP($O639,MASTER!$A$8:$N$762,5,0)</f>
        <v>Plataforma de Análisis y Monitoreo de focos de Fuego - República Dominicana</v>
      </c>
      <c r="F639" s="73" t="str">
        <f>+VLOOKUP($O639,MASTER!$A$8:$N$762,6,0)</f>
        <v>PRO</v>
      </c>
      <c r="G639" s="73" t="str">
        <f>+VLOOKUP($O639,MASTER!$A$8:$N$762,7,0)</f>
        <v>Rep Dominicana</v>
      </c>
      <c r="H639" s="73" t="str">
        <f>+VLOOKUP($O639,MASTER!$A$8:$N$762,9,0)</f>
        <v>SI</v>
      </c>
      <c r="I639" s="73" t="str">
        <f>+VLOOKUP($O639,MASTER!$A$8:$N$762,10,0)</f>
        <v>SI</v>
      </c>
      <c r="J639" s="73" t="str">
        <f>+VLOOKUP($O639,MASTER!$A$8:$N$762,11,0)</f>
        <v>NO</v>
      </c>
      <c r="K639" s="72">
        <f>+VLOOKUP($O639,MASTER!$A$8:$N$762,12,0)</f>
        <v>2</v>
      </c>
      <c r="L639" s="73" t="str">
        <f>+VLOOKUP($O639,MASTER!$A$8:$N$762,13,0)</f>
        <v>SI</v>
      </c>
      <c r="M639" s="73" t="str">
        <f>+VLOOKUP($O639,MASTER!$A$8:$N$762,14,0)</f>
        <v>Provincia</v>
      </c>
      <c r="N639" s="72">
        <f t="shared" si="50"/>
        <v>18</v>
      </c>
      <c r="O639" s="67">
        <f t="shared" si="50"/>
        <v>48</v>
      </c>
      <c r="P639" s="65">
        <v>228</v>
      </c>
      <c r="Q639" s="3" t="s">
        <v>1801</v>
      </c>
      <c r="R639" s="3" t="str">
        <f t="shared" si="51"/>
        <v>https://dashboardfiltrado.azurewebsites.net/AutoDash/Index/48/228</v>
      </c>
      <c r="S639" s="58" t="str">
        <f>+""""&amp;IFERROR(VLOOKUP($O639,MASTER!$A$8:$Z$762,20,0),"")&amp;""""</f>
        <v>""</v>
      </c>
      <c r="T639" s="73">
        <f>+IFERROR(VLOOKUP($O639,MASTER!$A$8:$Z$762,21,0),"")</f>
        <v>0</v>
      </c>
      <c r="U639" s="67">
        <f>+BD_Links[[#This Row],[id2]]</f>
        <v>228</v>
      </c>
      <c r="V639" s="58" t="str">
        <f>+""""&amp;IFERROR(VLOOKUP($O639,MASTER!$A$8:$Z$762,22,0),"")&amp;""""</f>
        <v>""</v>
      </c>
      <c r="W639" s="3"/>
      <c r="X639" s="3" t="str">
        <f>+IFERROR(VLOOKUP(BD_Links[[#This Row],[id GEE]],Portadas10[],2,0),"")</f>
        <v/>
      </c>
      <c r="Y6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https://odooutil.azurewebsites.net/GEE/Index/0/228/48/228</v>
      </c>
    </row>
    <row r="640" spans="2:26" ht="30.6" x14ac:dyDescent="0.3">
      <c r="B640" s="74">
        <f t="shared" si="49"/>
        <v>18</v>
      </c>
      <c r="C640" s="58" t="str">
        <f>+VLOOKUP($O640,MASTER!$A$8:$N$762,2,0)</f>
        <v>DATARIESGO</v>
      </c>
      <c r="D640" s="73" t="str">
        <f>+VLOOKUP($O640,MASTER!$A$8:$N$762,3,0)</f>
        <v>0012-04-00091</v>
      </c>
      <c r="E640" s="52" t="str">
        <f>+VLOOKUP($O640,MASTER!$A$8:$N$762,5,0)</f>
        <v>Plataforma de Análisis y Monitoreo de focos de Fuego - República Dominicana</v>
      </c>
      <c r="F640" s="73" t="str">
        <f>+VLOOKUP($O640,MASTER!$A$8:$N$762,6,0)</f>
        <v>PRO</v>
      </c>
      <c r="G640" s="73" t="str">
        <f>+VLOOKUP($O640,MASTER!$A$8:$N$762,7,0)</f>
        <v>Rep Dominicana</v>
      </c>
      <c r="H640" s="73" t="str">
        <f>+VLOOKUP($O640,MASTER!$A$8:$N$762,9,0)</f>
        <v>SI</v>
      </c>
      <c r="I640" s="73" t="str">
        <f>+VLOOKUP($O640,MASTER!$A$8:$N$762,10,0)</f>
        <v>SI</v>
      </c>
      <c r="J640" s="73" t="str">
        <f>+VLOOKUP($O640,MASTER!$A$8:$N$762,11,0)</f>
        <v>NO</v>
      </c>
      <c r="K640" s="72">
        <f>+VLOOKUP($O640,MASTER!$A$8:$N$762,12,0)</f>
        <v>2</v>
      </c>
      <c r="L640" s="73" t="str">
        <f>+VLOOKUP($O640,MASTER!$A$8:$N$762,13,0)</f>
        <v>SI</v>
      </c>
      <c r="M640" s="73" t="str">
        <f>+VLOOKUP($O640,MASTER!$A$8:$N$762,14,0)</f>
        <v>Provincia</v>
      </c>
      <c r="N640" s="72">
        <f t="shared" si="50"/>
        <v>18</v>
      </c>
      <c r="O640" s="67">
        <f t="shared" si="50"/>
        <v>48</v>
      </c>
      <c r="P640" s="65">
        <v>415</v>
      </c>
      <c r="Q640" s="3" t="s">
        <v>1802</v>
      </c>
      <c r="R640" s="3" t="str">
        <f t="shared" si="51"/>
        <v>https://dashboardfiltrado.azurewebsites.net/AutoDash/Index/48/415</v>
      </c>
      <c r="S640" s="58" t="str">
        <f>+""""&amp;IFERROR(VLOOKUP($O640,MASTER!$A$8:$Z$762,20,0),"")&amp;""""</f>
        <v>""</v>
      </c>
      <c r="T640" s="73">
        <f>+IFERROR(VLOOKUP($O640,MASTER!$A$8:$Z$762,21,0),"")</f>
        <v>0</v>
      </c>
      <c r="U640" s="67">
        <f>+BD_Links[[#This Row],[id2]]</f>
        <v>415</v>
      </c>
      <c r="V640" s="58" t="str">
        <f>+""""&amp;IFERROR(VLOOKUP($O640,MASTER!$A$8:$Z$762,22,0),"")&amp;""""</f>
        <v>""</v>
      </c>
      <c r="W640" s="3"/>
      <c r="X640" s="3" t="str">
        <f>+IFERROR(VLOOKUP(BD_Links[[#This Row],[id GEE]],Portadas10[],2,0),"")</f>
        <v/>
      </c>
      <c r="Y6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https://odooutil.azurewebsites.net/GEE/Index/0/415/48/415</v>
      </c>
    </row>
    <row r="641" spans="2:26" ht="30.6" x14ac:dyDescent="0.3">
      <c r="B641" s="74">
        <f t="shared" si="49"/>
        <v>19</v>
      </c>
      <c r="C641" s="58" t="str">
        <f>+VLOOKUP($O641,MASTER!$A$8:$N$762,2,0)</f>
        <v>DATARIESGO</v>
      </c>
      <c r="D641" s="73" t="str">
        <f>+VLOOKUP($O641,MASTER!$A$8:$N$762,3,0)</f>
        <v>0012-04-00091</v>
      </c>
      <c r="E641" s="52" t="str">
        <f>+VLOOKUP($O641,MASTER!$A$8:$N$762,5,0)</f>
        <v>Plataforma de Análisis y Monitoreo de focos de Fuego - República Dominicana</v>
      </c>
      <c r="F641" s="73" t="str">
        <f>+VLOOKUP($O641,MASTER!$A$8:$N$762,6,0)</f>
        <v>PRO</v>
      </c>
      <c r="G641" s="73" t="str">
        <f>+VLOOKUP($O641,MASTER!$A$8:$N$762,7,0)</f>
        <v>Rep Dominicana</v>
      </c>
      <c r="H641" s="73" t="str">
        <f>+VLOOKUP($O641,MASTER!$A$8:$N$762,9,0)</f>
        <v>SI</v>
      </c>
      <c r="I641" s="73" t="str">
        <f>+VLOOKUP($O641,MASTER!$A$8:$N$762,10,0)</f>
        <v>SI</v>
      </c>
      <c r="J641" s="73" t="str">
        <f>+VLOOKUP($O641,MASTER!$A$8:$N$762,11,0)</f>
        <v>NO</v>
      </c>
      <c r="K641" s="72">
        <f>+VLOOKUP($O641,MASTER!$A$8:$N$762,12,0)</f>
        <v>2</v>
      </c>
      <c r="L641" s="73" t="str">
        <f>+VLOOKUP($O641,MASTER!$A$8:$N$762,13,0)</f>
        <v>SI</v>
      </c>
      <c r="M641" s="73" t="str">
        <f>+VLOOKUP($O641,MASTER!$A$8:$N$762,14,0)</f>
        <v>Provincia</v>
      </c>
      <c r="N641" s="72">
        <f t="shared" si="50"/>
        <v>18</v>
      </c>
      <c r="O641" s="67">
        <f t="shared" si="50"/>
        <v>48</v>
      </c>
      <c r="P641" s="65">
        <v>929</v>
      </c>
      <c r="Q641" s="3" t="s">
        <v>1803</v>
      </c>
      <c r="R641" s="3" t="str">
        <f t="shared" si="51"/>
        <v>https://dashboardfiltrado.azurewebsites.net/AutoDash/Index/48/929</v>
      </c>
      <c r="S641" s="58" t="str">
        <f>+""""&amp;IFERROR(VLOOKUP($O641,MASTER!$A$8:$Z$762,20,0),"")&amp;""""</f>
        <v>""</v>
      </c>
      <c r="T641" s="73">
        <f>+IFERROR(VLOOKUP($O641,MASTER!$A$8:$Z$762,21,0),"")</f>
        <v>0</v>
      </c>
      <c r="U641" s="67">
        <f>+BD_Links[[#This Row],[id2]]</f>
        <v>929</v>
      </c>
      <c r="V641" s="58" t="str">
        <f>+""""&amp;IFERROR(VLOOKUP($O641,MASTER!$A$8:$Z$762,22,0),"")&amp;""""</f>
        <v>""</v>
      </c>
      <c r="W641" s="3"/>
      <c r="X641" s="3" t="str">
        <f>+IFERROR(VLOOKUP(BD_Links[[#This Row],[id GEE]],Portadas10[],2,0),"")</f>
        <v/>
      </c>
      <c r="Y6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https://odooutil.azurewebsites.net/GEE/Index/0/929/48/929</v>
      </c>
    </row>
    <row r="642" spans="2:26" ht="30.6" x14ac:dyDescent="0.3">
      <c r="B642" s="74">
        <f t="shared" si="49"/>
        <v>20</v>
      </c>
      <c r="C642" s="58" t="str">
        <f>+VLOOKUP($O642,MASTER!$A$8:$N$762,2,0)</f>
        <v>DATARIESGO</v>
      </c>
      <c r="D642" s="73" t="str">
        <f>+VLOOKUP($O642,MASTER!$A$8:$N$762,3,0)</f>
        <v>0012-04-00091</v>
      </c>
      <c r="E642" s="52" t="str">
        <f>+VLOOKUP($O642,MASTER!$A$8:$N$762,5,0)</f>
        <v>Plataforma de Análisis y Monitoreo de focos de Fuego - República Dominicana</v>
      </c>
      <c r="F642" s="73" t="str">
        <f>+VLOOKUP($O642,MASTER!$A$8:$N$762,6,0)</f>
        <v>PRO</v>
      </c>
      <c r="G642" s="73" t="str">
        <f>+VLOOKUP($O642,MASTER!$A$8:$N$762,7,0)</f>
        <v>Rep Dominicana</v>
      </c>
      <c r="H642" s="73" t="str">
        <f>+VLOOKUP($O642,MASTER!$A$8:$N$762,9,0)</f>
        <v>SI</v>
      </c>
      <c r="I642" s="73" t="str">
        <f>+VLOOKUP($O642,MASTER!$A$8:$N$762,10,0)</f>
        <v>SI</v>
      </c>
      <c r="J642" s="73" t="str">
        <f>+VLOOKUP($O642,MASTER!$A$8:$N$762,11,0)</f>
        <v>NO</v>
      </c>
      <c r="K642" s="72">
        <f>+VLOOKUP($O642,MASTER!$A$8:$N$762,12,0)</f>
        <v>2</v>
      </c>
      <c r="L642" s="73" t="str">
        <f>+VLOOKUP($O642,MASTER!$A$8:$N$762,13,0)</f>
        <v>SI</v>
      </c>
      <c r="M642" s="73" t="str">
        <f>+VLOOKUP($O642,MASTER!$A$8:$N$762,14,0)</f>
        <v>Provincia</v>
      </c>
      <c r="N642" s="72">
        <f t="shared" si="50"/>
        <v>18</v>
      </c>
      <c r="O642" s="67">
        <f t="shared" si="50"/>
        <v>48</v>
      </c>
      <c r="P642" s="65">
        <v>616</v>
      </c>
      <c r="Q642" s="3" t="s">
        <v>1804</v>
      </c>
      <c r="R642" s="3" t="str">
        <f t="shared" si="51"/>
        <v>https://dashboardfiltrado.azurewebsites.net/AutoDash/Index/48/616</v>
      </c>
      <c r="S642" s="58" t="str">
        <f>+""""&amp;IFERROR(VLOOKUP($O642,MASTER!$A$8:$Z$762,20,0),"")&amp;""""</f>
        <v>""</v>
      </c>
      <c r="T642" s="73">
        <f>+IFERROR(VLOOKUP($O642,MASTER!$A$8:$Z$762,21,0),"")</f>
        <v>0</v>
      </c>
      <c r="U642" s="67">
        <f>+BD_Links[[#This Row],[id2]]</f>
        <v>616</v>
      </c>
      <c r="V642" s="58" t="str">
        <f>+""""&amp;IFERROR(VLOOKUP($O642,MASTER!$A$8:$Z$762,22,0),"")&amp;""""</f>
        <v>""</v>
      </c>
      <c r="W642" s="3"/>
      <c r="X642" s="3" t="str">
        <f>+IFERROR(VLOOKUP(BD_Links[[#This Row],[id GEE]],Portadas10[],2,0),"")</f>
        <v/>
      </c>
      <c r="Y6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https://odooutil.azurewebsites.net/GEE/Index/0/616/48/616</v>
      </c>
    </row>
    <row r="643" spans="2:26" ht="30.6" x14ac:dyDescent="0.3">
      <c r="B643" s="74">
        <f t="shared" ref="B643:B706" si="52">+IF(O643&lt;&gt;O642,1,B642+1)</f>
        <v>21</v>
      </c>
      <c r="C643" s="58" t="str">
        <f>+VLOOKUP($O643,MASTER!$A$8:$N$762,2,0)</f>
        <v>DATARIESGO</v>
      </c>
      <c r="D643" s="73" t="str">
        <f>+VLOOKUP($O643,MASTER!$A$8:$N$762,3,0)</f>
        <v>0012-04-00091</v>
      </c>
      <c r="E643" s="52" t="str">
        <f>+VLOOKUP($O643,MASTER!$A$8:$N$762,5,0)</f>
        <v>Plataforma de Análisis y Monitoreo de focos de Fuego - República Dominicana</v>
      </c>
      <c r="F643" s="73" t="str">
        <f>+VLOOKUP($O643,MASTER!$A$8:$N$762,6,0)</f>
        <v>PRO</v>
      </c>
      <c r="G643" s="73" t="str">
        <f>+VLOOKUP($O643,MASTER!$A$8:$N$762,7,0)</f>
        <v>Rep Dominicana</v>
      </c>
      <c r="H643" s="73" t="str">
        <f>+VLOOKUP($O643,MASTER!$A$8:$N$762,9,0)</f>
        <v>SI</v>
      </c>
      <c r="I643" s="73" t="str">
        <f>+VLOOKUP($O643,MASTER!$A$8:$N$762,10,0)</f>
        <v>SI</v>
      </c>
      <c r="J643" s="73" t="str">
        <f>+VLOOKUP($O643,MASTER!$A$8:$N$762,11,0)</f>
        <v>NO</v>
      </c>
      <c r="K643" s="72">
        <f>+VLOOKUP($O643,MASTER!$A$8:$N$762,12,0)</f>
        <v>2</v>
      </c>
      <c r="L643" s="73" t="str">
        <f>+VLOOKUP($O643,MASTER!$A$8:$N$762,13,0)</f>
        <v>SI</v>
      </c>
      <c r="M643" s="73" t="str">
        <f>+VLOOKUP($O643,MASTER!$A$8:$N$762,14,0)</f>
        <v>Provincia</v>
      </c>
      <c r="N643" s="72">
        <f t="shared" ref="N643:O706" si="53">+N642</f>
        <v>18</v>
      </c>
      <c r="O643" s="67">
        <f t="shared" si="53"/>
        <v>48</v>
      </c>
      <c r="P643" s="65">
        <v>517</v>
      </c>
      <c r="Q643" s="3" t="s">
        <v>1805</v>
      </c>
      <c r="R643" s="3" t="str">
        <f t="shared" ref="R643:R706" si="54">+"https://dashboardfiltrado.azurewebsites.net/AutoDash/Index/"&amp;O643&amp;"/"&amp;P643</f>
        <v>https://dashboardfiltrado.azurewebsites.net/AutoDash/Index/48/517</v>
      </c>
      <c r="S643" s="58" t="str">
        <f>+""""&amp;IFERROR(VLOOKUP($O643,MASTER!$A$8:$Z$762,20,0),"")&amp;""""</f>
        <v>""</v>
      </c>
      <c r="T643" s="73">
        <f>+IFERROR(VLOOKUP($O643,MASTER!$A$8:$Z$762,21,0),"")</f>
        <v>0</v>
      </c>
      <c r="U643" s="67">
        <f>+BD_Links[[#This Row],[id2]]</f>
        <v>517</v>
      </c>
      <c r="V643" s="58" t="str">
        <f>+""""&amp;IFERROR(VLOOKUP($O643,MASTER!$A$8:$Z$762,22,0),"")&amp;""""</f>
        <v>""</v>
      </c>
      <c r="W643" s="3"/>
      <c r="X643" s="3" t="str">
        <f>+IFERROR(VLOOKUP(BD_Links[[#This Row],[id GEE]],Portadas10[],2,0),"")</f>
        <v/>
      </c>
      <c r="Y6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https://odooutil.azurewebsites.net/GEE/Index/0/517/48/517</v>
      </c>
    </row>
    <row r="644" spans="2:26" ht="30.6" x14ac:dyDescent="0.3">
      <c r="B644" s="74">
        <f t="shared" si="52"/>
        <v>22</v>
      </c>
      <c r="C644" s="58" t="str">
        <f>+VLOOKUP($O644,MASTER!$A$8:$N$762,2,0)</f>
        <v>DATARIESGO</v>
      </c>
      <c r="D644" s="73" t="str">
        <f>+VLOOKUP($O644,MASTER!$A$8:$N$762,3,0)</f>
        <v>0012-04-00091</v>
      </c>
      <c r="E644" s="52" t="str">
        <f>+VLOOKUP($O644,MASTER!$A$8:$N$762,5,0)</f>
        <v>Plataforma de Análisis y Monitoreo de focos de Fuego - República Dominicana</v>
      </c>
      <c r="F644" s="73" t="str">
        <f>+VLOOKUP($O644,MASTER!$A$8:$N$762,6,0)</f>
        <v>PRO</v>
      </c>
      <c r="G644" s="73" t="str">
        <f>+VLOOKUP($O644,MASTER!$A$8:$N$762,7,0)</f>
        <v>Rep Dominicana</v>
      </c>
      <c r="H644" s="73" t="str">
        <f>+VLOOKUP($O644,MASTER!$A$8:$N$762,9,0)</f>
        <v>SI</v>
      </c>
      <c r="I644" s="73" t="str">
        <f>+VLOOKUP($O644,MASTER!$A$8:$N$762,10,0)</f>
        <v>SI</v>
      </c>
      <c r="J644" s="73" t="str">
        <f>+VLOOKUP($O644,MASTER!$A$8:$N$762,11,0)</f>
        <v>NO</v>
      </c>
      <c r="K644" s="72">
        <f>+VLOOKUP($O644,MASTER!$A$8:$N$762,12,0)</f>
        <v>2</v>
      </c>
      <c r="L644" s="73" t="str">
        <f>+VLOOKUP($O644,MASTER!$A$8:$N$762,13,0)</f>
        <v>SI</v>
      </c>
      <c r="M644" s="73" t="str">
        <f>+VLOOKUP($O644,MASTER!$A$8:$N$762,14,0)</f>
        <v>Provincia</v>
      </c>
      <c r="N644" s="72">
        <f t="shared" si="53"/>
        <v>18</v>
      </c>
      <c r="O644" s="67">
        <f t="shared" si="53"/>
        <v>48</v>
      </c>
      <c r="P644" s="65">
        <v>118</v>
      </c>
      <c r="Q644" s="3" t="s">
        <v>1806</v>
      </c>
      <c r="R644" s="3" t="str">
        <f t="shared" si="54"/>
        <v>https://dashboardfiltrado.azurewebsites.net/AutoDash/Index/48/118</v>
      </c>
      <c r="S644" s="58" t="str">
        <f>+""""&amp;IFERROR(VLOOKUP($O644,MASTER!$A$8:$Z$762,20,0),"")&amp;""""</f>
        <v>""</v>
      </c>
      <c r="T644" s="73">
        <f>+IFERROR(VLOOKUP($O644,MASTER!$A$8:$Z$762,21,0),"")</f>
        <v>0</v>
      </c>
      <c r="U644" s="67">
        <f>+BD_Links[[#This Row],[id2]]</f>
        <v>118</v>
      </c>
      <c r="V644" s="58" t="str">
        <f>+""""&amp;IFERROR(VLOOKUP($O644,MASTER!$A$8:$Z$762,22,0),"")&amp;""""</f>
        <v>""</v>
      </c>
      <c r="W644" s="3"/>
      <c r="X644" s="3" t="str">
        <f>+IFERROR(VLOOKUP(BD_Links[[#This Row],[id GEE]],Portadas10[],2,0),"")</f>
        <v/>
      </c>
      <c r="Y6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https://odooutil.azurewebsites.net/GEE/Index/0/118/48/118</v>
      </c>
    </row>
    <row r="645" spans="2:26" ht="30.6" x14ac:dyDescent="0.3">
      <c r="B645" s="74">
        <f t="shared" si="52"/>
        <v>23</v>
      </c>
      <c r="C645" s="58" t="str">
        <f>+VLOOKUP($O645,MASTER!$A$8:$N$762,2,0)</f>
        <v>DATARIESGO</v>
      </c>
      <c r="D645" s="73" t="str">
        <f>+VLOOKUP($O645,MASTER!$A$8:$N$762,3,0)</f>
        <v>0012-04-00091</v>
      </c>
      <c r="E645" s="52" t="str">
        <f>+VLOOKUP($O645,MASTER!$A$8:$N$762,5,0)</f>
        <v>Plataforma de Análisis y Monitoreo de focos de Fuego - República Dominicana</v>
      </c>
      <c r="F645" s="73" t="str">
        <f>+VLOOKUP($O645,MASTER!$A$8:$N$762,6,0)</f>
        <v>PRO</v>
      </c>
      <c r="G645" s="73" t="str">
        <f>+VLOOKUP($O645,MASTER!$A$8:$N$762,7,0)</f>
        <v>Rep Dominicana</v>
      </c>
      <c r="H645" s="73" t="str">
        <f>+VLOOKUP($O645,MASTER!$A$8:$N$762,9,0)</f>
        <v>SI</v>
      </c>
      <c r="I645" s="73" t="str">
        <f>+VLOOKUP($O645,MASTER!$A$8:$N$762,10,0)</f>
        <v>SI</v>
      </c>
      <c r="J645" s="73" t="str">
        <f>+VLOOKUP($O645,MASTER!$A$8:$N$762,11,0)</f>
        <v>NO</v>
      </c>
      <c r="K645" s="72">
        <f>+VLOOKUP($O645,MASTER!$A$8:$N$762,12,0)</f>
        <v>2</v>
      </c>
      <c r="L645" s="73" t="str">
        <f>+VLOOKUP($O645,MASTER!$A$8:$N$762,13,0)</f>
        <v>SI</v>
      </c>
      <c r="M645" s="73" t="str">
        <f>+VLOOKUP($O645,MASTER!$A$8:$N$762,14,0)</f>
        <v>Provincia</v>
      </c>
      <c r="N645" s="72">
        <f t="shared" si="53"/>
        <v>18</v>
      </c>
      <c r="O645" s="67">
        <f t="shared" si="53"/>
        <v>48</v>
      </c>
      <c r="P645" s="65">
        <v>320</v>
      </c>
      <c r="Q645" s="3" t="s">
        <v>1807</v>
      </c>
      <c r="R645" s="3" t="str">
        <f t="shared" si="54"/>
        <v>https://dashboardfiltrado.azurewebsites.net/AutoDash/Index/48/320</v>
      </c>
      <c r="S645" s="58" t="str">
        <f>+""""&amp;IFERROR(VLOOKUP($O645,MASTER!$A$8:$Z$762,20,0),"")&amp;""""</f>
        <v>""</v>
      </c>
      <c r="T645" s="73">
        <f>+IFERROR(VLOOKUP($O645,MASTER!$A$8:$Z$762,21,0),"")</f>
        <v>0</v>
      </c>
      <c r="U645" s="67">
        <f>+BD_Links[[#This Row],[id2]]</f>
        <v>320</v>
      </c>
      <c r="V645" s="58" t="str">
        <f>+""""&amp;IFERROR(VLOOKUP($O645,MASTER!$A$8:$Z$762,22,0),"")&amp;""""</f>
        <v>""</v>
      </c>
      <c r="W645" s="3"/>
      <c r="X645" s="3" t="str">
        <f>+IFERROR(VLOOKUP(BD_Links[[#This Row],[id GEE]],Portadas10[],2,0),"")</f>
        <v/>
      </c>
      <c r="Y6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https://odooutil.azurewebsites.net/GEE/Index/0/320/48/320</v>
      </c>
    </row>
    <row r="646" spans="2:26" ht="30.6" x14ac:dyDescent="0.3">
      <c r="B646" s="74">
        <f t="shared" si="52"/>
        <v>24</v>
      </c>
      <c r="C646" s="58" t="str">
        <f>+VLOOKUP($O646,MASTER!$A$8:$N$762,2,0)</f>
        <v>DATARIESGO</v>
      </c>
      <c r="D646" s="73" t="str">
        <f>+VLOOKUP($O646,MASTER!$A$8:$N$762,3,0)</f>
        <v>0012-04-00091</v>
      </c>
      <c r="E646" s="52" t="str">
        <f>+VLOOKUP($O646,MASTER!$A$8:$N$762,5,0)</f>
        <v>Plataforma de Análisis y Monitoreo de focos de Fuego - República Dominicana</v>
      </c>
      <c r="F646" s="73" t="str">
        <f>+VLOOKUP($O646,MASTER!$A$8:$N$762,6,0)</f>
        <v>PRO</v>
      </c>
      <c r="G646" s="73" t="str">
        <f>+VLOOKUP($O646,MASTER!$A$8:$N$762,7,0)</f>
        <v>Rep Dominicana</v>
      </c>
      <c r="H646" s="73" t="str">
        <f>+VLOOKUP($O646,MASTER!$A$8:$N$762,9,0)</f>
        <v>SI</v>
      </c>
      <c r="I646" s="73" t="str">
        <f>+VLOOKUP($O646,MASTER!$A$8:$N$762,10,0)</f>
        <v>SI</v>
      </c>
      <c r="J646" s="73" t="str">
        <f>+VLOOKUP($O646,MASTER!$A$8:$N$762,11,0)</f>
        <v>NO</v>
      </c>
      <c r="K646" s="72">
        <f>+VLOOKUP($O646,MASTER!$A$8:$N$762,12,0)</f>
        <v>2</v>
      </c>
      <c r="L646" s="73" t="str">
        <f>+VLOOKUP($O646,MASTER!$A$8:$N$762,13,0)</f>
        <v>SI</v>
      </c>
      <c r="M646" s="73" t="str">
        <f>+VLOOKUP($O646,MASTER!$A$8:$N$762,14,0)</f>
        <v>Provincia</v>
      </c>
      <c r="N646" s="72">
        <f t="shared" si="53"/>
        <v>18</v>
      </c>
      <c r="O646" s="67">
        <f t="shared" si="53"/>
        <v>48</v>
      </c>
      <c r="P646" s="65">
        <v>521</v>
      </c>
      <c r="Q646" s="3" t="s">
        <v>1808</v>
      </c>
      <c r="R646" s="3" t="str">
        <f t="shared" si="54"/>
        <v>https://dashboardfiltrado.azurewebsites.net/AutoDash/Index/48/521</v>
      </c>
      <c r="S646" s="58" t="str">
        <f>+""""&amp;IFERROR(VLOOKUP($O646,MASTER!$A$8:$Z$762,20,0),"")&amp;""""</f>
        <v>""</v>
      </c>
      <c r="T646" s="73">
        <f>+IFERROR(VLOOKUP($O646,MASTER!$A$8:$Z$762,21,0),"")</f>
        <v>0</v>
      </c>
      <c r="U646" s="67">
        <f>+BD_Links[[#This Row],[id2]]</f>
        <v>521</v>
      </c>
      <c r="V646" s="58" t="str">
        <f>+""""&amp;IFERROR(VLOOKUP($O646,MASTER!$A$8:$Z$762,22,0),"")&amp;""""</f>
        <v>""</v>
      </c>
      <c r="W646" s="3"/>
      <c r="X646" s="3" t="str">
        <f>+IFERROR(VLOOKUP(BD_Links[[#This Row],[id GEE]],Portadas10[],2,0),"")</f>
        <v/>
      </c>
      <c r="Y6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https://odooutil.azurewebsites.net/GEE/Index/0/521/48/521</v>
      </c>
    </row>
    <row r="647" spans="2:26" ht="30.6" x14ac:dyDescent="0.3">
      <c r="B647" s="74">
        <f t="shared" si="52"/>
        <v>25</v>
      </c>
      <c r="C647" s="58" t="str">
        <f>+VLOOKUP($O647,MASTER!$A$8:$N$762,2,0)</f>
        <v>DATARIESGO</v>
      </c>
      <c r="D647" s="73" t="str">
        <f>+VLOOKUP($O647,MASTER!$A$8:$N$762,3,0)</f>
        <v>0012-04-00091</v>
      </c>
      <c r="E647" s="52" t="str">
        <f>+VLOOKUP($O647,MASTER!$A$8:$N$762,5,0)</f>
        <v>Plataforma de Análisis y Monitoreo de focos de Fuego - República Dominicana</v>
      </c>
      <c r="F647" s="73" t="str">
        <f>+VLOOKUP($O647,MASTER!$A$8:$N$762,6,0)</f>
        <v>PRO</v>
      </c>
      <c r="G647" s="73" t="str">
        <f>+VLOOKUP($O647,MASTER!$A$8:$N$762,7,0)</f>
        <v>Rep Dominicana</v>
      </c>
      <c r="H647" s="73" t="str">
        <f>+VLOOKUP($O647,MASTER!$A$8:$N$762,9,0)</f>
        <v>SI</v>
      </c>
      <c r="I647" s="73" t="str">
        <f>+VLOOKUP($O647,MASTER!$A$8:$N$762,10,0)</f>
        <v>SI</v>
      </c>
      <c r="J647" s="73" t="str">
        <f>+VLOOKUP($O647,MASTER!$A$8:$N$762,11,0)</f>
        <v>NO</v>
      </c>
      <c r="K647" s="72">
        <f>+VLOOKUP($O647,MASTER!$A$8:$N$762,12,0)</f>
        <v>2</v>
      </c>
      <c r="L647" s="73" t="str">
        <f>+VLOOKUP($O647,MASTER!$A$8:$N$762,13,0)</f>
        <v>SI</v>
      </c>
      <c r="M647" s="73" t="str">
        <f>+VLOOKUP($O647,MASTER!$A$8:$N$762,14,0)</f>
        <v>Provincia</v>
      </c>
      <c r="N647" s="72">
        <f t="shared" si="53"/>
        <v>18</v>
      </c>
      <c r="O647" s="67">
        <f t="shared" si="53"/>
        <v>48</v>
      </c>
      <c r="P647" s="65">
        <v>531</v>
      </c>
      <c r="Q647" s="3" t="s">
        <v>1809</v>
      </c>
      <c r="R647" s="3" t="str">
        <f t="shared" si="54"/>
        <v>https://dashboardfiltrado.azurewebsites.net/AutoDash/Index/48/531</v>
      </c>
      <c r="S647" s="58" t="str">
        <f>+""""&amp;IFERROR(VLOOKUP($O647,MASTER!$A$8:$Z$762,20,0),"")&amp;""""</f>
        <v>""</v>
      </c>
      <c r="T647" s="73">
        <f>+IFERROR(VLOOKUP($O647,MASTER!$A$8:$Z$762,21,0),"")</f>
        <v>0</v>
      </c>
      <c r="U647" s="67">
        <f>+BD_Links[[#This Row],[id2]]</f>
        <v>531</v>
      </c>
      <c r="V647" s="58" t="str">
        <f>+""""&amp;IFERROR(VLOOKUP($O647,MASTER!$A$8:$Z$762,22,0),"")&amp;""""</f>
        <v>""</v>
      </c>
      <c r="W647" s="3"/>
      <c r="X647" s="3" t="str">
        <f>+IFERROR(VLOOKUP(BD_Links[[#This Row],[id GEE]],Portadas10[],2,0),"")</f>
        <v/>
      </c>
      <c r="Y6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https://odooutil.azurewebsites.net/GEE/Index/0/531/48/531</v>
      </c>
    </row>
    <row r="648" spans="2:26" ht="30.6" x14ac:dyDescent="0.3">
      <c r="B648" s="74">
        <f t="shared" si="52"/>
        <v>26</v>
      </c>
      <c r="C648" s="58" t="str">
        <f>+VLOOKUP($O648,MASTER!$A$8:$N$762,2,0)</f>
        <v>DATARIESGO</v>
      </c>
      <c r="D648" s="73" t="str">
        <f>+VLOOKUP($O648,MASTER!$A$8:$N$762,3,0)</f>
        <v>0012-04-00091</v>
      </c>
      <c r="E648" s="52" t="str">
        <f>+VLOOKUP($O648,MASTER!$A$8:$N$762,5,0)</f>
        <v>Plataforma de Análisis y Monitoreo de focos de Fuego - República Dominicana</v>
      </c>
      <c r="F648" s="73" t="str">
        <f>+VLOOKUP($O648,MASTER!$A$8:$N$762,6,0)</f>
        <v>PRO</v>
      </c>
      <c r="G648" s="73" t="str">
        <f>+VLOOKUP($O648,MASTER!$A$8:$N$762,7,0)</f>
        <v>Rep Dominicana</v>
      </c>
      <c r="H648" s="73" t="str">
        <f>+VLOOKUP($O648,MASTER!$A$8:$N$762,9,0)</f>
        <v>SI</v>
      </c>
      <c r="I648" s="73" t="str">
        <f>+VLOOKUP($O648,MASTER!$A$8:$N$762,10,0)</f>
        <v>SI</v>
      </c>
      <c r="J648" s="73" t="str">
        <f>+VLOOKUP($O648,MASTER!$A$8:$N$762,11,0)</f>
        <v>NO</v>
      </c>
      <c r="K648" s="72">
        <f>+VLOOKUP($O648,MASTER!$A$8:$N$762,12,0)</f>
        <v>2</v>
      </c>
      <c r="L648" s="73" t="str">
        <f>+VLOOKUP($O648,MASTER!$A$8:$N$762,13,0)</f>
        <v>SI</v>
      </c>
      <c r="M648" s="73" t="str">
        <f>+VLOOKUP($O648,MASTER!$A$8:$N$762,14,0)</f>
        <v>Provincia</v>
      </c>
      <c r="N648" s="72">
        <f t="shared" si="53"/>
        <v>18</v>
      </c>
      <c r="O648" s="67">
        <f t="shared" si="53"/>
        <v>48</v>
      </c>
      <c r="P648" s="65">
        <v>722</v>
      </c>
      <c r="Q648" s="3" t="s">
        <v>1810</v>
      </c>
      <c r="R648" s="3" t="str">
        <f t="shared" si="54"/>
        <v>https://dashboardfiltrado.azurewebsites.net/AutoDash/Index/48/722</v>
      </c>
      <c r="S648" s="58" t="str">
        <f>+""""&amp;IFERROR(VLOOKUP($O648,MASTER!$A$8:$Z$762,20,0),"")&amp;""""</f>
        <v>""</v>
      </c>
      <c r="T648" s="73">
        <f>+IFERROR(VLOOKUP($O648,MASTER!$A$8:$Z$762,21,0),"")</f>
        <v>0</v>
      </c>
      <c r="U648" s="67">
        <f>+BD_Links[[#This Row],[id2]]</f>
        <v>722</v>
      </c>
      <c r="V648" s="58" t="str">
        <f>+""""&amp;IFERROR(VLOOKUP($O648,MASTER!$A$8:$Z$762,22,0),"")&amp;""""</f>
        <v>""</v>
      </c>
      <c r="W648" s="3"/>
      <c r="X648" s="3" t="str">
        <f>+IFERROR(VLOOKUP(BD_Links[[#This Row],[id GEE]],Portadas10[],2,0),"")</f>
        <v/>
      </c>
      <c r="Y6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https://odooutil.azurewebsites.net/GEE/Index/0/722/48/722</v>
      </c>
    </row>
    <row r="649" spans="2:26" ht="30.6" x14ac:dyDescent="0.3">
      <c r="B649" s="74">
        <f t="shared" si="52"/>
        <v>27</v>
      </c>
      <c r="C649" s="58" t="str">
        <f>+VLOOKUP($O649,MASTER!$A$8:$N$762,2,0)</f>
        <v>DATARIESGO</v>
      </c>
      <c r="D649" s="73" t="str">
        <f>+VLOOKUP($O649,MASTER!$A$8:$N$762,3,0)</f>
        <v>0012-04-00091</v>
      </c>
      <c r="E649" s="52" t="str">
        <f>+VLOOKUP($O649,MASTER!$A$8:$N$762,5,0)</f>
        <v>Plataforma de Análisis y Monitoreo de focos de Fuego - República Dominicana</v>
      </c>
      <c r="F649" s="73" t="str">
        <f>+VLOOKUP($O649,MASTER!$A$8:$N$762,6,0)</f>
        <v>PRO</v>
      </c>
      <c r="G649" s="73" t="str">
        <f>+VLOOKUP($O649,MASTER!$A$8:$N$762,7,0)</f>
        <v>Rep Dominicana</v>
      </c>
      <c r="H649" s="73" t="str">
        <f>+VLOOKUP($O649,MASTER!$A$8:$N$762,9,0)</f>
        <v>SI</v>
      </c>
      <c r="I649" s="73" t="str">
        <f>+VLOOKUP($O649,MASTER!$A$8:$N$762,10,0)</f>
        <v>SI</v>
      </c>
      <c r="J649" s="73" t="str">
        <f>+VLOOKUP($O649,MASTER!$A$8:$N$762,11,0)</f>
        <v>NO</v>
      </c>
      <c r="K649" s="72">
        <f>+VLOOKUP($O649,MASTER!$A$8:$N$762,12,0)</f>
        <v>2</v>
      </c>
      <c r="L649" s="73" t="str">
        <f>+VLOOKUP($O649,MASTER!$A$8:$N$762,13,0)</f>
        <v>SI</v>
      </c>
      <c r="M649" s="73" t="str">
        <f>+VLOOKUP($O649,MASTER!$A$8:$N$762,14,0)</f>
        <v>Provincia</v>
      </c>
      <c r="N649" s="72">
        <f t="shared" si="53"/>
        <v>18</v>
      </c>
      <c r="O649" s="67">
        <f t="shared" si="53"/>
        <v>48</v>
      </c>
      <c r="P649" s="65">
        <v>923</v>
      </c>
      <c r="Q649" s="3" t="s">
        <v>1811</v>
      </c>
      <c r="R649" s="3" t="str">
        <f t="shared" si="54"/>
        <v>https://dashboardfiltrado.azurewebsites.net/AutoDash/Index/48/923</v>
      </c>
      <c r="S649" s="58" t="str">
        <f>+""""&amp;IFERROR(VLOOKUP($O649,MASTER!$A$8:$Z$762,20,0),"")&amp;""""</f>
        <v>""</v>
      </c>
      <c r="T649" s="73">
        <f>+IFERROR(VLOOKUP($O649,MASTER!$A$8:$Z$762,21,0),"")</f>
        <v>0</v>
      </c>
      <c r="U649" s="67">
        <f>+BD_Links[[#This Row],[id2]]</f>
        <v>923</v>
      </c>
      <c r="V649" s="58" t="str">
        <f>+""""&amp;IFERROR(VLOOKUP($O649,MASTER!$A$8:$Z$762,22,0),"")&amp;""""</f>
        <v>""</v>
      </c>
      <c r="W649" s="3"/>
      <c r="X649" s="3" t="str">
        <f>+IFERROR(VLOOKUP(BD_Links[[#This Row],[id GEE]],Portadas10[],2,0),"")</f>
        <v/>
      </c>
      <c r="Y6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https://odooutil.azurewebsites.net/GEE/Index/0/923/48/923</v>
      </c>
    </row>
    <row r="650" spans="2:26" ht="30.6" x14ac:dyDescent="0.3">
      <c r="B650" s="74">
        <f t="shared" si="52"/>
        <v>28</v>
      </c>
      <c r="C650" s="58" t="str">
        <f>+VLOOKUP($O650,MASTER!$A$8:$N$762,2,0)</f>
        <v>DATARIESGO</v>
      </c>
      <c r="D650" s="73" t="str">
        <f>+VLOOKUP($O650,MASTER!$A$8:$N$762,3,0)</f>
        <v>0012-04-00091</v>
      </c>
      <c r="E650" s="52" t="str">
        <f>+VLOOKUP($O650,MASTER!$A$8:$N$762,5,0)</f>
        <v>Plataforma de Análisis y Monitoreo de focos de Fuego - República Dominicana</v>
      </c>
      <c r="F650" s="73" t="str">
        <f>+VLOOKUP($O650,MASTER!$A$8:$N$762,6,0)</f>
        <v>PRO</v>
      </c>
      <c r="G650" s="73" t="str">
        <f>+VLOOKUP($O650,MASTER!$A$8:$N$762,7,0)</f>
        <v>Rep Dominicana</v>
      </c>
      <c r="H650" s="73" t="str">
        <f>+VLOOKUP($O650,MASTER!$A$8:$N$762,9,0)</f>
        <v>SI</v>
      </c>
      <c r="I650" s="73" t="str">
        <f>+VLOOKUP($O650,MASTER!$A$8:$N$762,10,0)</f>
        <v>SI</v>
      </c>
      <c r="J650" s="73" t="str">
        <f>+VLOOKUP($O650,MASTER!$A$8:$N$762,11,0)</f>
        <v>NO</v>
      </c>
      <c r="K650" s="72">
        <f>+VLOOKUP($O650,MASTER!$A$8:$N$762,12,0)</f>
        <v>2</v>
      </c>
      <c r="L650" s="73" t="str">
        <f>+VLOOKUP($O650,MASTER!$A$8:$N$762,13,0)</f>
        <v>SI</v>
      </c>
      <c r="M650" s="73" t="str">
        <f>+VLOOKUP($O650,MASTER!$A$8:$N$762,14,0)</f>
        <v>Provincia</v>
      </c>
      <c r="N650" s="72">
        <f t="shared" si="53"/>
        <v>18</v>
      </c>
      <c r="O650" s="67">
        <f t="shared" si="53"/>
        <v>48</v>
      </c>
      <c r="P650" s="65">
        <v>224</v>
      </c>
      <c r="Q650" s="3" t="s">
        <v>1812</v>
      </c>
      <c r="R650" s="3" t="str">
        <f t="shared" si="54"/>
        <v>https://dashboardfiltrado.azurewebsites.net/AutoDash/Index/48/224</v>
      </c>
      <c r="S650" s="58" t="str">
        <f>+""""&amp;IFERROR(VLOOKUP($O650,MASTER!$A$8:$Z$762,20,0),"")&amp;""""</f>
        <v>""</v>
      </c>
      <c r="T650" s="73">
        <f>+IFERROR(VLOOKUP($O650,MASTER!$A$8:$Z$762,21,0),"")</f>
        <v>0</v>
      </c>
      <c r="U650" s="67">
        <f>+BD_Links[[#This Row],[id2]]</f>
        <v>224</v>
      </c>
      <c r="V650" s="58" t="str">
        <f>+""""&amp;IFERROR(VLOOKUP($O650,MASTER!$A$8:$Z$762,22,0),"")&amp;""""</f>
        <v>""</v>
      </c>
      <c r="W650" s="3"/>
      <c r="X650" s="3" t="str">
        <f>+IFERROR(VLOOKUP(BD_Links[[#This Row],[id GEE]],Portadas10[],2,0),"")</f>
        <v/>
      </c>
      <c r="Y6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https://odooutil.azurewebsites.net/GEE/Index/0/224/48/224</v>
      </c>
    </row>
    <row r="651" spans="2:26" ht="30.6" x14ac:dyDescent="0.3">
      <c r="B651" s="74">
        <f t="shared" si="52"/>
        <v>29</v>
      </c>
      <c r="C651" s="58" t="str">
        <f>+VLOOKUP($O651,MASTER!$A$8:$N$762,2,0)</f>
        <v>DATARIESGO</v>
      </c>
      <c r="D651" s="73" t="str">
        <f>+VLOOKUP($O651,MASTER!$A$8:$N$762,3,0)</f>
        <v>0012-04-00091</v>
      </c>
      <c r="E651" s="52" t="str">
        <f>+VLOOKUP($O651,MASTER!$A$8:$N$762,5,0)</f>
        <v>Plataforma de Análisis y Monitoreo de focos de Fuego - República Dominicana</v>
      </c>
      <c r="F651" s="73" t="str">
        <f>+VLOOKUP($O651,MASTER!$A$8:$N$762,6,0)</f>
        <v>PRO</v>
      </c>
      <c r="G651" s="73" t="str">
        <f>+VLOOKUP($O651,MASTER!$A$8:$N$762,7,0)</f>
        <v>Rep Dominicana</v>
      </c>
      <c r="H651" s="73" t="str">
        <f>+VLOOKUP($O651,MASTER!$A$8:$N$762,9,0)</f>
        <v>SI</v>
      </c>
      <c r="I651" s="73" t="str">
        <f>+VLOOKUP($O651,MASTER!$A$8:$N$762,10,0)</f>
        <v>SI</v>
      </c>
      <c r="J651" s="73" t="str">
        <f>+VLOOKUP($O651,MASTER!$A$8:$N$762,11,0)</f>
        <v>NO</v>
      </c>
      <c r="K651" s="72">
        <f>+VLOOKUP($O651,MASTER!$A$8:$N$762,12,0)</f>
        <v>2</v>
      </c>
      <c r="L651" s="73" t="str">
        <f>+VLOOKUP($O651,MASTER!$A$8:$N$762,13,0)</f>
        <v>SI</v>
      </c>
      <c r="M651" s="73" t="str">
        <f>+VLOOKUP($O651,MASTER!$A$8:$N$762,14,0)</f>
        <v>Provincia</v>
      </c>
      <c r="N651" s="72">
        <f t="shared" si="53"/>
        <v>18</v>
      </c>
      <c r="O651" s="67">
        <f t="shared" si="53"/>
        <v>48</v>
      </c>
      <c r="P651" s="65">
        <v>125</v>
      </c>
      <c r="Q651" s="3" t="s">
        <v>1813</v>
      </c>
      <c r="R651" s="3" t="str">
        <f t="shared" si="54"/>
        <v>https://dashboardfiltrado.azurewebsites.net/AutoDash/Index/48/125</v>
      </c>
      <c r="S651" s="58" t="str">
        <f>+""""&amp;IFERROR(VLOOKUP($O651,MASTER!$A$8:$Z$762,20,0),"")&amp;""""</f>
        <v>""</v>
      </c>
      <c r="T651" s="73">
        <f>+IFERROR(VLOOKUP($O651,MASTER!$A$8:$Z$762,21,0),"")</f>
        <v>0</v>
      </c>
      <c r="U651" s="67">
        <f>+BD_Links[[#This Row],[id2]]</f>
        <v>125</v>
      </c>
      <c r="V651" s="58" t="str">
        <f>+""""&amp;IFERROR(VLOOKUP($O651,MASTER!$A$8:$Z$762,22,0),"")&amp;""""</f>
        <v>""</v>
      </c>
      <c r="W651" s="3"/>
      <c r="X651" s="3" t="str">
        <f>+IFERROR(VLOOKUP(BD_Links[[#This Row],[id GEE]],Portadas10[],2,0),"")</f>
        <v/>
      </c>
      <c r="Y6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https://odooutil.azurewebsites.net/GEE/Index/0/125/48/125</v>
      </c>
    </row>
    <row r="652" spans="2:26" ht="30.6" x14ac:dyDescent="0.3">
      <c r="B652" s="74">
        <f t="shared" si="52"/>
        <v>30</v>
      </c>
      <c r="C652" s="58" t="str">
        <f>+VLOOKUP($O652,MASTER!$A$8:$N$762,2,0)</f>
        <v>DATARIESGO</v>
      </c>
      <c r="D652" s="73" t="str">
        <f>+VLOOKUP($O652,MASTER!$A$8:$N$762,3,0)</f>
        <v>0012-04-00091</v>
      </c>
      <c r="E652" s="52" t="str">
        <f>+VLOOKUP($O652,MASTER!$A$8:$N$762,5,0)</f>
        <v>Plataforma de Análisis y Monitoreo de focos de Fuego - República Dominicana</v>
      </c>
      <c r="F652" s="73" t="str">
        <f>+VLOOKUP($O652,MASTER!$A$8:$N$762,6,0)</f>
        <v>PRO</v>
      </c>
      <c r="G652" s="73" t="str">
        <f>+VLOOKUP($O652,MASTER!$A$8:$N$762,7,0)</f>
        <v>Rep Dominicana</v>
      </c>
      <c r="H652" s="73" t="str">
        <f>+VLOOKUP($O652,MASTER!$A$8:$N$762,9,0)</f>
        <v>SI</v>
      </c>
      <c r="I652" s="73" t="str">
        <f>+VLOOKUP($O652,MASTER!$A$8:$N$762,10,0)</f>
        <v>SI</v>
      </c>
      <c r="J652" s="73" t="str">
        <f>+VLOOKUP($O652,MASTER!$A$8:$N$762,11,0)</f>
        <v>NO</v>
      </c>
      <c r="K652" s="72">
        <f>+VLOOKUP($O652,MASTER!$A$8:$N$762,12,0)</f>
        <v>2</v>
      </c>
      <c r="L652" s="73" t="str">
        <f>+VLOOKUP($O652,MASTER!$A$8:$N$762,13,0)</f>
        <v>SI</v>
      </c>
      <c r="M652" s="73" t="str">
        <f>+VLOOKUP($O652,MASTER!$A$8:$N$762,14,0)</f>
        <v>Provincia</v>
      </c>
      <c r="N652" s="72">
        <f t="shared" si="53"/>
        <v>18</v>
      </c>
      <c r="O652" s="67">
        <f t="shared" si="53"/>
        <v>48</v>
      </c>
      <c r="P652" s="65">
        <v>426</v>
      </c>
      <c r="Q652" s="3" t="s">
        <v>1814</v>
      </c>
      <c r="R652" s="3" t="str">
        <f t="shared" si="54"/>
        <v>https://dashboardfiltrado.azurewebsites.net/AutoDash/Index/48/426</v>
      </c>
      <c r="S652" s="58" t="str">
        <f>+""""&amp;IFERROR(VLOOKUP($O652,MASTER!$A$8:$Z$762,20,0),"")&amp;""""</f>
        <v>""</v>
      </c>
      <c r="T652" s="73">
        <f>+IFERROR(VLOOKUP($O652,MASTER!$A$8:$Z$762,21,0),"")</f>
        <v>0</v>
      </c>
      <c r="U652" s="67">
        <f>+BD_Links[[#This Row],[id2]]</f>
        <v>426</v>
      </c>
      <c r="V652" s="58" t="str">
        <f>+""""&amp;IFERROR(VLOOKUP($O652,MASTER!$A$8:$Z$762,22,0),"")&amp;""""</f>
        <v>""</v>
      </c>
      <c r="W652" s="3"/>
      <c r="X652" s="3" t="str">
        <f>+IFERROR(VLOOKUP(BD_Links[[#This Row],[id GEE]],Portadas10[],2,0),"")</f>
        <v/>
      </c>
      <c r="Y6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https://odooutil.azurewebsites.net/GEE/Index/0/426/48/426</v>
      </c>
    </row>
    <row r="653" spans="2:26" ht="30.6" x14ac:dyDescent="0.3">
      <c r="B653" s="74">
        <f t="shared" si="52"/>
        <v>31</v>
      </c>
      <c r="C653" s="58" t="str">
        <f>+VLOOKUP($O653,MASTER!$A$8:$N$762,2,0)</f>
        <v>DATARIESGO</v>
      </c>
      <c r="D653" s="73" t="str">
        <f>+VLOOKUP($O653,MASTER!$A$8:$N$762,3,0)</f>
        <v>0012-04-00091</v>
      </c>
      <c r="E653" s="52" t="str">
        <f>+VLOOKUP($O653,MASTER!$A$8:$N$762,5,0)</f>
        <v>Plataforma de Análisis y Monitoreo de focos de Fuego - República Dominicana</v>
      </c>
      <c r="F653" s="73" t="str">
        <f>+VLOOKUP($O653,MASTER!$A$8:$N$762,6,0)</f>
        <v>PRO</v>
      </c>
      <c r="G653" s="73" t="str">
        <f>+VLOOKUP($O653,MASTER!$A$8:$N$762,7,0)</f>
        <v>Rep Dominicana</v>
      </c>
      <c r="H653" s="73" t="str">
        <f>+VLOOKUP($O653,MASTER!$A$8:$N$762,9,0)</f>
        <v>SI</v>
      </c>
      <c r="I653" s="73" t="str">
        <f>+VLOOKUP($O653,MASTER!$A$8:$N$762,10,0)</f>
        <v>SI</v>
      </c>
      <c r="J653" s="73" t="str">
        <f>+VLOOKUP($O653,MASTER!$A$8:$N$762,11,0)</f>
        <v>NO</v>
      </c>
      <c r="K653" s="72">
        <f>+VLOOKUP($O653,MASTER!$A$8:$N$762,12,0)</f>
        <v>2</v>
      </c>
      <c r="L653" s="73" t="str">
        <f>+VLOOKUP($O653,MASTER!$A$8:$N$762,13,0)</f>
        <v>SI</v>
      </c>
      <c r="M653" s="73" t="str">
        <f>+VLOOKUP($O653,MASTER!$A$8:$N$762,14,0)</f>
        <v>Provincia</v>
      </c>
      <c r="N653" s="72">
        <f t="shared" si="53"/>
        <v>18</v>
      </c>
      <c r="O653" s="67">
        <f t="shared" si="53"/>
        <v>48</v>
      </c>
      <c r="P653" s="65">
        <v>1032</v>
      </c>
      <c r="Q653" s="3" t="s">
        <v>1815</v>
      </c>
      <c r="R653" s="3" t="str">
        <f t="shared" si="54"/>
        <v>https://dashboardfiltrado.azurewebsites.net/AutoDash/Index/48/1032</v>
      </c>
      <c r="S653" s="58" t="str">
        <f>+""""&amp;IFERROR(VLOOKUP($O653,MASTER!$A$8:$Z$762,20,0),"")&amp;""""</f>
        <v>""</v>
      </c>
      <c r="T653" s="73">
        <f>+IFERROR(VLOOKUP($O653,MASTER!$A$8:$Z$762,21,0),"")</f>
        <v>0</v>
      </c>
      <c r="U653" s="67">
        <f>+BD_Links[[#This Row],[id2]]</f>
        <v>1032</v>
      </c>
      <c r="V653" s="58" t="str">
        <f>+""""&amp;IFERROR(VLOOKUP($O653,MASTER!$A$8:$Z$762,22,0),"")&amp;""""</f>
        <v>""</v>
      </c>
      <c r="W653" s="3"/>
      <c r="X653" s="3" t="str">
        <f>+IFERROR(VLOOKUP(BD_Links[[#This Row],[id GEE]],Portadas10[],2,0),"")</f>
        <v/>
      </c>
      <c r="Y6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https://odooutil.azurewebsites.net/GEE/Index/0/1032/48/1032</v>
      </c>
    </row>
    <row r="654" spans="2:26" ht="30.6" x14ac:dyDescent="0.3">
      <c r="B654" s="74">
        <f t="shared" si="52"/>
        <v>32</v>
      </c>
      <c r="C654" s="58" t="str">
        <f>+VLOOKUP($O654,MASTER!$A$8:$N$762,2,0)</f>
        <v>DATARIESGO</v>
      </c>
      <c r="D654" s="73" t="str">
        <f>+VLOOKUP($O654,MASTER!$A$8:$N$762,3,0)</f>
        <v>0012-04-00091</v>
      </c>
      <c r="E654" s="52" t="str">
        <f>+VLOOKUP($O654,MASTER!$A$8:$N$762,5,0)</f>
        <v>Plataforma de Análisis y Monitoreo de focos de Fuego - República Dominicana</v>
      </c>
      <c r="F654" s="73" t="str">
        <f>+VLOOKUP($O654,MASTER!$A$8:$N$762,6,0)</f>
        <v>PRO</v>
      </c>
      <c r="G654" s="73" t="str">
        <f>+VLOOKUP($O654,MASTER!$A$8:$N$762,7,0)</f>
        <v>Rep Dominicana</v>
      </c>
      <c r="H654" s="73" t="str">
        <f>+VLOOKUP($O654,MASTER!$A$8:$N$762,9,0)</f>
        <v>SI</v>
      </c>
      <c r="I654" s="73" t="str">
        <f>+VLOOKUP($O654,MASTER!$A$8:$N$762,10,0)</f>
        <v>SI</v>
      </c>
      <c r="J654" s="73" t="str">
        <f>+VLOOKUP($O654,MASTER!$A$8:$N$762,11,0)</f>
        <v>NO</v>
      </c>
      <c r="K654" s="72">
        <f>+VLOOKUP($O654,MASTER!$A$8:$N$762,12,0)</f>
        <v>2</v>
      </c>
      <c r="L654" s="73" t="str">
        <f>+VLOOKUP($O654,MASTER!$A$8:$N$762,13,0)</f>
        <v>SI</v>
      </c>
      <c r="M654" s="73" t="str">
        <f>+VLOOKUP($O654,MASTER!$A$8:$N$762,14,0)</f>
        <v>Provincia</v>
      </c>
      <c r="N654" s="72">
        <f t="shared" si="53"/>
        <v>18</v>
      </c>
      <c r="O654" s="67">
        <f t="shared" si="53"/>
        <v>48</v>
      </c>
      <c r="P654" s="65">
        <v>427</v>
      </c>
      <c r="Q654" s="3" t="s">
        <v>1816</v>
      </c>
      <c r="R654" s="3" t="str">
        <f t="shared" si="54"/>
        <v>https://dashboardfiltrado.azurewebsites.net/AutoDash/Index/48/427</v>
      </c>
      <c r="S654" s="58" t="str">
        <f>+""""&amp;IFERROR(VLOOKUP($O654,MASTER!$A$8:$Z$762,20,0),"")&amp;""""</f>
        <v>""</v>
      </c>
      <c r="T654" s="73">
        <f>+IFERROR(VLOOKUP($O654,MASTER!$A$8:$Z$762,21,0),"")</f>
        <v>0</v>
      </c>
      <c r="U654" s="67">
        <f>+BD_Links[[#This Row],[id2]]</f>
        <v>427</v>
      </c>
      <c r="V654" s="58" t="str">
        <f>+""""&amp;IFERROR(VLOOKUP($O654,MASTER!$A$8:$Z$762,22,0),"")&amp;""""</f>
        <v>""</v>
      </c>
      <c r="W654" s="3"/>
      <c r="X654" s="3" t="str">
        <f>+IFERROR(VLOOKUP(BD_Links[[#This Row],[id GEE]],Portadas10[],2,0),"")</f>
        <v/>
      </c>
      <c r="Y6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https://odooutil.azurewebsites.net/GEE/Index/0/427/48/427</v>
      </c>
    </row>
    <row r="655" spans="2:26" ht="30.6" x14ac:dyDescent="0.3">
      <c r="B655" s="74">
        <f t="shared" si="52"/>
        <v>1</v>
      </c>
      <c r="C655" s="58" t="str">
        <f>+VLOOKUP($O655,MASTER!$A$8:$N$762,2,0)</f>
        <v>DATACLIMA</v>
      </c>
      <c r="D655" s="73" t="str">
        <f>+VLOOKUP($O655,MASTER!$A$8:$N$762,3,0)</f>
        <v>0013-04-00092</v>
      </c>
      <c r="E655" s="52" t="str">
        <f>+VLOOKUP($O655,MASTER!$A$8:$N$762,5,0)</f>
        <v>Plataforma de Análisis y Monitoreo del Clima - República Dominicana</v>
      </c>
      <c r="F655" s="73" t="str">
        <f>+VLOOKUP($O655,MASTER!$A$8:$N$762,6,0)</f>
        <v>PRO</v>
      </c>
      <c r="G655" s="73" t="str">
        <f>+VLOOKUP($O655,MASTER!$A$8:$N$762,7,0)</f>
        <v>Rep Dominicana</v>
      </c>
      <c r="H655" s="73" t="str">
        <f>+VLOOKUP($O655,MASTER!$A$8:$N$762,9,0)</f>
        <v>SI</v>
      </c>
      <c r="I655" s="73" t="str">
        <f>+VLOOKUP($O655,MASTER!$A$8:$N$762,10,0)</f>
        <v>SI</v>
      </c>
      <c r="J655" s="73" t="str">
        <f>+VLOOKUP($O655,MASTER!$A$8:$N$762,11,0)</f>
        <v>NO</v>
      </c>
      <c r="K655" s="72">
        <f>+VLOOKUP($O655,MASTER!$A$8:$N$762,12,0)</f>
        <v>1</v>
      </c>
      <c r="L655" s="73" t="str">
        <f>+VLOOKUP($O655,MASTER!$A$8:$N$762,13,0)</f>
        <v>NO</v>
      </c>
      <c r="M655" s="73" t="str">
        <f>+VLOOKUP($O655,MASTER!$A$8:$N$762,14,0)</f>
        <v>Nacional</v>
      </c>
      <c r="N655" s="72">
        <f t="shared" si="53"/>
        <v>18</v>
      </c>
      <c r="O655" s="67">
        <v>49</v>
      </c>
      <c r="P655" s="66">
        <v>0</v>
      </c>
      <c r="Q655" s="75" t="s">
        <v>89</v>
      </c>
      <c r="R655" s="3" t="str">
        <f t="shared" si="54"/>
        <v>https://dashboardfiltrado.azurewebsites.net/AutoDash/Index/49/0</v>
      </c>
      <c r="S655" s="58" t="str">
        <f>+""""&amp;IFERROR(VLOOKUP($O655,MASTER!$A$8:$Z$762,20,0),"")&amp;""""</f>
        <v>""</v>
      </c>
      <c r="T655" s="73">
        <f>+IFERROR(VLOOKUP($O655,MASTER!$A$8:$Z$762,21,0),"")</f>
        <v>0</v>
      </c>
      <c r="U655" s="67">
        <f>+BD_Links[[#This Row],[id2]]</f>
        <v>0</v>
      </c>
      <c r="V655" s="58" t="str">
        <f>+""""&amp;IFERROR(VLOOKUP($O655,MASTER!$A$8:$Z$762,22,0),"")&amp;""""</f>
        <v>""</v>
      </c>
      <c r="W655" s="3"/>
      <c r="X655" s="3" t="str">
        <f>+IFERROR(VLOOKUP(BD_Links[[#This Row],[id GEE]],Portadas10[],2,0),"")</f>
        <v/>
      </c>
      <c r="Y6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https://odooutil.azurewebsites.net/GEE/Index/0/0/49/0</v>
      </c>
    </row>
    <row r="656" spans="2:26" ht="30.6" x14ac:dyDescent="0.3">
      <c r="B656" s="74">
        <f t="shared" si="52"/>
        <v>1</v>
      </c>
      <c r="C656" s="58" t="str">
        <f>+VLOOKUP($O656,MASTER!$A$8:$N$762,2,0)</f>
        <v>DATACLIMA</v>
      </c>
      <c r="D656" s="73" t="str">
        <f>+VLOOKUP($O656,MASTER!$A$8:$N$762,3,0)</f>
        <v>0013-04-00092</v>
      </c>
      <c r="E656" s="52" t="str">
        <f>+VLOOKUP($O656,MASTER!$A$8:$N$762,5,0)</f>
        <v>Plataforma de Análisis y Monitoreo del Clima - República Dominicana</v>
      </c>
      <c r="F656" s="73" t="str">
        <f>+VLOOKUP($O656,MASTER!$A$8:$N$762,6,0)</f>
        <v>PRO</v>
      </c>
      <c r="G656" s="73" t="str">
        <f>+VLOOKUP($O656,MASTER!$A$8:$N$762,7,0)</f>
        <v>Rep Dominicana</v>
      </c>
      <c r="H656" s="73" t="str">
        <f>+VLOOKUP($O656,MASTER!$A$8:$N$762,9,0)</f>
        <v>SI</v>
      </c>
      <c r="I656" s="73" t="str">
        <f>+VLOOKUP($O656,MASTER!$A$8:$N$762,10,0)</f>
        <v>SI</v>
      </c>
      <c r="J656" s="73" t="str">
        <f>+VLOOKUP($O656,MASTER!$A$8:$N$762,11,0)</f>
        <v>NO</v>
      </c>
      <c r="K656" s="72">
        <f>+VLOOKUP($O656,MASTER!$A$8:$N$762,12,0)</f>
        <v>2</v>
      </c>
      <c r="L656" s="73" t="str">
        <f>+VLOOKUP($O656,MASTER!$A$8:$N$762,13,0)</f>
        <v>SI</v>
      </c>
      <c r="M656" s="73" t="str">
        <f>+VLOOKUP($O656,MASTER!$A$8:$N$762,14,0)</f>
        <v>Provincia</v>
      </c>
      <c r="N656" s="72">
        <f t="shared" si="53"/>
        <v>18</v>
      </c>
      <c r="O656" s="67">
        <v>50</v>
      </c>
      <c r="P656" s="65">
        <v>502</v>
      </c>
      <c r="Q656" s="3" t="s">
        <v>1785</v>
      </c>
      <c r="R656" s="3" t="str">
        <f t="shared" si="54"/>
        <v>https://dashboardfiltrado.azurewebsites.net/AutoDash/Index/50/502</v>
      </c>
      <c r="S656" s="58" t="str">
        <f>+""""&amp;IFERROR(VLOOKUP($O656,MASTER!$A$8:$Z$762,20,0),"")&amp;""""</f>
        <v>""</v>
      </c>
      <c r="T656" s="73">
        <f>+IFERROR(VLOOKUP($O656,MASTER!$A$8:$Z$762,21,0),"")</f>
        <v>0</v>
      </c>
      <c r="U656" s="67">
        <f>+BD_Links[[#This Row],[id2]]</f>
        <v>502</v>
      </c>
      <c r="V656" s="58" t="str">
        <f>+""""&amp;IFERROR(VLOOKUP($O656,MASTER!$A$8:$Z$762,22,0),"")&amp;""""</f>
        <v>""</v>
      </c>
      <c r="W656" s="3"/>
      <c r="X656" s="3" t="str">
        <f>+IFERROR(VLOOKUP(BD_Links[[#This Row],[id GEE]],Portadas10[],2,0),"")</f>
        <v/>
      </c>
      <c r="Y6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https://odooutil.azurewebsites.net/GEE/Index/0/502/50/502</v>
      </c>
    </row>
    <row r="657" spans="2:26" ht="30.6" x14ac:dyDescent="0.3">
      <c r="B657" s="74">
        <f t="shared" si="52"/>
        <v>2</v>
      </c>
      <c r="C657" s="58" t="str">
        <f>+VLOOKUP($O657,MASTER!$A$8:$N$762,2,0)</f>
        <v>DATACLIMA</v>
      </c>
      <c r="D657" s="73" t="str">
        <f>+VLOOKUP($O657,MASTER!$A$8:$N$762,3,0)</f>
        <v>0013-04-00092</v>
      </c>
      <c r="E657" s="52" t="str">
        <f>+VLOOKUP($O657,MASTER!$A$8:$N$762,5,0)</f>
        <v>Plataforma de Análisis y Monitoreo del Clima - República Dominicana</v>
      </c>
      <c r="F657" s="73" t="str">
        <f>+VLOOKUP($O657,MASTER!$A$8:$N$762,6,0)</f>
        <v>PRO</v>
      </c>
      <c r="G657" s="73" t="str">
        <f>+VLOOKUP($O657,MASTER!$A$8:$N$762,7,0)</f>
        <v>Rep Dominicana</v>
      </c>
      <c r="H657" s="73" t="str">
        <f>+VLOOKUP($O657,MASTER!$A$8:$N$762,9,0)</f>
        <v>SI</v>
      </c>
      <c r="I657" s="73" t="str">
        <f>+VLOOKUP($O657,MASTER!$A$8:$N$762,10,0)</f>
        <v>SI</v>
      </c>
      <c r="J657" s="73" t="str">
        <f>+VLOOKUP($O657,MASTER!$A$8:$N$762,11,0)</f>
        <v>NO</v>
      </c>
      <c r="K657" s="72">
        <f>+VLOOKUP($O657,MASTER!$A$8:$N$762,12,0)</f>
        <v>2</v>
      </c>
      <c r="L657" s="73" t="str">
        <f>+VLOOKUP($O657,MASTER!$A$8:$N$762,13,0)</f>
        <v>SI</v>
      </c>
      <c r="M657" s="73" t="str">
        <f>+VLOOKUP($O657,MASTER!$A$8:$N$762,14,0)</f>
        <v>Provincia</v>
      </c>
      <c r="N657" s="72">
        <f t="shared" si="53"/>
        <v>18</v>
      </c>
      <c r="O657" s="67">
        <f t="shared" si="53"/>
        <v>50</v>
      </c>
      <c r="P657" s="65">
        <v>603</v>
      </c>
      <c r="Q657" s="3" t="s">
        <v>1786</v>
      </c>
      <c r="R657" s="3" t="str">
        <f t="shared" si="54"/>
        <v>https://dashboardfiltrado.azurewebsites.net/AutoDash/Index/50/603</v>
      </c>
      <c r="S657" s="58" t="str">
        <f>+""""&amp;IFERROR(VLOOKUP($O657,MASTER!$A$8:$Z$762,20,0),"")&amp;""""</f>
        <v>""</v>
      </c>
      <c r="T657" s="73">
        <f>+IFERROR(VLOOKUP($O657,MASTER!$A$8:$Z$762,21,0),"")</f>
        <v>0</v>
      </c>
      <c r="U657" s="67">
        <f>+BD_Links[[#This Row],[id2]]</f>
        <v>603</v>
      </c>
      <c r="V657" s="58" t="str">
        <f>+""""&amp;IFERROR(VLOOKUP($O657,MASTER!$A$8:$Z$762,22,0),"")&amp;""""</f>
        <v>""</v>
      </c>
      <c r="W657" s="3"/>
      <c r="X657" s="3" t="str">
        <f>+IFERROR(VLOOKUP(BD_Links[[#This Row],[id GEE]],Portadas10[],2,0),"")</f>
        <v/>
      </c>
      <c r="Y6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https://odooutil.azurewebsites.net/GEE/Index/0/603/50/603</v>
      </c>
    </row>
    <row r="658" spans="2:26" ht="30.6" x14ac:dyDescent="0.3">
      <c r="B658" s="74">
        <f t="shared" si="52"/>
        <v>3</v>
      </c>
      <c r="C658" s="58" t="str">
        <f>+VLOOKUP($O658,MASTER!$A$8:$N$762,2,0)</f>
        <v>DATACLIMA</v>
      </c>
      <c r="D658" s="73" t="str">
        <f>+VLOOKUP($O658,MASTER!$A$8:$N$762,3,0)</f>
        <v>0013-04-00092</v>
      </c>
      <c r="E658" s="52" t="str">
        <f>+VLOOKUP($O658,MASTER!$A$8:$N$762,5,0)</f>
        <v>Plataforma de Análisis y Monitoreo del Clima - República Dominicana</v>
      </c>
      <c r="F658" s="73" t="str">
        <f>+VLOOKUP($O658,MASTER!$A$8:$N$762,6,0)</f>
        <v>PRO</v>
      </c>
      <c r="G658" s="73" t="str">
        <f>+VLOOKUP($O658,MASTER!$A$8:$N$762,7,0)</f>
        <v>Rep Dominicana</v>
      </c>
      <c r="H658" s="73" t="str">
        <f>+VLOOKUP($O658,MASTER!$A$8:$N$762,9,0)</f>
        <v>SI</v>
      </c>
      <c r="I658" s="73" t="str">
        <f>+VLOOKUP($O658,MASTER!$A$8:$N$762,10,0)</f>
        <v>SI</v>
      </c>
      <c r="J658" s="73" t="str">
        <f>+VLOOKUP($O658,MASTER!$A$8:$N$762,11,0)</f>
        <v>NO</v>
      </c>
      <c r="K658" s="72">
        <f>+VLOOKUP($O658,MASTER!$A$8:$N$762,12,0)</f>
        <v>2</v>
      </c>
      <c r="L658" s="73" t="str">
        <f>+VLOOKUP($O658,MASTER!$A$8:$N$762,13,0)</f>
        <v>SI</v>
      </c>
      <c r="M658" s="73" t="str">
        <f>+VLOOKUP($O658,MASTER!$A$8:$N$762,14,0)</f>
        <v>Provincia</v>
      </c>
      <c r="N658" s="72">
        <f t="shared" si="53"/>
        <v>18</v>
      </c>
      <c r="O658" s="67">
        <f t="shared" si="53"/>
        <v>50</v>
      </c>
      <c r="P658" s="65">
        <v>604</v>
      </c>
      <c r="Q658" s="3" t="s">
        <v>1787</v>
      </c>
      <c r="R658" s="3" t="str">
        <f t="shared" si="54"/>
        <v>https://dashboardfiltrado.azurewebsites.net/AutoDash/Index/50/604</v>
      </c>
      <c r="S658" s="58" t="str">
        <f>+""""&amp;IFERROR(VLOOKUP($O658,MASTER!$A$8:$Z$762,20,0),"")&amp;""""</f>
        <v>""</v>
      </c>
      <c r="T658" s="73">
        <f>+IFERROR(VLOOKUP($O658,MASTER!$A$8:$Z$762,21,0),"")</f>
        <v>0</v>
      </c>
      <c r="U658" s="67">
        <f>+BD_Links[[#This Row],[id2]]</f>
        <v>604</v>
      </c>
      <c r="V658" s="58" t="str">
        <f>+""""&amp;IFERROR(VLOOKUP($O658,MASTER!$A$8:$Z$762,22,0),"")&amp;""""</f>
        <v>""</v>
      </c>
      <c r="W658" s="3"/>
      <c r="X658" s="3" t="str">
        <f>+IFERROR(VLOOKUP(BD_Links[[#This Row],[id GEE]],Portadas10[],2,0),"")</f>
        <v/>
      </c>
      <c r="Y6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https://odooutil.azurewebsites.net/GEE/Index/0/604/50/604</v>
      </c>
    </row>
    <row r="659" spans="2:26" ht="30.6" x14ac:dyDescent="0.3">
      <c r="B659" s="74">
        <f t="shared" si="52"/>
        <v>4</v>
      </c>
      <c r="C659" s="58" t="str">
        <f>+VLOOKUP($O659,MASTER!$A$8:$N$762,2,0)</f>
        <v>DATACLIMA</v>
      </c>
      <c r="D659" s="73" t="str">
        <f>+VLOOKUP($O659,MASTER!$A$8:$N$762,3,0)</f>
        <v>0013-04-00092</v>
      </c>
      <c r="E659" s="52" t="str">
        <f>+VLOOKUP($O659,MASTER!$A$8:$N$762,5,0)</f>
        <v>Plataforma de Análisis y Monitoreo del Clima - República Dominicana</v>
      </c>
      <c r="F659" s="73" t="str">
        <f>+VLOOKUP($O659,MASTER!$A$8:$N$762,6,0)</f>
        <v>PRO</v>
      </c>
      <c r="G659" s="73" t="str">
        <f>+VLOOKUP($O659,MASTER!$A$8:$N$762,7,0)</f>
        <v>Rep Dominicana</v>
      </c>
      <c r="H659" s="73" t="str">
        <f>+VLOOKUP($O659,MASTER!$A$8:$N$762,9,0)</f>
        <v>SI</v>
      </c>
      <c r="I659" s="73" t="str">
        <f>+VLOOKUP($O659,MASTER!$A$8:$N$762,10,0)</f>
        <v>SI</v>
      </c>
      <c r="J659" s="73" t="str">
        <f>+VLOOKUP($O659,MASTER!$A$8:$N$762,11,0)</f>
        <v>NO</v>
      </c>
      <c r="K659" s="72">
        <f>+VLOOKUP($O659,MASTER!$A$8:$N$762,12,0)</f>
        <v>2</v>
      </c>
      <c r="L659" s="73" t="str">
        <f>+VLOOKUP($O659,MASTER!$A$8:$N$762,13,0)</f>
        <v>SI</v>
      </c>
      <c r="M659" s="73" t="str">
        <f>+VLOOKUP($O659,MASTER!$A$8:$N$762,14,0)</f>
        <v>Provincia</v>
      </c>
      <c r="N659" s="72">
        <f t="shared" si="53"/>
        <v>18</v>
      </c>
      <c r="O659" s="67">
        <f t="shared" si="53"/>
        <v>50</v>
      </c>
      <c r="P659" s="65">
        <v>405</v>
      </c>
      <c r="Q659" s="3" t="s">
        <v>1788</v>
      </c>
      <c r="R659" s="3" t="str">
        <f t="shared" si="54"/>
        <v>https://dashboardfiltrado.azurewebsites.net/AutoDash/Index/50/405</v>
      </c>
      <c r="S659" s="58" t="str">
        <f>+""""&amp;IFERROR(VLOOKUP($O659,MASTER!$A$8:$Z$762,20,0),"")&amp;""""</f>
        <v>""</v>
      </c>
      <c r="T659" s="73">
        <f>+IFERROR(VLOOKUP($O659,MASTER!$A$8:$Z$762,21,0),"")</f>
        <v>0</v>
      </c>
      <c r="U659" s="67">
        <f>+BD_Links[[#This Row],[id2]]</f>
        <v>405</v>
      </c>
      <c r="V659" s="58" t="str">
        <f>+""""&amp;IFERROR(VLOOKUP($O659,MASTER!$A$8:$Z$762,22,0),"")&amp;""""</f>
        <v>""</v>
      </c>
      <c r="W659" s="3"/>
      <c r="X659" s="3" t="str">
        <f>+IFERROR(VLOOKUP(BD_Links[[#This Row],[id GEE]],Portadas10[],2,0),"")</f>
        <v/>
      </c>
      <c r="Y6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https://odooutil.azurewebsites.net/GEE/Index/0/405/50/405</v>
      </c>
    </row>
    <row r="660" spans="2:26" ht="30.6" x14ac:dyDescent="0.3">
      <c r="B660" s="74">
        <f t="shared" si="52"/>
        <v>5</v>
      </c>
      <c r="C660" s="58" t="str">
        <f>+VLOOKUP($O660,MASTER!$A$8:$N$762,2,0)</f>
        <v>DATACLIMA</v>
      </c>
      <c r="D660" s="73" t="str">
        <f>+VLOOKUP($O660,MASTER!$A$8:$N$762,3,0)</f>
        <v>0013-04-00092</v>
      </c>
      <c r="E660" s="52" t="str">
        <f>+VLOOKUP($O660,MASTER!$A$8:$N$762,5,0)</f>
        <v>Plataforma de Análisis y Monitoreo del Clima - República Dominicana</v>
      </c>
      <c r="F660" s="73" t="str">
        <f>+VLOOKUP($O660,MASTER!$A$8:$N$762,6,0)</f>
        <v>PRO</v>
      </c>
      <c r="G660" s="73" t="str">
        <f>+VLOOKUP($O660,MASTER!$A$8:$N$762,7,0)</f>
        <v>Rep Dominicana</v>
      </c>
      <c r="H660" s="73" t="str">
        <f>+VLOOKUP($O660,MASTER!$A$8:$N$762,9,0)</f>
        <v>SI</v>
      </c>
      <c r="I660" s="73" t="str">
        <f>+VLOOKUP($O660,MASTER!$A$8:$N$762,10,0)</f>
        <v>SI</v>
      </c>
      <c r="J660" s="73" t="str">
        <f>+VLOOKUP($O660,MASTER!$A$8:$N$762,11,0)</f>
        <v>NO</v>
      </c>
      <c r="K660" s="72">
        <f>+VLOOKUP($O660,MASTER!$A$8:$N$762,12,0)</f>
        <v>2</v>
      </c>
      <c r="L660" s="73" t="str">
        <f>+VLOOKUP($O660,MASTER!$A$8:$N$762,13,0)</f>
        <v>SI</v>
      </c>
      <c r="M660" s="73" t="str">
        <f>+VLOOKUP($O660,MASTER!$A$8:$N$762,14,0)</f>
        <v>Provincia</v>
      </c>
      <c r="N660" s="72">
        <f t="shared" si="53"/>
        <v>18</v>
      </c>
      <c r="O660" s="67">
        <f t="shared" si="53"/>
        <v>50</v>
      </c>
      <c r="P660" s="65">
        <v>1001</v>
      </c>
      <c r="Q660" s="3" t="s">
        <v>1789</v>
      </c>
      <c r="R660" s="3" t="str">
        <f t="shared" si="54"/>
        <v>https://dashboardfiltrado.azurewebsites.net/AutoDash/Index/50/1001</v>
      </c>
      <c r="S660" s="58" t="str">
        <f>+""""&amp;IFERROR(VLOOKUP($O660,MASTER!$A$8:$Z$762,20,0),"")&amp;""""</f>
        <v>""</v>
      </c>
      <c r="T660" s="73">
        <f>+IFERROR(VLOOKUP($O660,MASTER!$A$8:$Z$762,21,0),"")</f>
        <v>0</v>
      </c>
      <c r="U660" s="67">
        <f>+BD_Links[[#This Row],[id2]]</f>
        <v>1001</v>
      </c>
      <c r="V660" s="58" t="str">
        <f>+""""&amp;IFERROR(VLOOKUP($O660,MASTER!$A$8:$Z$762,22,0),"")&amp;""""</f>
        <v>""</v>
      </c>
      <c r="W660" s="3"/>
      <c r="X660" s="3" t="str">
        <f>+IFERROR(VLOOKUP(BD_Links[[#This Row],[id GEE]],Portadas10[],2,0),"")</f>
        <v/>
      </c>
      <c r="Y6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https://odooutil.azurewebsites.net/GEE/Index/0/1001/50/1001</v>
      </c>
    </row>
    <row r="661" spans="2:26" ht="30.6" x14ac:dyDescent="0.3">
      <c r="B661" s="74">
        <f t="shared" si="52"/>
        <v>6</v>
      </c>
      <c r="C661" s="58" t="str">
        <f>+VLOOKUP($O661,MASTER!$A$8:$N$762,2,0)</f>
        <v>DATACLIMA</v>
      </c>
      <c r="D661" s="73" t="str">
        <f>+VLOOKUP($O661,MASTER!$A$8:$N$762,3,0)</f>
        <v>0013-04-00092</v>
      </c>
      <c r="E661" s="52" t="str">
        <f>+VLOOKUP($O661,MASTER!$A$8:$N$762,5,0)</f>
        <v>Plataforma de Análisis y Monitoreo del Clima - República Dominicana</v>
      </c>
      <c r="F661" s="73" t="str">
        <f>+VLOOKUP($O661,MASTER!$A$8:$N$762,6,0)</f>
        <v>PRO</v>
      </c>
      <c r="G661" s="73" t="str">
        <f>+VLOOKUP($O661,MASTER!$A$8:$N$762,7,0)</f>
        <v>Rep Dominicana</v>
      </c>
      <c r="H661" s="73" t="str">
        <f>+VLOOKUP($O661,MASTER!$A$8:$N$762,9,0)</f>
        <v>SI</v>
      </c>
      <c r="I661" s="73" t="str">
        <f>+VLOOKUP($O661,MASTER!$A$8:$N$762,10,0)</f>
        <v>SI</v>
      </c>
      <c r="J661" s="73" t="str">
        <f>+VLOOKUP($O661,MASTER!$A$8:$N$762,11,0)</f>
        <v>NO</v>
      </c>
      <c r="K661" s="72">
        <f>+VLOOKUP($O661,MASTER!$A$8:$N$762,12,0)</f>
        <v>2</v>
      </c>
      <c r="L661" s="73" t="str">
        <f>+VLOOKUP($O661,MASTER!$A$8:$N$762,13,0)</f>
        <v>SI</v>
      </c>
      <c r="M661" s="73" t="str">
        <f>+VLOOKUP($O661,MASTER!$A$8:$N$762,14,0)</f>
        <v>Provincia</v>
      </c>
      <c r="N661" s="72">
        <f t="shared" si="53"/>
        <v>18</v>
      </c>
      <c r="O661" s="67">
        <f t="shared" si="53"/>
        <v>50</v>
      </c>
      <c r="P661" s="65">
        <v>306</v>
      </c>
      <c r="Q661" s="3" t="s">
        <v>1790</v>
      </c>
      <c r="R661" s="3" t="str">
        <f t="shared" si="54"/>
        <v>https://dashboardfiltrado.azurewebsites.net/AutoDash/Index/50/306</v>
      </c>
      <c r="S661" s="58" t="str">
        <f>+""""&amp;IFERROR(VLOOKUP($O661,MASTER!$A$8:$Z$762,20,0),"")&amp;""""</f>
        <v>""</v>
      </c>
      <c r="T661" s="73">
        <f>+IFERROR(VLOOKUP($O661,MASTER!$A$8:$Z$762,21,0),"")</f>
        <v>0</v>
      </c>
      <c r="U661" s="67">
        <f>+BD_Links[[#This Row],[id2]]</f>
        <v>306</v>
      </c>
      <c r="V661" s="58" t="str">
        <f>+""""&amp;IFERROR(VLOOKUP($O661,MASTER!$A$8:$Z$762,22,0),"")&amp;""""</f>
        <v>""</v>
      </c>
      <c r="W661" s="3"/>
      <c r="X661" s="3" t="str">
        <f>+IFERROR(VLOOKUP(BD_Links[[#This Row],[id GEE]],Portadas10[],2,0),"")</f>
        <v/>
      </c>
      <c r="Y6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https://odooutil.azurewebsites.net/GEE/Index/0/306/50/306</v>
      </c>
    </row>
    <row r="662" spans="2:26" ht="30.6" x14ac:dyDescent="0.3">
      <c r="B662" s="74">
        <f t="shared" si="52"/>
        <v>7</v>
      </c>
      <c r="C662" s="58" t="str">
        <f>+VLOOKUP($O662,MASTER!$A$8:$N$762,2,0)</f>
        <v>DATACLIMA</v>
      </c>
      <c r="D662" s="73" t="str">
        <f>+VLOOKUP($O662,MASTER!$A$8:$N$762,3,0)</f>
        <v>0013-04-00092</v>
      </c>
      <c r="E662" s="52" t="str">
        <f>+VLOOKUP($O662,MASTER!$A$8:$N$762,5,0)</f>
        <v>Plataforma de Análisis y Monitoreo del Clima - República Dominicana</v>
      </c>
      <c r="F662" s="73" t="str">
        <f>+VLOOKUP($O662,MASTER!$A$8:$N$762,6,0)</f>
        <v>PRO</v>
      </c>
      <c r="G662" s="73" t="str">
        <f>+VLOOKUP($O662,MASTER!$A$8:$N$762,7,0)</f>
        <v>Rep Dominicana</v>
      </c>
      <c r="H662" s="73" t="str">
        <f>+VLOOKUP($O662,MASTER!$A$8:$N$762,9,0)</f>
        <v>SI</v>
      </c>
      <c r="I662" s="73" t="str">
        <f>+VLOOKUP($O662,MASTER!$A$8:$N$762,10,0)</f>
        <v>SI</v>
      </c>
      <c r="J662" s="73" t="str">
        <f>+VLOOKUP($O662,MASTER!$A$8:$N$762,11,0)</f>
        <v>NO</v>
      </c>
      <c r="K662" s="72">
        <f>+VLOOKUP($O662,MASTER!$A$8:$N$762,12,0)</f>
        <v>2</v>
      </c>
      <c r="L662" s="73" t="str">
        <f>+VLOOKUP($O662,MASTER!$A$8:$N$762,13,0)</f>
        <v>SI</v>
      </c>
      <c r="M662" s="73" t="str">
        <f>+VLOOKUP($O662,MASTER!$A$8:$N$762,14,0)</f>
        <v>Provincia</v>
      </c>
      <c r="N662" s="72">
        <f t="shared" si="53"/>
        <v>18</v>
      </c>
      <c r="O662" s="67">
        <f t="shared" si="53"/>
        <v>50</v>
      </c>
      <c r="P662" s="65">
        <v>808</v>
      </c>
      <c r="Q662" s="3" t="s">
        <v>1791</v>
      </c>
      <c r="R662" s="3" t="str">
        <f t="shared" si="54"/>
        <v>https://dashboardfiltrado.azurewebsites.net/AutoDash/Index/50/808</v>
      </c>
      <c r="S662" s="58" t="str">
        <f>+""""&amp;IFERROR(VLOOKUP($O662,MASTER!$A$8:$Z$762,20,0),"")&amp;""""</f>
        <v>""</v>
      </c>
      <c r="T662" s="73">
        <f>+IFERROR(VLOOKUP($O662,MASTER!$A$8:$Z$762,21,0),"")</f>
        <v>0</v>
      </c>
      <c r="U662" s="67">
        <f>+BD_Links[[#This Row],[id2]]</f>
        <v>808</v>
      </c>
      <c r="V662" s="58" t="str">
        <f>+""""&amp;IFERROR(VLOOKUP($O662,MASTER!$A$8:$Z$762,22,0),"")&amp;""""</f>
        <v>""</v>
      </c>
      <c r="W662" s="3"/>
      <c r="X662" s="3" t="str">
        <f>+IFERROR(VLOOKUP(BD_Links[[#This Row],[id GEE]],Portadas10[],2,0),"")</f>
        <v/>
      </c>
      <c r="Y6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https://odooutil.azurewebsites.net/GEE/Index/0/808/50/808</v>
      </c>
    </row>
    <row r="663" spans="2:26" ht="30.6" x14ac:dyDescent="0.3">
      <c r="B663" s="74">
        <f t="shared" si="52"/>
        <v>8</v>
      </c>
      <c r="C663" s="58" t="str">
        <f>+VLOOKUP($O663,MASTER!$A$8:$N$762,2,0)</f>
        <v>DATACLIMA</v>
      </c>
      <c r="D663" s="73" t="str">
        <f>+VLOOKUP($O663,MASTER!$A$8:$N$762,3,0)</f>
        <v>0013-04-00092</v>
      </c>
      <c r="E663" s="52" t="str">
        <f>+VLOOKUP($O663,MASTER!$A$8:$N$762,5,0)</f>
        <v>Plataforma de Análisis y Monitoreo del Clima - República Dominicana</v>
      </c>
      <c r="F663" s="73" t="str">
        <f>+VLOOKUP($O663,MASTER!$A$8:$N$762,6,0)</f>
        <v>PRO</v>
      </c>
      <c r="G663" s="73" t="str">
        <f>+VLOOKUP($O663,MASTER!$A$8:$N$762,7,0)</f>
        <v>Rep Dominicana</v>
      </c>
      <c r="H663" s="73" t="str">
        <f>+VLOOKUP($O663,MASTER!$A$8:$N$762,9,0)</f>
        <v>SI</v>
      </c>
      <c r="I663" s="73" t="str">
        <f>+VLOOKUP($O663,MASTER!$A$8:$N$762,10,0)</f>
        <v>SI</v>
      </c>
      <c r="J663" s="73" t="str">
        <f>+VLOOKUP($O663,MASTER!$A$8:$N$762,11,0)</f>
        <v>NO</v>
      </c>
      <c r="K663" s="72">
        <f>+VLOOKUP($O663,MASTER!$A$8:$N$762,12,0)</f>
        <v>2</v>
      </c>
      <c r="L663" s="73" t="str">
        <f>+VLOOKUP($O663,MASTER!$A$8:$N$762,13,0)</f>
        <v>SI</v>
      </c>
      <c r="M663" s="73" t="str">
        <f>+VLOOKUP($O663,MASTER!$A$8:$N$762,14,0)</f>
        <v>Provincia</v>
      </c>
      <c r="N663" s="72">
        <f t="shared" si="53"/>
        <v>18</v>
      </c>
      <c r="O663" s="67">
        <f t="shared" si="53"/>
        <v>50</v>
      </c>
      <c r="P663" s="65">
        <v>707</v>
      </c>
      <c r="Q663" s="3" t="s">
        <v>1792</v>
      </c>
      <c r="R663" s="3" t="str">
        <f t="shared" si="54"/>
        <v>https://dashboardfiltrado.azurewebsites.net/AutoDash/Index/50/707</v>
      </c>
      <c r="S663" s="58" t="str">
        <f>+""""&amp;IFERROR(VLOOKUP($O663,MASTER!$A$8:$Z$762,20,0),"")&amp;""""</f>
        <v>""</v>
      </c>
      <c r="T663" s="73">
        <f>+IFERROR(VLOOKUP($O663,MASTER!$A$8:$Z$762,21,0),"")</f>
        <v>0</v>
      </c>
      <c r="U663" s="67">
        <f>+BD_Links[[#This Row],[id2]]</f>
        <v>707</v>
      </c>
      <c r="V663" s="58" t="str">
        <f>+""""&amp;IFERROR(VLOOKUP($O663,MASTER!$A$8:$Z$762,22,0),"")&amp;""""</f>
        <v>""</v>
      </c>
      <c r="W663" s="3"/>
      <c r="X663" s="3" t="str">
        <f>+IFERROR(VLOOKUP(BD_Links[[#This Row],[id GEE]],Portadas10[],2,0),"")</f>
        <v/>
      </c>
      <c r="Y6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https://odooutil.azurewebsites.net/GEE/Index/0/707/50/707</v>
      </c>
    </row>
    <row r="664" spans="2:26" ht="30.6" x14ac:dyDescent="0.3">
      <c r="B664" s="74">
        <f t="shared" si="52"/>
        <v>9</v>
      </c>
      <c r="C664" s="58" t="str">
        <f>+VLOOKUP($O664,MASTER!$A$8:$N$762,2,0)</f>
        <v>DATACLIMA</v>
      </c>
      <c r="D664" s="73" t="str">
        <f>+VLOOKUP($O664,MASTER!$A$8:$N$762,3,0)</f>
        <v>0013-04-00092</v>
      </c>
      <c r="E664" s="52" t="str">
        <f>+VLOOKUP($O664,MASTER!$A$8:$N$762,5,0)</f>
        <v>Plataforma de Análisis y Monitoreo del Clima - República Dominicana</v>
      </c>
      <c r="F664" s="73" t="str">
        <f>+VLOOKUP($O664,MASTER!$A$8:$N$762,6,0)</f>
        <v>PRO</v>
      </c>
      <c r="G664" s="73" t="str">
        <f>+VLOOKUP($O664,MASTER!$A$8:$N$762,7,0)</f>
        <v>Rep Dominicana</v>
      </c>
      <c r="H664" s="73" t="str">
        <f>+VLOOKUP($O664,MASTER!$A$8:$N$762,9,0)</f>
        <v>SI</v>
      </c>
      <c r="I664" s="73" t="str">
        <f>+VLOOKUP($O664,MASTER!$A$8:$N$762,10,0)</f>
        <v>SI</v>
      </c>
      <c r="J664" s="73" t="str">
        <f>+VLOOKUP($O664,MASTER!$A$8:$N$762,11,0)</f>
        <v>NO</v>
      </c>
      <c r="K664" s="72">
        <f>+VLOOKUP($O664,MASTER!$A$8:$N$762,12,0)</f>
        <v>2</v>
      </c>
      <c r="L664" s="73" t="str">
        <f>+VLOOKUP($O664,MASTER!$A$8:$N$762,13,0)</f>
        <v>SI</v>
      </c>
      <c r="M664" s="73" t="str">
        <f>+VLOOKUP($O664,MASTER!$A$8:$N$762,14,0)</f>
        <v>Provincia</v>
      </c>
      <c r="N664" s="72">
        <f t="shared" si="53"/>
        <v>18</v>
      </c>
      <c r="O664" s="67">
        <f t="shared" si="53"/>
        <v>50</v>
      </c>
      <c r="P664" s="65">
        <v>109</v>
      </c>
      <c r="Q664" s="3" t="s">
        <v>1793</v>
      </c>
      <c r="R664" s="3" t="str">
        <f t="shared" si="54"/>
        <v>https://dashboardfiltrado.azurewebsites.net/AutoDash/Index/50/109</v>
      </c>
      <c r="S664" s="58" t="str">
        <f>+""""&amp;IFERROR(VLOOKUP($O664,MASTER!$A$8:$Z$762,20,0),"")&amp;""""</f>
        <v>""</v>
      </c>
      <c r="T664" s="73">
        <f>+IFERROR(VLOOKUP($O664,MASTER!$A$8:$Z$762,21,0),"")</f>
        <v>0</v>
      </c>
      <c r="U664" s="67">
        <f>+BD_Links[[#This Row],[id2]]</f>
        <v>109</v>
      </c>
      <c r="V664" s="58" t="str">
        <f>+""""&amp;IFERROR(VLOOKUP($O664,MASTER!$A$8:$Z$762,22,0),"")&amp;""""</f>
        <v>""</v>
      </c>
      <c r="W664" s="3"/>
      <c r="X664" s="3" t="str">
        <f>+IFERROR(VLOOKUP(BD_Links[[#This Row],[id GEE]],Portadas10[],2,0),"")</f>
        <v/>
      </c>
      <c r="Y6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https://odooutil.azurewebsites.net/GEE/Index/0/109/50/109</v>
      </c>
    </row>
    <row r="665" spans="2:26" ht="30.6" x14ac:dyDescent="0.3">
      <c r="B665" s="74">
        <f t="shared" si="52"/>
        <v>10</v>
      </c>
      <c r="C665" s="58" t="str">
        <f>+VLOOKUP($O665,MASTER!$A$8:$N$762,2,0)</f>
        <v>DATACLIMA</v>
      </c>
      <c r="D665" s="73" t="str">
        <f>+VLOOKUP($O665,MASTER!$A$8:$N$762,3,0)</f>
        <v>0013-04-00092</v>
      </c>
      <c r="E665" s="52" t="str">
        <f>+VLOOKUP($O665,MASTER!$A$8:$N$762,5,0)</f>
        <v>Plataforma de Análisis y Monitoreo del Clima - República Dominicana</v>
      </c>
      <c r="F665" s="73" t="str">
        <f>+VLOOKUP($O665,MASTER!$A$8:$N$762,6,0)</f>
        <v>PRO</v>
      </c>
      <c r="G665" s="73" t="str">
        <f>+VLOOKUP($O665,MASTER!$A$8:$N$762,7,0)</f>
        <v>Rep Dominicana</v>
      </c>
      <c r="H665" s="73" t="str">
        <f>+VLOOKUP($O665,MASTER!$A$8:$N$762,9,0)</f>
        <v>SI</v>
      </c>
      <c r="I665" s="73" t="str">
        <f>+VLOOKUP($O665,MASTER!$A$8:$N$762,10,0)</f>
        <v>SI</v>
      </c>
      <c r="J665" s="73" t="str">
        <f>+VLOOKUP($O665,MASTER!$A$8:$N$762,11,0)</f>
        <v>NO</v>
      </c>
      <c r="K665" s="72">
        <f>+VLOOKUP($O665,MASTER!$A$8:$N$762,12,0)</f>
        <v>2</v>
      </c>
      <c r="L665" s="73" t="str">
        <f>+VLOOKUP($O665,MASTER!$A$8:$N$762,13,0)</f>
        <v>SI</v>
      </c>
      <c r="M665" s="73" t="str">
        <f>+VLOOKUP($O665,MASTER!$A$8:$N$762,14,0)</f>
        <v>Provincia</v>
      </c>
      <c r="N665" s="72">
        <f t="shared" si="53"/>
        <v>18</v>
      </c>
      <c r="O665" s="67">
        <f t="shared" si="53"/>
        <v>50</v>
      </c>
      <c r="P665" s="65">
        <v>930</v>
      </c>
      <c r="Q665" s="3" t="s">
        <v>1794</v>
      </c>
      <c r="R665" s="3" t="str">
        <f t="shared" si="54"/>
        <v>https://dashboardfiltrado.azurewebsites.net/AutoDash/Index/50/930</v>
      </c>
      <c r="S665" s="58" t="str">
        <f>+""""&amp;IFERROR(VLOOKUP($O665,MASTER!$A$8:$Z$762,20,0),"")&amp;""""</f>
        <v>""</v>
      </c>
      <c r="T665" s="73">
        <f>+IFERROR(VLOOKUP($O665,MASTER!$A$8:$Z$762,21,0),"")</f>
        <v>0</v>
      </c>
      <c r="U665" s="67">
        <f>+BD_Links[[#This Row],[id2]]</f>
        <v>930</v>
      </c>
      <c r="V665" s="58" t="str">
        <f>+""""&amp;IFERROR(VLOOKUP($O665,MASTER!$A$8:$Z$762,22,0),"")&amp;""""</f>
        <v>""</v>
      </c>
      <c r="W665" s="3"/>
      <c r="X665" s="3" t="str">
        <f>+IFERROR(VLOOKUP(BD_Links[[#This Row],[id GEE]],Portadas10[],2,0),"")</f>
        <v/>
      </c>
      <c r="Y6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https://odooutil.azurewebsites.net/GEE/Index/0/930/50/930</v>
      </c>
    </row>
    <row r="666" spans="2:26" ht="30.6" x14ac:dyDescent="0.3">
      <c r="B666" s="74">
        <f t="shared" si="52"/>
        <v>11</v>
      </c>
      <c r="C666" s="58" t="str">
        <f>+VLOOKUP($O666,MASTER!$A$8:$N$762,2,0)</f>
        <v>DATACLIMA</v>
      </c>
      <c r="D666" s="73" t="str">
        <f>+VLOOKUP($O666,MASTER!$A$8:$N$762,3,0)</f>
        <v>0013-04-00092</v>
      </c>
      <c r="E666" s="52" t="str">
        <f>+VLOOKUP($O666,MASTER!$A$8:$N$762,5,0)</f>
        <v>Plataforma de Análisis y Monitoreo del Clima - República Dominicana</v>
      </c>
      <c r="F666" s="73" t="str">
        <f>+VLOOKUP($O666,MASTER!$A$8:$N$762,6,0)</f>
        <v>PRO</v>
      </c>
      <c r="G666" s="73" t="str">
        <f>+VLOOKUP($O666,MASTER!$A$8:$N$762,7,0)</f>
        <v>Rep Dominicana</v>
      </c>
      <c r="H666" s="73" t="str">
        <f>+VLOOKUP($O666,MASTER!$A$8:$N$762,9,0)</f>
        <v>SI</v>
      </c>
      <c r="I666" s="73" t="str">
        <f>+VLOOKUP($O666,MASTER!$A$8:$N$762,10,0)</f>
        <v>SI</v>
      </c>
      <c r="J666" s="73" t="str">
        <f>+VLOOKUP($O666,MASTER!$A$8:$N$762,11,0)</f>
        <v>NO</v>
      </c>
      <c r="K666" s="72">
        <f>+VLOOKUP($O666,MASTER!$A$8:$N$762,12,0)</f>
        <v>2</v>
      </c>
      <c r="L666" s="73" t="str">
        <f>+VLOOKUP($O666,MASTER!$A$8:$N$762,13,0)</f>
        <v>SI</v>
      </c>
      <c r="M666" s="73" t="str">
        <f>+VLOOKUP($O666,MASTER!$A$8:$N$762,14,0)</f>
        <v>Provincia</v>
      </c>
      <c r="N666" s="72">
        <f t="shared" si="53"/>
        <v>18</v>
      </c>
      <c r="O666" s="67">
        <f t="shared" si="53"/>
        <v>50</v>
      </c>
      <c r="P666" s="65">
        <v>319</v>
      </c>
      <c r="Q666" s="3" t="s">
        <v>1795</v>
      </c>
      <c r="R666" s="3" t="str">
        <f t="shared" si="54"/>
        <v>https://dashboardfiltrado.azurewebsites.net/AutoDash/Index/50/319</v>
      </c>
      <c r="S666" s="58" t="str">
        <f>+""""&amp;IFERROR(VLOOKUP($O666,MASTER!$A$8:$Z$762,20,0),"")&amp;""""</f>
        <v>""</v>
      </c>
      <c r="T666" s="73">
        <f>+IFERROR(VLOOKUP($O666,MASTER!$A$8:$Z$762,21,0),"")</f>
        <v>0</v>
      </c>
      <c r="U666" s="67">
        <f>+BD_Links[[#This Row],[id2]]</f>
        <v>319</v>
      </c>
      <c r="V666" s="58" t="str">
        <f>+""""&amp;IFERROR(VLOOKUP($O666,MASTER!$A$8:$Z$762,22,0),"")&amp;""""</f>
        <v>""</v>
      </c>
      <c r="W666" s="3"/>
      <c r="X666" s="3" t="str">
        <f>+IFERROR(VLOOKUP(BD_Links[[#This Row],[id GEE]],Portadas10[],2,0),"")</f>
        <v/>
      </c>
      <c r="Y6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https://odooutil.azurewebsites.net/GEE/Index/0/319/50/319</v>
      </c>
    </row>
    <row r="667" spans="2:26" ht="30.6" x14ac:dyDescent="0.3">
      <c r="B667" s="74">
        <f t="shared" si="52"/>
        <v>12</v>
      </c>
      <c r="C667" s="58" t="str">
        <f>+VLOOKUP($O667,MASTER!$A$8:$N$762,2,0)</f>
        <v>DATACLIMA</v>
      </c>
      <c r="D667" s="73" t="str">
        <f>+VLOOKUP($O667,MASTER!$A$8:$N$762,3,0)</f>
        <v>0013-04-00092</v>
      </c>
      <c r="E667" s="52" t="str">
        <f>+VLOOKUP($O667,MASTER!$A$8:$N$762,5,0)</f>
        <v>Plataforma de Análisis y Monitoreo del Clima - República Dominicana</v>
      </c>
      <c r="F667" s="73" t="str">
        <f>+VLOOKUP($O667,MASTER!$A$8:$N$762,6,0)</f>
        <v>PRO</v>
      </c>
      <c r="G667" s="73" t="str">
        <f>+VLOOKUP($O667,MASTER!$A$8:$N$762,7,0)</f>
        <v>Rep Dominicana</v>
      </c>
      <c r="H667" s="73" t="str">
        <f>+VLOOKUP($O667,MASTER!$A$8:$N$762,9,0)</f>
        <v>SI</v>
      </c>
      <c r="I667" s="73" t="str">
        <f>+VLOOKUP($O667,MASTER!$A$8:$N$762,10,0)</f>
        <v>SI</v>
      </c>
      <c r="J667" s="73" t="str">
        <f>+VLOOKUP($O667,MASTER!$A$8:$N$762,11,0)</f>
        <v>NO</v>
      </c>
      <c r="K667" s="72">
        <f>+VLOOKUP($O667,MASTER!$A$8:$N$762,12,0)</f>
        <v>2</v>
      </c>
      <c r="L667" s="73" t="str">
        <f>+VLOOKUP($O667,MASTER!$A$8:$N$762,13,0)</f>
        <v>SI</v>
      </c>
      <c r="M667" s="73" t="str">
        <f>+VLOOKUP($O667,MASTER!$A$8:$N$762,14,0)</f>
        <v>Provincia</v>
      </c>
      <c r="N667" s="72">
        <f t="shared" si="53"/>
        <v>18</v>
      </c>
      <c r="O667" s="67">
        <f t="shared" si="53"/>
        <v>50</v>
      </c>
      <c r="P667" s="65">
        <v>610</v>
      </c>
      <c r="Q667" s="3" t="s">
        <v>1796</v>
      </c>
      <c r="R667" s="3" t="str">
        <f t="shared" si="54"/>
        <v>https://dashboardfiltrado.azurewebsites.net/AutoDash/Index/50/610</v>
      </c>
      <c r="S667" s="58" t="str">
        <f>+""""&amp;IFERROR(VLOOKUP($O667,MASTER!$A$8:$Z$762,20,0),"")&amp;""""</f>
        <v>""</v>
      </c>
      <c r="T667" s="73">
        <f>+IFERROR(VLOOKUP($O667,MASTER!$A$8:$Z$762,21,0),"")</f>
        <v>0</v>
      </c>
      <c r="U667" s="67">
        <f>+BD_Links[[#This Row],[id2]]</f>
        <v>610</v>
      </c>
      <c r="V667" s="58" t="str">
        <f>+""""&amp;IFERROR(VLOOKUP($O667,MASTER!$A$8:$Z$762,22,0),"")&amp;""""</f>
        <v>""</v>
      </c>
      <c r="W667" s="3"/>
      <c r="X667" s="3" t="str">
        <f>+IFERROR(VLOOKUP(BD_Links[[#This Row],[id GEE]],Portadas10[],2,0),"")</f>
        <v/>
      </c>
      <c r="Y6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https://odooutil.azurewebsites.net/GEE/Index/0/610/50/610</v>
      </c>
    </row>
    <row r="668" spans="2:26" ht="30.6" x14ac:dyDescent="0.3">
      <c r="B668" s="74">
        <f t="shared" si="52"/>
        <v>13</v>
      </c>
      <c r="C668" s="58" t="str">
        <f>+VLOOKUP($O668,MASTER!$A$8:$N$762,2,0)</f>
        <v>DATACLIMA</v>
      </c>
      <c r="D668" s="73" t="str">
        <f>+VLOOKUP($O668,MASTER!$A$8:$N$762,3,0)</f>
        <v>0013-04-00092</v>
      </c>
      <c r="E668" s="52" t="str">
        <f>+VLOOKUP($O668,MASTER!$A$8:$N$762,5,0)</f>
        <v>Plataforma de Análisis y Monitoreo del Clima - República Dominicana</v>
      </c>
      <c r="F668" s="73" t="str">
        <f>+VLOOKUP($O668,MASTER!$A$8:$N$762,6,0)</f>
        <v>PRO</v>
      </c>
      <c r="G668" s="73" t="str">
        <f>+VLOOKUP($O668,MASTER!$A$8:$N$762,7,0)</f>
        <v>Rep Dominicana</v>
      </c>
      <c r="H668" s="73" t="str">
        <f>+VLOOKUP($O668,MASTER!$A$8:$N$762,9,0)</f>
        <v>SI</v>
      </c>
      <c r="I668" s="73" t="str">
        <f>+VLOOKUP($O668,MASTER!$A$8:$N$762,10,0)</f>
        <v>SI</v>
      </c>
      <c r="J668" s="73" t="str">
        <f>+VLOOKUP($O668,MASTER!$A$8:$N$762,11,0)</f>
        <v>NO</v>
      </c>
      <c r="K668" s="72">
        <f>+VLOOKUP($O668,MASTER!$A$8:$N$762,12,0)</f>
        <v>2</v>
      </c>
      <c r="L668" s="73" t="str">
        <f>+VLOOKUP($O668,MASTER!$A$8:$N$762,13,0)</f>
        <v>SI</v>
      </c>
      <c r="M668" s="73" t="str">
        <f>+VLOOKUP($O668,MASTER!$A$8:$N$762,14,0)</f>
        <v>Provincia</v>
      </c>
      <c r="N668" s="72">
        <f t="shared" si="53"/>
        <v>18</v>
      </c>
      <c r="O668" s="67">
        <f t="shared" si="53"/>
        <v>50</v>
      </c>
      <c r="P668" s="65">
        <v>811</v>
      </c>
      <c r="Q668" s="3" t="s">
        <v>1797</v>
      </c>
      <c r="R668" s="3" t="str">
        <f t="shared" si="54"/>
        <v>https://dashboardfiltrado.azurewebsites.net/AutoDash/Index/50/811</v>
      </c>
      <c r="S668" s="58" t="str">
        <f>+""""&amp;IFERROR(VLOOKUP($O668,MASTER!$A$8:$Z$762,20,0),"")&amp;""""</f>
        <v>""</v>
      </c>
      <c r="T668" s="73">
        <f>+IFERROR(VLOOKUP($O668,MASTER!$A$8:$Z$762,21,0),"")</f>
        <v>0</v>
      </c>
      <c r="U668" s="67">
        <f>+BD_Links[[#This Row],[id2]]</f>
        <v>811</v>
      </c>
      <c r="V668" s="58" t="str">
        <f>+""""&amp;IFERROR(VLOOKUP($O668,MASTER!$A$8:$Z$762,22,0),"")&amp;""""</f>
        <v>""</v>
      </c>
      <c r="W668" s="3"/>
      <c r="X668" s="3" t="str">
        <f>+IFERROR(VLOOKUP(BD_Links[[#This Row],[id GEE]],Portadas10[],2,0),"")</f>
        <v/>
      </c>
      <c r="Y6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https://odooutil.azurewebsites.net/GEE/Index/0/811/50/811</v>
      </c>
    </row>
    <row r="669" spans="2:26" ht="30.6" x14ac:dyDescent="0.3">
      <c r="B669" s="74">
        <f t="shared" si="52"/>
        <v>14</v>
      </c>
      <c r="C669" s="58" t="str">
        <f>+VLOOKUP($O669,MASTER!$A$8:$N$762,2,0)</f>
        <v>DATACLIMA</v>
      </c>
      <c r="D669" s="73" t="str">
        <f>+VLOOKUP($O669,MASTER!$A$8:$N$762,3,0)</f>
        <v>0013-04-00092</v>
      </c>
      <c r="E669" s="52" t="str">
        <f>+VLOOKUP($O669,MASTER!$A$8:$N$762,5,0)</f>
        <v>Plataforma de Análisis y Monitoreo del Clima - República Dominicana</v>
      </c>
      <c r="F669" s="73" t="str">
        <f>+VLOOKUP($O669,MASTER!$A$8:$N$762,6,0)</f>
        <v>PRO</v>
      </c>
      <c r="G669" s="73" t="str">
        <f>+VLOOKUP($O669,MASTER!$A$8:$N$762,7,0)</f>
        <v>Rep Dominicana</v>
      </c>
      <c r="H669" s="73" t="str">
        <f>+VLOOKUP($O669,MASTER!$A$8:$N$762,9,0)</f>
        <v>SI</v>
      </c>
      <c r="I669" s="73" t="str">
        <f>+VLOOKUP($O669,MASTER!$A$8:$N$762,10,0)</f>
        <v>SI</v>
      </c>
      <c r="J669" s="73" t="str">
        <f>+VLOOKUP($O669,MASTER!$A$8:$N$762,11,0)</f>
        <v>NO</v>
      </c>
      <c r="K669" s="72">
        <f>+VLOOKUP($O669,MASTER!$A$8:$N$762,12,0)</f>
        <v>2</v>
      </c>
      <c r="L669" s="73" t="str">
        <f>+VLOOKUP($O669,MASTER!$A$8:$N$762,13,0)</f>
        <v>SI</v>
      </c>
      <c r="M669" s="73" t="str">
        <f>+VLOOKUP($O669,MASTER!$A$8:$N$762,14,0)</f>
        <v>Provincia</v>
      </c>
      <c r="N669" s="72">
        <f t="shared" si="53"/>
        <v>18</v>
      </c>
      <c r="O669" s="67">
        <f t="shared" si="53"/>
        <v>50</v>
      </c>
      <c r="P669" s="65">
        <v>812</v>
      </c>
      <c r="Q669" s="3" t="s">
        <v>1798</v>
      </c>
      <c r="R669" s="3" t="str">
        <f t="shared" si="54"/>
        <v>https://dashboardfiltrado.azurewebsites.net/AutoDash/Index/50/812</v>
      </c>
      <c r="S669" s="58" t="str">
        <f>+""""&amp;IFERROR(VLOOKUP($O669,MASTER!$A$8:$Z$762,20,0),"")&amp;""""</f>
        <v>""</v>
      </c>
      <c r="T669" s="73">
        <f>+IFERROR(VLOOKUP($O669,MASTER!$A$8:$Z$762,21,0),"")</f>
        <v>0</v>
      </c>
      <c r="U669" s="67">
        <f>+BD_Links[[#This Row],[id2]]</f>
        <v>812</v>
      </c>
      <c r="V669" s="58" t="str">
        <f>+""""&amp;IFERROR(VLOOKUP($O669,MASTER!$A$8:$Z$762,22,0),"")&amp;""""</f>
        <v>""</v>
      </c>
      <c r="W669" s="3"/>
      <c r="X669" s="3" t="str">
        <f>+IFERROR(VLOOKUP(BD_Links[[#This Row],[id GEE]],Portadas10[],2,0),"")</f>
        <v/>
      </c>
      <c r="Y6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https://odooutil.azurewebsites.net/GEE/Index/0/812/50/812</v>
      </c>
    </row>
    <row r="670" spans="2:26" ht="30.6" x14ac:dyDescent="0.3">
      <c r="B670" s="74">
        <f t="shared" si="52"/>
        <v>15</v>
      </c>
      <c r="C670" s="58" t="str">
        <f>+VLOOKUP($O670,MASTER!$A$8:$N$762,2,0)</f>
        <v>DATACLIMA</v>
      </c>
      <c r="D670" s="73" t="str">
        <f>+VLOOKUP($O670,MASTER!$A$8:$N$762,3,0)</f>
        <v>0013-04-00092</v>
      </c>
      <c r="E670" s="52" t="str">
        <f>+VLOOKUP($O670,MASTER!$A$8:$N$762,5,0)</f>
        <v>Plataforma de Análisis y Monitoreo del Clima - República Dominicana</v>
      </c>
      <c r="F670" s="73" t="str">
        <f>+VLOOKUP($O670,MASTER!$A$8:$N$762,6,0)</f>
        <v>PRO</v>
      </c>
      <c r="G670" s="73" t="str">
        <f>+VLOOKUP($O670,MASTER!$A$8:$N$762,7,0)</f>
        <v>Rep Dominicana</v>
      </c>
      <c r="H670" s="73" t="str">
        <f>+VLOOKUP($O670,MASTER!$A$8:$N$762,9,0)</f>
        <v>SI</v>
      </c>
      <c r="I670" s="73" t="str">
        <f>+VLOOKUP($O670,MASTER!$A$8:$N$762,10,0)</f>
        <v>SI</v>
      </c>
      <c r="J670" s="73" t="str">
        <f>+VLOOKUP($O670,MASTER!$A$8:$N$762,11,0)</f>
        <v>NO</v>
      </c>
      <c r="K670" s="72">
        <f>+VLOOKUP($O670,MASTER!$A$8:$N$762,12,0)</f>
        <v>2</v>
      </c>
      <c r="L670" s="73" t="str">
        <f>+VLOOKUP($O670,MASTER!$A$8:$N$762,13,0)</f>
        <v>SI</v>
      </c>
      <c r="M670" s="73" t="str">
        <f>+VLOOKUP($O670,MASTER!$A$8:$N$762,14,0)</f>
        <v>Provincia</v>
      </c>
      <c r="N670" s="72">
        <f t="shared" si="53"/>
        <v>18</v>
      </c>
      <c r="O670" s="67">
        <f t="shared" si="53"/>
        <v>50</v>
      </c>
      <c r="P670" s="65">
        <v>213</v>
      </c>
      <c r="Q670" s="3" t="s">
        <v>1799</v>
      </c>
      <c r="R670" s="3" t="str">
        <f t="shared" si="54"/>
        <v>https://dashboardfiltrado.azurewebsites.net/AutoDash/Index/50/213</v>
      </c>
      <c r="S670" s="58" t="str">
        <f>+""""&amp;IFERROR(VLOOKUP($O670,MASTER!$A$8:$Z$762,20,0),"")&amp;""""</f>
        <v>""</v>
      </c>
      <c r="T670" s="73">
        <f>+IFERROR(VLOOKUP($O670,MASTER!$A$8:$Z$762,21,0),"")</f>
        <v>0</v>
      </c>
      <c r="U670" s="67">
        <f>+BD_Links[[#This Row],[id2]]</f>
        <v>213</v>
      </c>
      <c r="V670" s="58" t="str">
        <f>+""""&amp;IFERROR(VLOOKUP($O670,MASTER!$A$8:$Z$762,22,0),"")&amp;""""</f>
        <v>""</v>
      </c>
      <c r="W670" s="3"/>
      <c r="X670" s="3" t="str">
        <f>+IFERROR(VLOOKUP(BD_Links[[#This Row],[id GEE]],Portadas10[],2,0),"")</f>
        <v/>
      </c>
      <c r="Y6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https://odooutil.azurewebsites.net/GEE/Index/0/213/50/213</v>
      </c>
    </row>
    <row r="671" spans="2:26" ht="30.6" x14ac:dyDescent="0.3">
      <c r="B671" s="74">
        <f t="shared" si="52"/>
        <v>16</v>
      </c>
      <c r="C671" s="58" t="str">
        <f>+VLOOKUP($O671,MASTER!$A$8:$N$762,2,0)</f>
        <v>DATACLIMA</v>
      </c>
      <c r="D671" s="73" t="str">
        <f>+VLOOKUP($O671,MASTER!$A$8:$N$762,3,0)</f>
        <v>0013-04-00092</v>
      </c>
      <c r="E671" s="52" t="str">
        <f>+VLOOKUP($O671,MASTER!$A$8:$N$762,5,0)</f>
        <v>Plataforma de Análisis y Monitoreo del Clima - República Dominicana</v>
      </c>
      <c r="F671" s="73" t="str">
        <f>+VLOOKUP($O671,MASTER!$A$8:$N$762,6,0)</f>
        <v>PRO</v>
      </c>
      <c r="G671" s="73" t="str">
        <f>+VLOOKUP($O671,MASTER!$A$8:$N$762,7,0)</f>
        <v>Rep Dominicana</v>
      </c>
      <c r="H671" s="73" t="str">
        <f>+VLOOKUP($O671,MASTER!$A$8:$N$762,9,0)</f>
        <v>SI</v>
      </c>
      <c r="I671" s="73" t="str">
        <f>+VLOOKUP($O671,MASTER!$A$8:$N$762,10,0)</f>
        <v>SI</v>
      </c>
      <c r="J671" s="73" t="str">
        <f>+VLOOKUP($O671,MASTER!$A$8:$N$762,11,0)</f>
        <v>NO</v>
      </c>
      <c r="K671" s="72">
        <f>+VLOOKUP($O671,MASTER!$A$8:$N$762,12,0)</f>
        <v>2</v>
      </c>
      <c r="L671" s="73" t="str">
        <f>+VLOOKUP($O671,MASTER!$A$8:$N$762,13,0)</f>
        <v>SI</v>
      </c>
      <c r="M671" s="73" t="str">
        <f>+VLOOKUP($O671,MASTER!$A$8:$N$762,14,0)</f>
        <v>Provincia</v>
      </c>
      <c r="N671" s="72">
        <f t="shared" si="53"/>
        <v>18</v>
      </c>
      <c r="O671" s="67">
        <f t="shared" si="53"/>
        <v>50</v>
      </c>
      <c r="P671" s="65">
        <v>314</v>
      </c>
      <c r="Q671" s="3" t="s">
        <v>1800</v>
      </c>
      <c r="R671" s="3" t="str">
        <f t="shared" si="54"/>
        <v>https://dashboardfiltrado.azurewebsites.net/AutoDash/Index/50/314</v>
      </c>
      <c r="S671" s="58" t="str">
        <f>+""""&amp;IFERROR(VLOOKUP($O671,MASTER!$A$8:$Z$762,20,0),"")&amp;""""</f>
        <v>""</v>
      </c>
      <c r="T671" s="73">
        <f>+IFERROR(VLOOKUP($O671,MASTER!$A$8:$Z$762,21,0),"")</f>
        <v>0</v>
      </c>
      <c r="U671" s="67">
        <f>+BD_Links[[#This Row],[id2]]</f>
        <v>314</v>
      </c>
      <c r="V671" s="58" t="str">
        <f>+""""&amp;IFERROR(VLOOKUP($O671,MASTER!$A$8:$Z$762,22,0),"")&amp;""""</f>
        <v>""</v>
      </c>
      <c r="W671" s="3"/>
      <c r="X671" s="3" t="str">
        <f>+IFERROR(VLOOKUP(BD_Links[[#This Row],[id GEE]],Portadas10[],2,0),"")</f>
        <v/>
      </c>
      <c r="Y6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https://odooutil.azurewebsites.net/GEE/Index/0/314/50/314</v>
      </c>
    </row>
    <row r="672" spans="2:26" ht="30.6" x14ac:dyDescent="0.3">
      <c r="B672" s="74">
        <f t="shared" si="52"/>
        <v>17</v>
      </c>
      <c r="C672" s="58" t="str">
        <f>+VLOOKUP($O672,MASTER!$A$8:$N$762,2,0)</f>
        <v>DATACLIMA</v>
      </c>
      <c r="D672" s="73" t="str">
        <f>+VLOOKUP($O672,MASTER!$A$8:$N$762,3,0)</f>
        <v>0013-04-00092</v>
      </c>
      <c r="E672" s="52" t="str">
        <f>+VLOOKUP($O672,MASTER!$A$8:$N$762,5,0)</f>
        <v>Plataforma de Análisis y Monitoreo del Clima - República Dominicana</v>
      </c>
      <c r="F672" s="73" t="str">
        <f>+VLOOKUP($O672,MASTER!$A$8:$N$762,6,0)</f>
        <v>PRO</v>
      </c>
      <c r="G672" s="73" t="str">
        <f>+VLOOKUP($O672,MASTER!$A$8:$N$762,7,0)</f>
        <v>Rep Dominicana</v>
      </c>
      <c r="H672" s="73" t="str">
        <f>+VLOOKUP($O672,MASTER!$A$8:$N$762,9,0)</f>
        <v>SI</v>
      </c>
      <c r="I672" s="73" t="str">
        <f>+VLOOKUP($O672,MASTER!$A$8:$N$762,10,0)</f>
        <v>SI</v>
      </c>
      <c r="J672" s="73" t="str">
        <f>+VLOOKUP($O672,MASTER!$A$8:$N$762,11,0)</f>
        <v>NO</v>
      </c>
      <c r="K672" s="72">
        <f>+VLOOKUP($O672,MASTER!$A$8:$N$762,12,0)</f>
        <v>2</v>
      </c>
      <c r="L672" s="73" t="str">
        <f>+VLOOKUP($O672,MASTER!$A$8:$N$762,13,0)</f>
        <v>SI</v>
      </c>
      <c r="M672" s="73" t="str">
        <f>+VLOOKUP($O672,MASTER!$A$8:$N$762,14,0)</f>
        <v>Provincia</v>
      </c>
      <c r="N672" s="72">
        <f t="shared" si="53"/>
        <v>18</v>
      </c>
      <c r="O672" s="67">
        <f t="shared" si="53"/>
        <v>50</v>
      </c>
      <c r="P672" s="65">
        <v>228</v>
      </c>
      <c r="Q672" s="3" t="s">
        <v>1801</v>
      </c>
      <c r="R672" s="3" t="str">
        <f t="shared" si="54"/>
        <v>https://dashboardfiltrado.azurewebsites.net/AutoDash/Index/50/228</v>
      </c>
      <c r="S672" s="58" t="str">
        <f>+""""&amp;IFERROR(VLOOKUP($O672,MASTER!$A$8:$Z$762,20,0),"")&amp;""""</f>
        <v>""</v>
      </c>
      <c r="T672" s="73">
        <f>+IFERROR(VLOOKUP($O672,MASTER!$A$8:$Z$762,21,0),"")</f>
        <v>0</v>
      </c>
      <c r="U672" s="67">
        <f>+BD_Links[[#This Row],[id2]]</f>
        <v>228</v>
      </c>
      <c r="V672" s="58" t="str">
        <f>+""""&amp;IFERROR(VLOOKUP($O672,MASTER!$A$8:$Z$762,22,0),"")&amp;""""</f>
        <v>""</v>
      </c>
      <c r="W672" s="3"/>
      <c r="X672" s="3" t="str">
        <f>+IFERROR(VLOOKUP(BD_Links[[#This Row],[id GEE]],Portadas10[],2,0),"")</f>
        <v/>
      </c>
      <c r="Y6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https://odooutil.azurewebsites.net/GEE/Index/0/228/50/228</v>
      </c>
    </row>
    <row r="673" spans="2:26" ht="30.6" x14ac:dyDescent="0.3">
      <c r="B673" s="74">
        <f t="shared" si="52"/>
        <v>18</v>
      </c>
      <c r="C673" s="58" t="str">
        <f>+VLOOKUP($O673,MASTER!$A$8:$N$762,2,0)</f>
        <v>DATACLIMA</v>
      </c>
      <c r="D673" s="73" t="str">
        <f>+VLOOKUP($O673,MASTER!$A$8:$N$762,3,0)</f>
        <v>0013-04-00092</v>
      </c>
      <c r="E673" s="52" t="str">
        <f>+VLOOKUP($O673,MASTER!$A$8:$N$762,5,0)</f>
        <v>Plataforma de Análisis y Monitoreo del Clima - República Dominicana</v>
      </c>
      <c r="F673" s="73" t="str">
        <f>+VLOOKUP($O673,MASTER!$A$8:$N$762,6,0)</f>
        <v>PRO</v>
      </c>
      <c r="G673" s="73" t="str">
        <f>+VLOOKUP($O673,MASTER!$A$8:$N$762,7,0)</f>
        <v>Rep Dominicana</v>
      </c>
      <c r="H673" s="73" t="str">
        <f>+VLOOKUP($O673,MASTER!$A$8:$N$762,9,0)</f>
        <v>SI</v>
      </c>
      <c r="I673" s="73" t="str">
        <f>+VLOOKUP($O673,MASTER!$A$8:$N$762,10,0)</f>
        <v>SI</v>
      </c>
      <c r="J673" s="73" t="str">
        <f>+VLOOKUP($O673,MASTER!$A$8:$N$762,11,0)</f>
        <v>NO</v>
      </c>
      <c r="K673" s="72">
        <f>+VLOOKUP($O673,MASTER!$A$8:$N$762,12,0)</f>
        <v>2</v>
      </c>
      <c r="L673" s="73" t="str">
        <f>+VLOOKUP($O673,MASTER!$A$8:$N$762,13,0)</f>
        <v>SI</v>
      </c>
      <c r="M673" s="73" t="str">
        <f>+VLOOKUP($O673,MASTER!$A$8:$N$762,14,0)</f>
        <v>Provincia</v>
      </c>
      <c r="N673" s="72">
        <f t="shared" si="53"/>
        <v>18</v>
      </c>
      <c r="O673" s="67">
        <f t="shared" si="53"/>
        <v>50</v>
      </c>
      <c r="P673" s="65">
        <v>415</v>
      </c>
      <c r="Q673" s="3" t="s">
        <v>1802</v>
      </c>
      <c r="R673" s="3" t="str">
        <f t="shared" si="54"/>
        <v>https://dashboardfiltrado.azurewebsites.net/AutoDash/Index/50/415</v>
      </c>
      <c r="S673" s="58" t="str">
        <f>+""""&amp;IFERROR(VLOOKUP($O673,MASTER!$A$8:$Z$762,20,0),"")&amp;""""</f>
        <v>""</v>
      </c>
      <c r="T673" s="73">
        <f>+IFERROR(VLOOKUP($O673,MASTER!$A$8:$Z$762,21,0),"")</f>
        <v>0</v>
      </c>
      <c r="U673" s="67">
        <f>+BD_Links[[#This Row],[id2]]</f>
        <v>415</v>
      </c>
      <c r="V673" s="58" t="str">
        <f>+""""&amp;IFERROR(VLOOKUP($O673,MASTER!$A$8:$Z$762,22,0),"")&amp;""""</f>
        <v>""</v>
      </c>
      <c r="W673" s="3"/>
      <c r="X673" s="3" t="str">
        <f>+IFERROR(VLOOKUP(BD_Links[[#This Row],[id GEE]],Portadas10[],2,0),"")</f>
        <v/>
      </c>
      <c r="Y6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https://odooutil.azurewebsites.net/GEE/Index/0/415/50/415</v>
      </c>
    </row>
    <row r="674" spans="2:26" ht="30.6" x14ac:dyDescent="0.3">
      <c r="B674" s="74">
        <f t="shared" si="52"/>
        <v>19</v>
      </c>
      <c r="C674" s="58" t="str">
        <f>+VLOOKUP($O674,MASTER!$A$8:$N$762,2,0)</f>
        <v>DATACLIMA</v>
      </c>
      <c r="D674" s="73" t="str">
        <f>+VLOOKUP($O674,MASTER!$A$8:$N$762,3,0)</f>
        <v>0013-04-00092</v>
      </c>
      <c r="E674" s="52" t="str">
        <f>+VLOOKUP($O674,MASTER!$A$8:$N$762,5,0)</f>
        <v>Plataforma de Análisis y Monitoreo del Clima - República Dominicana</v>
      </c>
      <c r="F674" s="73" t="str">
        <f>+VLOOKUP($O674,MASTER!$A$8:$N$762,6,0)</f>
        <v>PRO</v>
      </c>
      <c r="G674" s="73" t="str">
        <f>+VLOOKUP($O674,MASTER!$A$8:$N$762,7,0)</f>
        <v>Rep Dominicana</v>
      </c>
      <c r="H674" s="73" t="str">
        <f>+VLOOKUP($O674,MASTER!$A$8:$N$762,9,0)</f>
        <v>SI</v>
      </c>
      <c r="I674" s="73" t="str">
        <f>+VLOOKUP($O674,MASTER!$A$8:$N$762,10,0)</f>
        <v>SI</v>
      </c>
      <c r="J674" s="73" t="str">
        <f>+VLOOKUP($O674,MASTER!$A$8:$N$762,11,0)</f>
        <v>NO</v>
      </c>
      <c r="K674" s="72">
        <f>+VLOOKUP($O674,MASTER!$A$8:$N$762,12,0)</f>
        <v>2</v>
      </c>
      <c r="L674" s="73" t="str">
        <f>+VLOOKUP($O674,MASTER!$A$8:$N$762,13,0)</f>
        <v>SI</v>
      </c>
      <c r="M674" s="73" t="str">
        <f>+VLOOKUP($O674,MASTER!$A$8:$N$762,14,0)</f>
        <v>Provincia</v>
      </c>
      <c r="N674" s="72">
        <f t="shared" si="53"/>
        <v>18</v>
      </c>
      <c r="O674" s="67">
        <f t="shared" si="53"/>
        <v>50</v>
      </c>
      <c r="P674" s="65">
        <v>929</v>
      </c>
      <c r="Q674" s="3" t="s">
        <v>1803</v>
      </c>
      <c r="R674" s="3" t="str">
        <f t="shared" si="54"/>
        <v>https://dashboardfiltrado.azurewebsites.net/AutoDash/Index/50/929</v>
      </c>
      <c r="S674" s="58" t="str">
        <f>+""""&amp;IFERROR(VLOOKUP($O674,MASTER!$A$8:$Z$762,20,0),"")&amp;""""</f>
        <v>""</v>
      </c>
      <c r="T674" s="73">
        <f>+IFERROR(VLOOKUP($O674,MASTER!$A$8:$Z$762,21,0),"")</f>
        <v>0</v>
      </c>
      <c r="U674" s="67">
        <f>+BD_Links[[#This Row],[id2]]</f>
        <v>929</v>
      </c>
      <c r="V674" s="58" t="str">
        <f>+""""&amp;IFERROR(VLOOKUP($O674,MASTER!$A$8:$Z$762,22,0),"")&amp;""""</f>
        <v>""</v>
      </c>
      <c r="W674" s="3"/>
      <c r="X674" s="3" t="str">
        <f>+IFERROR(VLOOKUP(BD_Links[[#This Row],[id GEE]],Portadas10[],2,0),"")</f>
        <v/>
      </c>
      <c r="Y6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https://odooutil.azurewebsites.net/GEE/Index/0/929/50/929</v>
      </c>
    </row>
    <row r="675" spans="2:26" ht="30.6" x14ac:dyDescent="0.3">
      <c r="B675" s="74">
        <f t="shared" si="52"/>
        <v>20</v>
      </c>
      <c r="C675" s="58" t="str">
        <f>+VLOOKUP($O675,MASTER!$A$8:$N$762,2,0)</f>
        <v>DATACLIMA</v>
      </c>
      <c r="D675" s="73" t="str">
        <f>+VLOOKUP($O675,MASTER!$A$8:$N$762,3,0)</f>
        <v>0013-04-00092</v>
      </c>
      <c r="E675" s="52" t="str">
        <f>+VLOOKUP($O675,MASTER!$A$8:$N$762,5,0)</f>
        <v>Plataforma de Análisis y Monitoreo del Clima - República Dominicana</v>
      </c>
      <c r="F675" s="73" t="str">
        <f>+VLOOKUP($O675,MASTER!$A$8:$N$762,6,0)</f>
        <v>PRO</v>
      </c>
      <c r="G675" s="73" t="str">
        <f>+VLOOKUP($O675,MASTER!$A$8:$N$762,7,0)</f>
        <v>Rep Dominicana</v>
      </c>
      <c r="H675" s="73" t="str">
        <f>+VLOOKUP($O675,MASTER!$A$8:$N$762,9,0)</f>
        <v>SI</v>
      </c>
      <c r="I675" s="73" t="str">
        <f>+VLOOKUP($O675,MASTER!$A$8:$N$762,10,0)</f>
        <v>SI</v>
      </c>
      <c r="J675" s="73" t="str">
        <f>+VLOOKUP($O675,MASTER!$A$8:$N$762,11,0)</f>
        <v>NO</v>
      </c>
      <c r="K675" s="72">
        <f>+VLOOKUP($O675,MASTER!$A$8:$N$762,12,0)</f>
        <v>2</v>
      </c>
      <c r="L675" s="73" t="str">
        <f>+VLOOKUP($O675,MASTER!$A$8:$N$762,13,0)</f>
        <v>SI</v>
      </c>
      <c r="M675" s="73" t="str">
        <f>+VLOOKUP($O675,MASTER!$A$8:$N$762,14,0)</f>
        <v>Provincia</v>
      </c>
      <c r="N675" s="72">
        <f t="shared" si="53"/>
        <v>18</v>
      </c>
      <c r="O675" s="67">
        <f t="shared" si="53"/>
        <v>50</v>
      </c>
      <c r="P675" s="65">
        <v>616</v>
      </c>
      <c r="Q675" s="3" t="s">
        <v>1804</v>
      </c>
      <c r="R675" s="3" t="str">
        <f t="shared" si="54"/>
        <v>https://dashboardfiltrado.azurewebsites.net/AutoDash/Index/50/616</v>
      </c>
      <c r="S675" s="58" t="str">
        <f>+""""&amp;IFERROR(VLOOKUP($O675,MASTER!$A$8:$Z$762,20,0),"")&amp;""""</f>
        <v>""</v>
      </c>
      <c r="T675" s="73">
        <f>+IFERROR(VLOOKUP($O675,MASTER!$A$8:$Z$762,21,0),"")</f>
        <v>0</v>
      </c>
      <c r="U675" s="67">
        <f>+BD_Links[[#This Row],[id2]]</f>
        <v>616</v>
      </c>
      <c r="V675" s="58" t="str">
        <f>+""""&amp;IFERROR(VLOOKUP($O675,MASTER!$A$8:$Z$762,22,0),"")&amp;""""</f>
        <v>""</v>
      </c>
      <c r="W675" s="3"/>
      <c r="X675" s="3" t="str">
        <f>+IFERROR(VLOOKUP(BD_Links[[#This Row],[id GEE]],Portadas10[],2,0),"")</f>
        <v/>
      </c>
      <c r="Y6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https://odooutil.azurewebsites.net/GEE/Index/0/616/50/616</v>
      </c>
    </row>
    <row r="676" spans="2:26" ht="30.6" x14ac:dyDescent="0.3">
      <c r="B676" s="74">
        <f t="shared" si="52"/>
        <v>21</v>
      </c>
      <c r="C676" s="58" t="str">
        <f>+VLOOKUP($O676,MASTER!$A$8:$N$762,2,0)</f>
        <v>DATACLIMA</v>
      </c>
      <c r="D676" s="73" t="str">
        <f>+VLOOKUP($O676,MASTER!$A$8:$N$762,3,0)</f>
        <v>0013-04-00092</v>
      </c>
      <c r="E676" s="52" t="str">
        <f>+VLOOKUP($O676,MASTER!$A$8:$N$762,5,0)</f>
        <v>Plataforma de Análisis y Monitoreo del Clima - República Dominicana</v>
      </c>
      <c r="F676" s="73" t="str">
        <f>+VLOOKUP($O676,MASTER!$A$8:$N$762,6,0)</f>
        <v>PRO</v>
      </c>
      <c r="G676" s="73" t="str">
        <f>+VLOOKUP($O676,MASTER!$A$8:$N$762,7,0)</f>
        <v>Rep Dominicana</v>
      </c>
      <c r="H676" s="73" t="str">
        <f>+VLOOKUP($O676,MASTER!$A$8:$N$762,9,0)</f>
        <v>SI</v>
      </c>
      <c r="I676" s="73" t="str">
        <f>+VLOOKUP($O676,MASTER!$A$8:$N$762,10,0)</f>
        <v>SI</v>
      </c>
      <c r="J676" s="73" t="str">
        <f>+VLOOKUP($O676,MASTER!$A$8:$N$762,11,0)</f>
        <v>NO</v>
      </c>
      <c r="K676" s="72">
        <f>+VLOOKUP($O676,MASTER!$A$8:$N$762,12,0)</f>
        <v>2</v>
      </c>
      <c r="L676" s="73" t="str">
        <f>+VLOOKUP($O676,MASTER!$A$8:$N$762,13,0)</f>
        <v>SI</v>
      </c>
      <c r="M676" s="73" t="str">
        <f>+VLOOKUP($O676,MASTER!$A$8:$N$762,14,0)</f>
        <v>Provincia</v>
      </c>
      <c r="N676" s="72">
        <f t="shared" si="53"/>
        <v>18</v>
      </c>
      <c r="O676" s="67">
        <f t="shared" si="53"/>
        <v>50</v>
      </c>
      <c r="P676" s="65">
        <v>517</v>
      </c>
      <c r="Q676" s="3" t="s">
        <v>1805</v>
      </c>
      <c r="R676" s="3" t="str">
        <f t="shared" si="54"/>
        <v>https://dashboardfiltrado.azurewebsites.net/AutoDash/Index/50/517</v>
      </c>
      <c r="S676" s="58" t="str">
        <f>+""""&amp;IFERROR(VLOOKUP($O676,MASTER!$A$8:$Z$762,20,0),"")&amp;""""</f>
        <v>""</v>
      </c>
      <c r="T676" s="73">
        <f>+IFERROR(VLOOKUP($O676,MASTER!$A$8:$Z$762,21,0),"")</f>
        <v>0</v>
      </c>
      <c r="U676" s="67">
        <f>+BD_Links[[#This Row],[id2]]</f>
        <v>517</v>
      </c>
      <c r="V676" s="58" t="str">
        <f>+""""&amp;IFERROR(VLOOKUP($O676,MASTER!$A$8:$Z$762,22,0),"")&amp;""""</f>
        <v>""</v>
      </c>
      <c r="W676" s="3"/>
      <c r="X676" s="3" t="str">
        <f>+IFERROR(VLOOKUP(BD_Links[[#This Row],[id GEE]],Portadas10[],2,0),"")</f>
        <v/>
      </c>
      <c r="Y6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https://odooutil.azurewebsites.net/GEE/Index/0/517/50/517</v>
      </c>
    </row>
    <row r="677" spans="2:26" ht="30.6" x14ac:dyDescent="0.3">
      <c r="B677" s="74">
        <f t="shared" si="52"/>
        <v>22</v>
      </c>
      <c r="C677" s="58" t="str">
        <f>+VLOOKUP($O677,MASTER!$A$8:$N$762,2,0)</f>
        <v>DATACLIMA</v>
      </c>
      <c r="D677" s="73" t="str">
        <f>+VLOOKUP($O677,MASTER!$A$8:$N$762,3,0)</f>
        <v>0013-04-00092</v>
      </c>
      <c r="E677" s="52" t="str">
        <f>+VLOOKUP($O677,MASTER!$A$8:$N$762,5,0)</f>
        <v>Plataforma de Análisis y Monitoreo del Clima - República Dominicana</v>
      </c>
      <c r="F677" s="73" t="str">
        <f>+VLOOKUP($O677,MASTER!$A$8:$N$762,6,0)</f>
        <v>PRO</v>
      </c>
      <c r="G677" s="73" t="str">
        <f>+VLOOKUP($O677,MASTER!$A$8:$N$762,7,0)</f>
        <v>Rep Dominicana</v>
      </c>
      <c r="H677" s="73" t="str">
        <f>+VLOOKUP($O677,MASTER!$A$8:$N$762,9,0)</f>
        <v>SI</v>
      </c>
      <c r="I677" s="73" t="str">
        <f>+VLOOKUP($O677,MASTER!$A$8:$N$762,10,0)</f>
        <v>SI</v>
      </c>
      <c r="J677" s="73" t="str">
        <f>+VLOOKUP($O677,MASTER!$A$8:$N$762,11,0)</f>
        <v>NO</v>
      </c>
      <c r="K677" s="72">
        <f>+VLOOKUP($O677,MASTER!$A$8:$N$762,12,0)</f>
        <v>2</v>
      </c>
      <c r="L677" s="73" t="str">
        <f>+VLOOKUP($O677,MASTER!$A$8:$N$762,13,0)</f>
        <v>SI</v>
      </c>
      <c r="M677" s="73" t="str">
        <f>+VLOOKUP($O677,MASTER!$A$8:$N$762,14,0)</f>
        <v>Provincia</v>
      </c>
      <c r="N677" s="72">
        <f t="shared" si="53"/>
        <v>18</v>
      </c>
      <c r="O677" s="67">
        <f t="shared" si="53"/>
        <v>50</v>
      </c>
      <c r="P677" s="65">
        <v>118</v>
      </c>
      <c r="Q677" s="3" t="s">
        <v>1806</v>
      </c>
      <c r="R677" s="3" t="str">
        <f t="shared" si="54"/>
        <v>https://dashboardfiltrado.azurewebsites.net/AutoDash/Index/50/118</v>
      </c>
      <c r="S677" s="58" t="str">
        <f>+""""&amp;IFERROR(VLOOKUP($O677,MASTER!$A$8:$Z$762,20,0),"")&amp;""""</f>
        <v>""</v>
      </c>
      <c r="T677" s="73">
        <f>+IFERROR(VLOOKUP($O677,MASTER!$A$8:$Z$762,21,0),"")</f>
        <v>0</v>
      </c>
      <c r="U677" s="67">
        <f>+BD_Links[[#This Row],[id2]]</f>
        <v>118</v>
      </c>
      <c r="V677" s="58" t="str">
        <f>+""""&amp;IFERROR(VLOOKUP($O677,MASTER!$A$8:$Z$762,22,0),"")&amp;""""</f>
        <v>""</v>
      </c>
      <c r="W677" s="3"/>
      <c r="X677" s="3" t="str">
        <f>+IFERROR(VLOOKUP(BD_Links[[#This Row],[id GEE]],Portadas10[],2,0),"")</f>
        <v/>
      </c>
      <c r="Y6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https://odooutil.azurewebsites.net/GEE/Index/0/118/50/118</v>
      </c>
    </row>
    <row r="678" spans="2:26" ht="30.6" x14ac:dyDescent="0.3">
      <c r="B678" s="74">
        <f t="shared" si="52"/>
        <v>23</v>
      </c>
      <c r="C678" s="58" t="str">
        <f>+VLOOKUP($O678,MASTER!$A$8:$N$762,2,0)</f>
        <v>DATACLIMA</v>
      </c>
      <c r="D678" s="73" t="str">
        <f>+VLOOKUP($O678,MASTER!$A$8:$N$762,3,0)</f>
        <v>0013-04-00092</v>
      </c>
      <c r="E678" s="52" t="str">
        <f>+VLOOKUP($O678,MASTER!$A$8:$N$762,5,0)</f>
        <v>Plataforma de Análisis y Monitoreo del Clima - República Dominicana</v>
      </c>
      <c r="F678" s="73" t="str">
        <f>+VLOOKUP($O678,MASTER!$A$8:$N$762,6,0)</f>
        <v>PRO</v>
      </c>
      <c r="G678" s="73" t="str">
        <f>+VLOOKUP($O678,MASTER!$A$8:$N$762,7,0)</f>
        <v>Rep Dominicana</v>
      </c>
      <c r="H678" s="73" t="str">
        <f>+VLOOKUP($O678,MASTER!$A$8:$N$762,9,0)</f>
        <v>SI</v>
      </c>
      <c r="I678" s="73" t="str">
        <f>+VLOOKUP($O678,MASTER!$A$8:$N$762,10,0)</f>
        <v>SI</v>
      </c>
      <c r="J678" s="73" t="str">
        <f>+VLOOKUP($O678,MASTER!$A$8:$N$762,11,0)</f>
        <v>NO</v>
      </c>
      <c r="K678" s="72">
        <f>+VLOOKUP($O678,MASTER!$A$8:$N$762,12,0)</f>
        <v>2</v>
      </c>
      <c r="L678" s="73" t="str">
        <f>+VLOOKUP($O678,MASTER!$A$8:$N$762,13,0)</f>
        <v>SI</v>
      </c>
      <c r="M678" s="73" t="str">
        <f>+VLOOKUP($O678,MASTER!$A$8:$N$762,14,0)</f>
        <v>Provincia</v>
      </c>
      <c r="N678" s="72">
        <f t="shared" si="53"/>
        <v>18</v>
      </c>
      <c r="O678" s="67">
        <f t="shared" si="53"/>
        <v>50</v>
      </c>
      <c r="P678" s="65">
        <v>320</v>
      </c>
      <c r="Q678" s="3" t="s">
        <v>1807</v>
      </c>
      <c r="R678" s="3" t="str">
        <f t="shared" si="54"/>
        <v>https://dashboardfiltrado.azurewebsites.net/AutoDash/Index/50/320</v>
      </c>
      <c r="S678" s="58" t="str">
        <f>+""""&amp;IFERROR(VLOOKUP($O678,MASTER!$A$8:$Z$762,20,0),"")&amp;""""</f>
        <v>""</v>
      </c>
      <c r="T678" s="73">
        <f>+IFERROR(VLOOKUP($O678,MASTER!$A$8:$Z$762,21,0),"")</f>
        <v>0</v>
      </c>
      <c r="U678" s="67">
        <f>+BD_Links[[#This Row],[id2]]</f>
        <v>320</v>
      </c>
      <c r="V678" s="58" t="str">
        <f>+""""&amp;IFERROR(VLOOKUP($O678,MASTER!$A$8:$Z$762,22,0),"")&amp;""""</f>
        <v>""</v>
      </c>
      <c r="W678" s="3"/>
      <c r="X678" s="3" t="str">
        <f>+IFERROR(VLOOKUP(BD_Links[[#This Row],[id GEE]],Portadas10[],2,0),"")</f>
        <v/>
      </c>
      <c r="Y6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https://odooutil.azurewebsites.net/GEE/Index/0/320/50/320</v>
      </c>
    </row>
    <row r="679" spans="2:26" ht="30.6" x14ac:dyDescent="0.3">
      <c r="B679" s="74">
        <f t="shared" si="52"/>
        <v>24</v>
      </c>
      <c r="C679" s="58" t="str">
        <f>+VLOOKUP($O679,MASTER!$A$8:$N$762,2,0)</f>
        <v>DATACLIMA</v>
      </c>
      <c r="D679" s="73" t="str">
        <f>+VLOOKUP($O679,MASTER!$A$8:$N$762,3,0)</f>
        <v>0013-04-00092</v>
      </c>
      <c r="E679" s="52" t="str">
        <f>+VLOOKUP($O679,MASTER!$A$8:$N$762,5,0)</f>
        <v>Plataforma de Análisis y Monitoreo del Clima - República Dominicana</v>
      </c>
      <c r="F679" s="73" t="str">
        <f>+VLOOKUP($O679,MASTER!$A$8:$N$762,6,0)</f>
        <v>PRO</v>
      </c>
      <c r="G679" s="73" t="str">
        <f>+VLOOKUP($O679,MASTER!$A$8:$N$762,7,0)</f>
        <v>Rep Dominicana</v>
      </c>
      <c r="H679" s="73" t="str">
        <f>+VLOOKUP($O679,MASTER!$A$8:$N$762,9,0)</f>
        <v>SI</v>
      </c>
      <c r="I679" s="73" t="str">
        <f>+VLOOKUP($O679,MASTER!$A$8:$N$762,10,0)</f>
        <v>SI</v>
      </c>
      <c r="J679" s="73" t="str">
        <f>+VLOOKUP($O679,MASTER!$A$8:$N$762,11,0)</f>
        <v>NO</v>
      </c>
      <c r="K679" s="72">
        <f>+VLOOKUP($O679,MASTER!$A$8:$N$762,12,0)</f>
        <v>2</v>
      </c>
      <c r="L679" s="73" t="str">
        <f>+VLOOKUP($O679,MASTER!$A$8:$N$762,13,0)</f>
        <v>SI</v>
      </c>
      <c r="M679" s="73" t="str">
        <f>+VLOOKUP($O679,MASTER!$A$8:$N$762,14,0)</f>
        <v>Provincia</v>
      </c>
      <c r="N679" s="72">
        <f t="shared" si="53"/>
        <v>18</v>
      </c>
      <c r="O679" s="67">
        <f t="shared" si="53"/>
        <v>50</v>
      </c>
      <c r="P679" s="65">
        <v>521</v>
      </c>
      <c r="Q679" s="3" t="s">
        <v>1808</v>
      </c>
      <c r="R679" s="3" t="str">
        <f t="shared" si="54"/>
        <v>https://dashboardfiltrado.azurewebsites.net/AutoDash/Index/50/521</v>
      </c>
      <c r="S679" s="58" t="str">
        <f>+""""&amp;IFERROR(VLOOKUP($O679,MASTER!$A$8:$Z$762,20,0),"")&amp;""""</f>
        <v>""</v>
      </c>
      <c r="T679" s="73">
        <f>+IFERROR(VLOOKUP($O679,MASTER!$A$8:$Z$762,21,0),"")</f>
        <v>0</v>
      </c>
      <c r="U679" s="67">
        <f>+BD_Links[[#This Row],[id2]]</f>
        <v>521</v>
      </c>
      <c r="V679" s="58" t="str">
        <f>+""""&amp;IFERROR(VLOOKUP($O679,MASTER!$A$8:$Z$762,22,0),"")&amp;""""</f>
        <v>""</v>
      </c>
      <c r="W679" s="3"/>
      <c r="X679" s="3" t="str">
        <f>+IFERROR(VLOOKUP(BD_Links[[#This Row],[id GEE]],Portadas10[],2,0),"")</f>
        <v/>
      </c>
      <c r="Y6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https://odooutil.azurewebsites.net/GEE/Index/0/521/50/521</v>
      </c>
    </row>
    <row r="680" spans="2:26" ht="30.6" x14ac:dyDescent="0.3">
      <c r="B680" s="74">
        <f t="shared" si="52"/>
        <v>25</v>
      </c>
      <c r="C680" s="58" t="str">
        <f>+VLOOKUP($O680,MASTER!$A$8:$N$762,2,0)</f>
        <v>DATACLIMA</v>
      </c>
      <c r="D680" s="73" t="str">
        <f>+VLOOKUP($O680,MASTER!$A$8:$N$762,3,0)</f>
        <v>0013-04-00092</v>
      </c>
      <c r="E680" s="52" t="str">
        <f>+VLOOKUP($O680,MASTER!$A$8:$N$762,5,0)</f>
        <v>Plataforma de Análisis y Monitoreo del Clima - República Dominicana</v>
      </c>
      <c r="F680" s="73" t="str">
        <f>+VLOOKUP($O680,MASTER!$A$8:$N$762,6,0)</f>
        <v>PRO</v>
      </c>
      <c r="G680" s="73" t="str">
        <f>+VLOOKUP($O680,MASTER!$A$8:$N$762,7,0)</f>
        <v>Rep Dominicana</v>
      </c>
      <c r="H680" s="73" t="str">
        <f>+VLOOKUP($O680,MASTER!$A$8:$N$762,9,0)</f>
        <v>SI</v>
      </c>
      <c r="I680" s="73" t="str">
        <f>+VLOOKUP($O680,MASTER!$A$8:$N$762,10,0)</f>
        <v>SI</v>
      </c>
      <c r="J680" s="73" t="str">
        <f>+VLOOKUP($O680,MASTER!$A$8:$N$762,11,0)</f>
        <v>NO</v>
      </c>
      <c r="K680" s="72">
        <f>+VLOOKUP($O680,MASTER!$A$8:$N$762,12,0)</f>
        <v>2</v>
      </c>
      <c r="L680" s="73" t="str">
        <f>+VLOOKUP($O680,MASTER!$A$8:$N$762,13,0)</f>
        <v>SI</v>
      </c>
      <c r="M680" s="73" t="str">
        <f>+VLOOKUP($O680,MASTER!$A$8:$N$762,14,0)</f>
        <v>Provincia</v>
      </c>
      <c r="N680" s="72">
        <f t="shared" si="53"/>
        <v>18</v>
      </c>
      <c r="O680" s="67">
        <f t="shared" si="53"/>
        <v>50</v>
      </c>
      <c r="P680" s="65">
        <v>531</v>
      </c>
      <c r="Q680" s="3" t="s">
        <v>1809</v>
      </c>
      <c r="R680" s="3" t="str">
        <f t="shared" si="54"/>
        <v>https://dashboardfiltrado.azurewebsites.net/AutoDash/Index/50/531</v>
      </c>
      <c r="S680" s="58" t="str">
        <f>+""""&amp;IFERROR(VLOOKUP($O680,MASTER!$A$8:$Z$762,20,0),"")&amp;""""</f>
        <v>""</v>
      </c>
      <c r="T680" s="73">
        <f>+IFERROR(VLOOKUP($O680,MASTER!$A$8:$Z$762,21,0),"")</f>
        <v>0</v>
      </c>
      <c r="U680" s="67">
        <f>+BD_Links[[#This Row],[id2]]</f>
        <v>531</v>
      </c>
      <c r="V680" s="58" t="str">
        <f>+""""&amp;IFERROR(VLOOKUP($O680,MASTER!$A$8:$Z$762,22,0),"")&amp;""""</f>
        <v>""</v>
      </c>
      <c r="W680" s="3"/>
      <c r="X680" s="3" t="str">
        <f>+IFERROR(VLOOKUP(BD_Links[[#This Row],[id GEE]],Portadas10[],2,0),"")</f>
        <v/>
      </c>
      <c r="Y6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https://odooutil.azurewebsites.net/GEE/Index/0/531/50/531</v>
      </c>
    </row>
    <row r="681" spans="2:26" ht="30.6" x14ac:dyDescent="0.3">
      <c r="B681" s="74">
        <f t="shared" si="52"/>
        <v>26</v>
      </c>
      <c r="C681" s="58" t="str">
        <f>+VLOOKUP($O681,MASTER!$A$8:$N$762,2,0)</f>
        <v>DATACLIMA</v>
      </c>
      <c r="D681" s="73" t="str">
        <f>+VLOOKUP($O681,MASTER!$A$8:$N$762,3,0)</f>
        <v>0013-04-00092</v>
      </c>
      <c r="E681" s="52" t="str">
        <f>+VLOOKUP($O681,MASTER!$A$8:$N$762,5,0)</f>
        <v>Plataforma de Análisis y Monitoreo del Clima - República Dominicana</v>
      </c>
      <c r="F681" s="73" t="str">
        <f>+VLOOKUP($O681,MASTER!$A$8:$N$762,6,0)</f>
        <v>PRO</v>
      </c>
      <c r="G681" s="73" t="str">
        <f>+VLOOKUP($O681,MASTER!$A$8:$N$762,7,0)</f>
        <v>Rep Dominicana</v>
      </c>
      <c r="H681" s="73" t="str">
        <f>+VLOOKUP($O681,MASTER!$A$8:$N$762,9,0)</f>
        <v>SI</v>
      </c>
      <c r="I681" s="73" t="str">
        <f>+VLOOKUP($O681,MASTER!$A$8:$N$762,10,0)</f>
        <v>SI</v>
      </c>
      <c r="J681" s="73" t="str">
        <f>+VLOOKUP($O681,MASTER!$A$8:$N$762,11,0)</f>
        <v>NO</v>
      </c>
      <c r="K681" s="72">
        <f>+VLOOKUP($O681,MASTER!$A$8:$N$762,12,0)</f>
        <v>2</v>
      </c>
      <c r="L681" s="73" t="str">
        <f>+VLOOKUP($O681,MASTER!$A$8:$N$762,13,0)</f>
        <v>SI</v>
      </c>
      <c r="M681" s="73" t="str">
        <f>+VLOOKUP($O681,MASTER!$A$8:$N$762,14,0)</f>
        <v>Provincia</v>
      </c>
      <c r="N681" s="72">
        <f t="shared" si="53"/>
        <v>18</v>
      </c>
      <c r="O681" s="67">
        <f t="shared" si="53"/>
        <v>50</v>
      </c>
      <c r="P681" s="65">
        <v>722</v>
      </c>
      <c r="Q681" s="3" t="s">
        <v>1810</v>
      </c>
      <c r="R681" s="3" t="str">
        <f t="shared" si="54"/>
        <v>https://dashboardfiltrado.azurewebsites.net/AutoDash/Index/50/722</v>
      </c>
      <c r="S681" s="58" t="str">
        <f>+""""&amp;IFERROR(VLOOKUP($O681,MASTER!$A$8:$Z$762,20,0),"")&amp;""""</f>
        <v>""</v>
      </c>
      <c r="T681" s="73">
        <f>+IFERROR(VLOOKUP($O681,MASTER!$A$8:$Z$762,21,0),"")</f>
        <v>0</v>
      </c>
      <c r="U681" s="67">
        <f>+BD_Links[[#This Row],[id2]]</f>
        <v>722</v>
      </c>
      <c r="V681" s="58" t="str">
        <f>+""""&amp;IFERROR(VLOOKUP($O681,MASTER!$A$8:$Z$762,22,0),"")&amp;""""</f>
        <v>""</v>
      </c>
      <c r="W681" s="3"/>
      <c r="X681" s="3" t="str">
        <f>+IFERROR(VLOOKUP(BD_Links[[#This Row],[id GEE]],Portadas10[],2,0),"")</f>
        <v/>
      </c>
      <c r="Y6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https://odooutil.azurewebsites.net/GEE/Index/0/722/50/722</v>
      </c>
    </row>
    <row r="682" spans="2:26" ht="30.6" x14ac:dyDescent="0.3">
      <c r="B682" s="74">
        <f t="shared" si="52"/>
        <v>27</v>
      </c>
      <c r="C682" s="58" t="str">
        <f>+VLOOKUP($O682,MASTER!$A$8:$N$762,2,0)</f>
        <v>DATACLIMA</v>
      </c>
      <c r="D682" s="73" t="str">
        <f>+VLOOKUP($O682,MASTER!$A$8:$N$762,3,0)</f>
        <v>0013-04-00092</v>
      </c>
      <c r="E682" s="52" t="str">
        <f>+VLOOKUP($O682,MASTER!$A$8:$N$762,5,0)</f>
        <v>Plataforma de Análisis y Monitoreo del Clima - República Dominicana</v>
      </c>
      <c r="F682" s="73" t="str">
        <f>+VLOOKUP($O682,MASTER!$A$8:$N$762,6,0)</f>
        <v>PRO</v>
      </c>
      <c r="G682" s="73" t="str">
        <f>+VLOOKUP($O682,MASTER!$A$8:$N$762,7,0)</f>
        <v>Rep Dominicana</v>
      </c>
      <c r="H682" s="73" t="str">
        <f>+VLOOKUP($O682,MASTER!$A$8:$N$762,9,0)</f>
        <v>SI</v>
      </c>
      <c r="I682" s="73" t="str">
        <f>+VLOOKUP($O682,MASTER!$A$8:$N$762,10,0)</f>
        <v>SI</v>
      </c>
      <c r="J682" s="73" t="str">
        <f>+VLOOKUP($O682,MASTER!$A$8:$N$762,11,0)</f>
        <v>NO</v>
      </c>
      <c r="K682" s="72">
        <f>+VLOOKUP($O682,MASTER!$A$8:$N$762,12,0)</f>
        <v>2</v>
      </c>
      <c r="L682" s="73" t="str">
        <f>+VLOOKUP($O682,MASTER!$A$8:$N$762,13,0)</f>
        <v>SI</v>
      </c>
      <c r="M682" s="73" t="str">
        <f>+VLOOKUP($O682,MASTER!$A$8:$N$762,14,0)</f>
        <v>Provincia</v>
      </c>
      <c r="N682" s="72">
        <f t="shared" si="53"/>
        <v>18</v>
      </c>
      <c r="O682" s="67">
        <f t="shared" si="53"/>
        <v>50</v>
      </c>
      <c r="P682" s="65">
        <v>923</v>
      </c>
      <c r="Q682" s="3" t="s">
        <v>1811</v>
      </c>
      <c r="R682" s="3" t="str">
        <f t="shared" si="54"/>
        <v>https://dashboardfiltrado.azurewebsites.net/AutoDash/Index/50/923</v>
      </c>
      <c r="S682" s="58" t="str">
        <f>+""""&amp;IFERROR(VLOOKUP($O682,MASTER!$A$8:$Z$762,20,0),"")&amp;""""</f>
        <v>""</v>
      </c>
      <c r="T682" s="73">
        <f>+IFERROR(VLOOKUP($O682,MASTER!$A$8:$Z$762,21,0),"")</f>
        <v>0</v>
      </c>
      <c r="U682" s="67">
        <f>+BD_Links[[#This Row],[id2]]</f>
        <v>923</v>
      </c>
      <c r="V682" s="58" t="str">
        <f>+""""&amp;IFERROR(VLOOKUP($O682,MASTER!$A$8:$Z$762,22,0),"")&amp;""""</f>
        <v>""</v>
      </c>
      <c r="W682" s="3"/>
      <c r="X682" s="3" t="str">
        <f>+IFERROR(VLOOKUP(BD_Links[[#This Row],[id GEE]],Portadas10[],2,0),"")</f>
        <v/>
      </c>
      <c r="Y6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https://odooutil.azurewebsites.net/GEE/Index/0/923/50/923</v>
      </c>
    </row>
    <row r="683" spans="2:26" ht="30.6" x14ac:dyDescent="0.3">
      <c r="B683" s="74">
        <f t="shared" si="52"/>
        <v>28</v>
      </c>
      <c r="C683" s="58" t="str">
        <f>+VLOOKUP($O683,MASTER!$A$8:$N$762,2,0)</f>
        <v>DATACLIMA</v>
      </c>
      <c r="D683" s="73" t="str">
        <f>+VLOOKUP($O683,MASTER!$A$8:$N$762,3,0)</f>
        <v>0013-04-00092</v>
      </c>
      <c r="E683" s="52" t="str">
        <f>+VLOOKUP($O683,MASTER!$A$8:$N$762,5,0)</f>
        <v>Plataforma de Análisis y Monitoreo del Clima - República Dominicana</v>
      </c>
      <c r="F683" s="73" t="str">
        <f>+VLOOKUP($O683,MASTER!$A$8:$N$762,6,0)</f>
        <v>PRO</v>
      </c>
      <c r="G683" s="73" t="str">
        <f>+VLOOKUP($O683,MASTER!$A$8:$N$762,7,0)</f>
        <v>Rep Dominicana</v>
      </c>
      <c r="H683" s="73" t="str">
        <f>+VLOOKUP($O683,MASTER!$A$8:$N$762,9,0)</f>
        <v>SI</v>
      </c>
      <c r="I683" s="73" t="str">
        <f>+VLOOKUP($O683,MASTER!$A$8:$N$762,10,0)</f>
        <v>SI</v>
      </c>
      <c r="J683" s="73" t="str">
        <f>+VLOOKUP($O683,MASTER!$A$8:$N$762,11,0)</f>
        <v>NO</v>
      </c>
      <c r="K683" s="72">
        <f>+VLOOKUP($O683,MASTER!$A$8:$N$762,12,0)</f>
        <v>2</v>
      </c>
      <c r="L683" s="73" t="str">
        <f>+VLOOKUP($O683,MASTER!$A$8:$N$762,13,0)</f>
        <v>SI</v>
      </c>
      <c r="M683" s="73" t="str">
        <f>+VLOOKUP($O683,MASTER!$A$8:$N$762,14,0)</f>
        <v>Provincia</v>
      </c>
      <c r="N683" s="72">
        <f t="shared" si="53"/>
        <v>18</v>
      </c>
      <c r="O683" s="67">
        <f t="shared" si="53"/>
        <v>50</v>
      </c>
      <c r="P683" s="65">
        <v>224</v>
      </c>
      <c r="Q683" s="3" t="s">
        <v>1812</v>
      </c>
      <c r="R683" s="3" t="str">
        <f t="shared" si="54"/>
        <v>https://dashboardfiltrado.azurewebsites.net/AutoDash/Index/50/224</v>
      </c>
      <c r="S683" s="58" t="str">
        <f>+""""&amp;IFERROR(VLOOKUP($O683,MASTER!$A$8:$Z$762,20,0),"")&amp;""""</f>
        <v>""</v>
      </c>
      <c r="T683" s="73">
        <f>+IFERROR(VLOOKUP($O683,MASTER!$A$8:$Z$762,21,0),"")</f>
        <v>0</v>
      </c>
      <c r="U683" s="67">
        <f>+BD_Links[[#This Row],[id2]]</f>
        <v>224</v>
      </c>
      <c r="V683" s="58" t="str">
        <f>+""""&amp;IFERROR(VLOOKUP($O683,MASTER!$A$8:$Z$762,22,0),"")&amp;""""</f>
        <v>""</v>
      </c>
      <c r="W683" s="3"/>
      <c r="X683" s="3" t="str">
        <f>+IFERROR(VLOOKUP(BD_Links[[#This Row],[id GEE]],Portadas10[],2,0),"")</f>
        <v/>
      </c>
      <c r="Y6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https://odooutil.azurewebsites.net/GEE/Index/0/224/50/224</v>
      </c>
    </row>
    <row r="684" spans="2:26" ht="30.6" x14ac:dyDescent="0.3">
      <c r="B684" s="74">
        <f t="shared" si="52"/>
        <v>29</v>
      </c>
      <c r="C684" s="58" t="str">
        <f>+VLOOKUP($O684,MASTER!$A$8:$N$762,2,0)</f>
        <v>DATACLIMA</v>
      </c>
      <c r="D684" s="73" t="str">
        <f>+VLOOKUP($O684,MASTER!$A$8:$N$762,3,0)</f>
        <v>0013-04-00092</v>
      </c>
      <c r="E684" s="52" t="str">
        <f>+VLOOKUP($O684,MASTER!$A$8:$N$762,5,0)</f>
        <v>Plataforma de Análisis y Monitoreo del Clima - República Dominicana</v>
      </c>
      <c r="F684" s="73" t="str">
        <f>+VLOOKUP($O684,MASTER!$A$8:$N$762,6,0)</f>
        <v>PRO</v>
      </c>
      <c r="G684" s="73" t="str">
        <f>+VLOOKUP($O684,MASTER!$A$8:$N$762,7,0)</f>
        <v>Rep Dominicana</v>
      </c>
      <c r="H684" s="73" t="str">
        <f>+VLOOKUP($O684,MASTER!$A$8:$N$762,9,0)</f>
        <v>SI</v>
      </c>
      <c r="I684" s="73" t="str">
        <f>+VLOOKUP($O684,MASTER!$A$8:$N$762,10,0)</f>
        <v>SI</v>
      </c>
      <c r="J684" s="73" t="str">
        <f>+VLOOKUP($O684,MASTER!$A$8:$N$762,11,0)</f>
        <v>NO</v>
      </c>
      <c r="K684" s="72">
        <f>+VLOOKUP($O684,MASTER!$A$8:$N$762,12,0)</f>
        <v>2</v>
      </c>
      <c r="L684" s="73" t="str">
        <f>+VLOOKUP($O684,MASTER!$A$8:$N$762,13,0)</f>
        <v>SI</v>
      </c>
      <c r="M684" s="73" t="str">
        <f>+VLOOKUP($O684,MASTER!$A$8:$N$762,14,0)</f>
        <v>Provincia</v>
      </c>
      <c r="N684" s="72">
        <f t="shared" si="53"/>
        <v>18</v>
      </c>
      <c r="O684" s="67">
        <f t="shared" si="53"/>
        <v>50</v>
      </c>
      <c r="P684" s="65">
        <v>125</v>
      </c>
      <c r="Q684" s="3" t="s">
        <v>1813</v>
      </c>
      <c r="R684" s="3" t="str">
        <f t="shared" si="54"/>
        <v>https://dashboardfiltrado.azurewebsites.net/AutoDash/Index/50/125</v>
      </c>
      <c r="S684" s="58" t="str">
        <f>+""""&amp;IFERROR(VLOOKUP($O684,MASTER!$A$8:$Z$762,20,0),"")&amp;""""</f>
        <v>""</v>
      </c>
      <c r="T684" s="73">
        <f>+IFERROR(VLOOKUP($O684,MASTER!$A$8:$Z$762,21,0),"")</f>
        <v>0</v>
      </c>
      <c r="U684" s="67">
        <f>+BD_Links[[#This Row],[id2]]</f>
        <v>125</v>
      </c>
      <c r="V684" s="58" t="str">
        <f>+""""&amp;IFERROR(VLOOKUP($O684,MASTER!$A$8:$Z$762,22,0),"")&amp;""""</f>
        <v>""</v>
      </c>
      <c r="W684" s="3"/>
      <c r="X684" s="3" t="str">
        <f>+IFERROR(VLOOKUP(BD_Links[[#This Row],[id GEE]],Portadas10[],2,0),"")</f>
        <v/>
      </c>
      <c r="Y6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https://odooutil.azurewebsites.net/GEE/Index/0/125/50/125</v>
      </c>
    </row>
    <row r="685" spans="2:26" ht="30.6" x14ac:dyDescent="0.3">
      <c r="B685" s="74">
        <f t="shared" si="52"/>
        <v>30</v>
      </c>
      <c r="C685" s="58" t="str">
        <f>+VLOOKUP($O685,MASTER!$A$8:$N$762,2,0)</f>
        <v>DATACLIMA</v>
      </c>
      <c r="D685" s="73" t="str">
        <f>+VLOOKUP($O685,MASTER!$A$8:$N$762,3,0)</f>
        <v>0013-04-00092</v>
      </c>
      <c r="E685" s="52" t="str">
        <f>+VLOOKUP($O685,MASTER!$A$8:$N$762,5,0)</f>
        <v>Plataforma de Análisis y Monitoreo del Clima - República Dominicana</v>
      </c>
      <c r="F685" s="73" t="str">
        <f>+VLOOKUP($O685,MASTER!$A$8:$N$762,6,0)</f>
        <v>PRO</v>
      </c>
      <c r="G685" s="73" t="str">
        <f>+VLOOKUP($O685,MASTER!$A$8:$N$762,7,0)</f>
        <v>Rep Dominicana</v>
      </c>
      <c r="H685" s="73" t="str">
        <f>+VLOOKUP($O685,MASTER!$A$8:$N$762,9,0)</f>
        <v>SI</v>
      </c>
      <c r="I685" s="73" t="str">
        <f>+VLOOKUP($O685,MASTER!$A$8:$N$762,10,0)</f>
        <v>SI</v>
      </c>
      <c r="J685" s="73" t="str">
        <f>+VLOOKUP($O685,MASTER!$A$8:$N$762,11,0)</f>
        <v>NO</v>
      </c>
      <c r="K685" s="72">
        <f>+VLOOKUP($O685,MASTER!$A$8:$N$762,12,0)</f>
        <v>2</v>
      </c>
      <c r="L685" s="73" t="str">
        <f>+VLOOKUP($O685,MASTER!$A$8:$N$762,13,0)</f>
        <v>SI</v>
      </c>
      <c r="M685" s="73" t="str">
        <f>+VLOOKUP($O685,MASTER!$A$8:$N$762,14,0)</f>
        <v>Provincia</v>
      </c>
      <c r="N685" s="72">
        <f t="shared" si="53"/>
        <v>18</v>
      </c>
      <c r="O685" s="67">
        <f t="shared" si="53"/>
        <v>50</v>
      </c>
      <c r="P685" s="65">
        <v>426</v>
      </c>
      <c r="Q685" s="3" t="s">
        <v>1814</v>
      </c>
      <c r="R685" s="3" t="str">
        <f t="shared" si="54"/>
        <v>https://dashboardfiltrado.azurewebsites.net/AutoDash/Index/50/426</v>
      </c>
      <c r="S685" s="58" t="str">
        <f>+""""&amp;IFERROR(VLOOKUP($O685,MASTER!$A$8:$Z$762,20,0),"")&amp;""""</f>
        <v>""</v>
      </c>
      <c r="T685" s="73">
        <f>+IFERROR(VLOOKUP($O685,MASTER!$A$8:$Z$762,21,0),"")</f>
        <v>0</v>
      </c>
      <c r="U685" s="67">
        <f>+BD_Links[[#This Row],[id2]]</f>
        <v>426</v>
      </c>
      <c r="V685" s="58" t="str">
        <f>+""""&amp;IFERROR(VLOOKUP($O685,MASTER!$A$8:$Z$762,22,0),"")&amp;""""</f>
        <v>""</v>
      </c>
      <c r="W685" s="3"/>
      <c r="X685" s="3" t="str">
        <f>+IFERROR(VLOOKUP(BD_Links[[#This Row],[id GEE]],Portadas10[],2,0),"")</f>
        <v/>
      </c>
      <c r="Y6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https://odooutil.azurewebsites.net/GEE/Index/0/426/50/426</v>
      </c>
    </row>
    <row r="686" spans="2:26" ht="30.6" x14ac:dyDescent="0.3">
      <c r="B686" s="74">
        <f t="shared" si="52"/>
        <v>31</v>
      </c>
      <c r="C686" s="58" t="str">
        <f>+VLOOKUP($O686,MASTER!$A$8:$N$762,2,0)</f>
        <v>DATACLIMA</v>
      </c>
      <c r="D686" s="73" t="str">
        <f>+VLOOKUP($O686,MASTER!$A$8:$N$762,3,0)</f>
        <v>0013-04-00092</v>
      </c>
      <c r="E686" s="52" t="str">
        <f>+VLOOKUP($O686,MASTER!$A$8:$N$762,5,0)</f>
        <v>Plataforma de Análisis y Monitoreo del Clima - República Dominicana</v>
      </c>
      <c r="F686" s="73" t="str">
        <f>+VLOOKUP($O686,MASTER!$A$8:$N$762,6,0)</f>
        <v>PRO</v>
      </c>
      <c r="G686" s="73" t="str">
        <f>+VLOOKUP($O686,MASTER!$A$8:$N$762,7,0)</f>
        <v>Rep Dominicana</v>
      </c>
      <c r="H686" s="73" t="str">
        <f>+VLOOKUP($O686,MASTER!$A$8:$N$762,9,0)</f>
        <v>SI</v>
      </c>
      <c r="I686" s="73" t="str">
        <f>+VLOOKUP($O686,MASTER!$A$8:$N$762,10,0)</f>
        <v>SI</v>
      </c>
      <c r="J686" s="73" t="str">
        <f>+VLOOKUP($O686,MASTER!$A$8:$N$762,11,0)</f>
        <v>NO</v>
      </c>
      <c r="K686" s="72">
        <f>+VLOOKUP($O686,MASTER!$A$8:$N$762,12,0)</f>
        <v>2</v>
      </c>
      <c r="L686" s="73" t="str">
        <f>+VLOOKUP($O686,MASTER!$A$8:$N$762,13,0)</f>
        <v>SI</v>
      </c>
      <c r="M686" s="73" t="str">
        <f>+VLOOKUP($O686,MASTER!$A$8:$N$762,14,0)</f>
        <v>Provincia</v>
      </c>
      <c r="N686" s="72">
        <f t="shared" si="53"/>
        <v>18</v>
      </c>
      <c r="O686" s="67">
        <f t="shared" si="53"/>
        <v>50</v>
      </c>
      <c r="P686" s="65">
        <v>1032</v>
      </c>
      <c r="Q686" s="3" t="s">
        <v>1815</v>
      </c>
      <c r="R686" s="3" t="str">
        <f t="shared" si="54"/>
        <v>https://dashboardfiltrado.azurewebsites.net/AutoDash/Index/50/1032</v>
      </c>
      <c r="S686" s="58" t="str">
        <f>+""""&amp;IFERROR(VLOOKUP($O686,MASTER!$A$8:$Z$762,20,0),"")&amp;""""</f>
        <v>""</v>
      </c>
      <c r="T686" s="73">
        <f>+IFERROR(VLOOKUP($O686,MASTER!$A$8:$Z$762,21,0),"")</f>
        <v>0</v>
      </c>
      <c r="U686" s="67">
        <f>+BD_Links[[#This Row],[id2]]</f>
        <v>1032</v>
      </c>
      <c r="V686" s="58" t="str">
        <f>+""""&amp;IFERROR(VLOOKUP($O686,MASTER!$A$8:$Z$762,22,0),"")&amp;""""</f>
        <v>""</v>
      </c>
      <c r="W686" s="3"/>
      <c r="X686" s="3" t="str">
        <f>+IFERROR(VLOOKUP(BD_Links[[#This Row],[id GEE]],Portadas10[],2,0),"")</f>
        <v/>
      </c>
      <c r="Y6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https://odooutil.azurewebsites.net/GEE/Index/0/1032/50/1032</v>
      </c>
    </row>
    <row r="687" spans="2:26" ht="30.6" x14ac:dyDescent="0.3">
      <c r="B687" s="74">
        <f t="shared" si="52"/>
        <v>32</v>
      </c>
      <c r="C687" s="58" t="str">
        <f>+VLOOKUP($O687,MASTER!$A$8:$N$762,2,0)</f>
        <v>DATACLIMA</v>
      </c>
      <c r="D687" s="73" t="str">
        <f>+VLOOKUP($O687,MASTER!$A$8:$N$762,3,0)</f>
        <v>0013-04-00092</v>
      </c>
      <c r="E687" s="52" t="str">
        <f>+VLOOKUP($O687,MASTER!$A$8:$N$762,5,0)</f>
        <v>Plataforma de Análisis y Monitoreo del Clima - República Dominicana</v>
      </c>
      <c r="F687" s="73" t="str">
        <f>+VLOOKUP($O687,MASTER!$A$8:$N$762,6,0)</f>
        <v>PRO</v>
      </c>
      <c r="G687" s="73" t="str">
        <f>+VLOOKUP($O687,MASTER!$A$8:$N$762,7,0)</f>
        <v>Rep Dominicana</v>
      </c>
      <c r="H687" s="73" t="str">
        <f>+VLOOKUP($O687,MASTER!$A$8:$N$762,9,0)</f>
        <v>SI</v>
      </c>
      <c r="I687" s="73" t="str">
        <f>+VLOOKUP($O687,MASTER!$A$8:$N$762,10,0)</f>
        <v>SI</v>
      </c>
      <c r="J687" s="73" t="str">
        <f>+VLOOKUP($O687,MASTER!$A$8:$N$762,11,0)</f>
        <v>NO</v>
      </c>
      <c r="K687" s="72">
        <f>+VLOOKUP($O687,MASTER!$A$8:$N$762,12,0)</f>
        <v>2</v>
      </c>
      <c r="L687" s="73" t="str">
        <f>+VLOOKUP($O687,MASTER!$A$8:$N$762,13,0)</f>
        <v>SI</v>
      </c>
      <c r="M687" s="73" t="str">
        <f>+VLOOKUP($O687,MASTER!$A$8:$N$762,14,0)</f>
        <v>Provincia</v>
      </c>
      <c r="N687" s="72">
        <f t="shared" si="53"/>
        <v>18</v>
      </c>
      <c r="O687" s="67">
        <f t="shared" si="53"/>
        <v>50</v>
      </c>
      <c r="P687" s="65">
        <v>427</v>
      </c>
      <c r="Q687" s="3" t="s">
        <v>1816</v>
      </c>
      <c r="R687" s="3" t="str">
        <f t="shared" si="54"/>
        <v>https://dashboardfiltrado.azurewebsites.net/AutoDash/Index/50/427</v>
      </c>
      <c r="S687" s="58" t="str">
        <f>+""""&amp;IFERROR(VLOOKUP($O687,MASTER!$A$8:$Z$762,20,0),"")&amp;""""</f>
        <v>""</v>
      </c>
      <c r="T687" s="73">
        <f>+IFERROR(VLOOKUP($O687,MASTER!$A$8:$Z$762,21,0),"")</f>
        <v>0</v>
      </c>
      <c r="U687" s="67">
        <f>+BD_Links[[#This Row],[id2]]</f>
        <v>427</v>
      </c>
      <c r="V687" s="58" t="str">
        <f>+""""&amp;IFERROR(VLOOKUP($O687,MASTER!$A$8:$Z$762,22,0),"")&amp;""""</f>
        <v>""</v>
      </c>
      <c r="W687" s="3"/>
      <c r="X687" s="3" t="str">
        <f>+IFERROR(VLOOKUP(BD_Links[[#This Row],[id GEE]],Portadas10[],2,0),"")</f>
        <v/>
      </c>
      <c r="Y6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https://odooutil.azurewebsites.net/GEE/Index/0/427/50/427</v>
      </c>
    </row>
    <row r="688" spans="2:26" ht="30.6" x14ac:dyDescent="0.3">
      <c r="B688" s="74">
        <f t="shared" si="52"/>
        <v>1</v>
      </c>
      <c r="C688" s="58" t="str">
        <f>+VLOOKUP($O688,MASTER!$A$8:$N$762,2,0)</f>
        <v>DATARIESGO</v>
      </c>
      <c r="D688" s="73" t="str">
        <f>+VLOOKUP($O688,MASTER!$A$8:$N$762,3,0)</f>
        <v>0012-04-00091</v>
      </c>
      <c r="E688" s="52" t="str">
        <f>+VLOOKUP($O688,MASTER!$A$8:$N$762,5,0)</f>
        <v>Plataforma de Análisis y Monitoreo de focos de Fuego - Chile</v>
      </c>
      <c r="F688" s="73" t="str">
        <f>+VLOOKUP($O688,MASTER!$A$8:$N$762,6,0)</f>
        <v>PRO</v>
      </c>
      <c r="G688" s="73" t="str">
        <f>+VLOOKUP($O688,MASTER!$A$8:$N$762,7,0)</f>
        <v>Chile</v>
      </c>
      <c r="H688" s="73" t="str">
        <f>+VLOOKUP($O688,MASTER!$A$8:$N$762,9,0)</f>
        <v>SI</v>
      </c>
      <c r="I688" s="73" t="str">
        <f>+VLOOKUP($O688,MASTER!$A$8:$N$762,10,0)</f>
        <v>SI</v>
      </c>
      <c r="J688" s="73" t="str">
        <f>+VLOOKUP($O688,MASTER!$A$8:$N$762,11,0)</f>
        <v>NO</v>
      </c>
      <c r="K688" s="72">
        <f>+VLOOKUP($O688,MASTER!$A$8:$N$762,12,0)</f>
        <v>1</v>
      </c>
      <c r="L688" s="73" t="str">
        <f>+VLOOKUP($O688,MASTER!$A$8:$N$762,13,0)</f>
        <v>NO</v>
      </c>
      <c r="M688" s="73" t="str">
        <f>+VLOOKUP($O688,MASTER!$A$8:$N$762,14,0)</f>
        <v>Nacional</v>
      </c>
      <c r="N688" s="72">
        <f t="shared" si="53"/>
        <v>18</v>
      </c>
      <c r="O688" s="67">
        <v>51</v>
      </c>
      <c r="P688" s="66">
        <v>0</v>
      </c>
      <c r="Q688" s="75" t="s">
        <v>89</v>
      </c>
      <c r="R688" s="3" t="str">
        <f t="shared" si="54"/>
        <v>https://dashboardfiltrado.azurewebsites.net/AutoDash/Index/51/0</v>
      </c>
      <c r="S688" s="58" t="str">
        <f>+""""&amp;IFERROR(VLOOKUP($O688,MASTER!$A$8:$Z$762,20,0),"")&amp;""""</f>
        <v>""</v>
      </c>
      <c r="T688" s="73">
        <f>+IFERROR(VLOOKUP($O688,MASTER!$A$8:$Z$762,21,0),"")</f>
        <v>0</v>
      </c>
      <c r="U688" s="67">
        <f>+BD_Links[[#This Row],[id2]]</f>
        <v>0</v>
      </c>
      <c r="V688" s="58" t="str">
        <f>+""""&amp;IFERROR(VLOOKUP($O688,MASTER!$A$8:$Z$762,22,0),"")&amp;""""</f>
        <v>""</v>
      </c>
      <c r="W688" s="3"/>
      <c r="X688" s="3" t="str">
        <f>+IFERROR(VLOOKUP(BD_Links[[#This Row],[id GEE]],Portadas10[],2,0),"")</f>
        <v/>
      </c>
      <c r="Y6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https://odooutil.azurewebsites.net/GEE/Index/0/0/51/0</v>
      </c>
    </row>
    <row r="689" spans="2:26" ht="30.6" x14ac:dyDescent="0.3">
      <c r="B689" s="74">
        <f t="shared" si="52"/>
        <v>1</v>
      </c>
      <c r="C689" s="58" t="str">
        <f>+VLOOKUP($O689,MASTER!$A$8:$N$762,2,0)</f>
        <v>DATARIESGO</v>
      </c>
      <c r="D689" s="73" t="str">
        <f>+VLOOKUP($O689,MASTER!$A$8:$N$762,3,0)</f>
        <v>0012-04-00091</v>
      </c>
      <c r="E689" s="52" t="str">
        <f>+VLOOKUP($O689,MASTER!$A$8:$N$762,5,0)</f>
        <v>Plataforma de Análisis y Monitoreo de focos de Fuego - Chile</v>
      </c>
      <c r="F689" s="73" t="str">
        <f>+VLOOKUP($O689,MASTER!$A$8:$N$762,6,0)</f>
        <v>PRO</v>
      </c>
      <c r="G689" s="73" t="str">
        <f>+VLOOKUP($O689,MASTER!$A$8:$N$762,7,0)</f>
        <v>Chile</v>
      </c>
      <c r="H689" s="73" t="str">
        <f>+VLOOKUP($O689,MASTER!$A$8:$N$762,9,0)</f>
        <v>SI</v>
      </c>
      <c r="I689" s="73" t="str">
        <f>+VLOOKUP($O689,MASTER!$A$8:$N$762,10,0)</f>
        <v>SI</v>
      </c>
      <c r="J689" s="73" t="str">
        <f>+VLOOKUP($O689,MASTER!$A$8:$N$762,11,0)</f>
        <v>NO</v>
      </c>
      <c r="K689" s="72">
        <f>+VLOOKUP($O689,MASTER!$A$8:$N$762,12,0)</f>
        <v>2</v>
      </c>
      <c r="L689" s="73" t="str">
        <f>+VLOOKUP($O689,MASTER!$A$8:$N$762,13,0)</f>
        <v>SI</v>
      </c>
      <c r="M689" s="73" t="str">
        <f>+VLOOKUP($O689,MASTER!$A$8:$N$762,14,0)</f>
        <v>Región</v>
      </c>
      <c r="N689" s="72">
        <f t="shared" si="53"/>
        <v>18</v>
      </c>
      <c r="O689" s="67">
        <v>52</v>
      </c>
      <c r="P689" s="65">
        <v>2</v>
      </c>
      <c r="Q689" s="3" t="s">
        <v>636</v>
      </c>
      <c r="R689" s="3" t="str">
        <f t="shared" si="54"/>
        <v>https://dashboardfiltrado.azurewebsites.net/AutoDash/Index/52/2</v>
      </c>
      <c r="S689" s="58" t="str">
        <f>+""""&amp;IFERROR(VLOOKUP($O689,MASTER!$A$8:$Z$762,20,0),"")&amp;""""</f>
        <v>""</v>
      </c>
      <c r="T689" s="73">
        <f>+IFERROR(VLOOKUP($O689,MASTER!$A$8:$Z$762,21,0),"")</f>
        <v>0</v>
      </c>
      <c r="U689" s="67">
        <f>+BD_Links[[#This Row],[id2]]</f>
        <v>2</v>
      </c>
      <c r="V689" s="58" t="str">
        <f>+""""&amp;IFERROR(VLOOKUP($O689,MASTER!$A$8:$Z$762,22,0),"")&amp;""""</f>
        <v>""</v>
      </c>
      <c r="W689" s="3"/>
      <c r="X689" s="3" t="str">
        <f>+IFERROR(VLOOKUP(BD_Links[[#This Row],[id GEE]],Portadas10[],2,0),"")</f>
        <v/>
      </c>
      <c r="Y6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https://odooutil.azurewebsites.net/GEE/Index/0/2/52/2</v>
      </c>
    </row>
    <row r="690" spans="2:26" ht="30.6" x14ac:dyDescent="0.3">
      <c r="B690" s="74">
        <f t="shared" si="52"/>
        <v>2</v>
      </c>
      <c r="C690" s="58" t="str">
        <f>+VLOOKUP($O690,MASTER!$A$8:$N$762,2,0)</f>
        <v>DATARIESGO</v>
      </c>
      <c r="D690" s="73" t="str">
        <f>+VLOOKUP($O690,MASTER!$A$8:$N$762,3,0)</f>
        <v>0012-04-00091</v>
      </c>
      <c r="E690" s="52" t="str">
        <f>+VLOOKUP($O690,MASTER!$A$8:$N$762,5,0)</f>
        <v>Plataforma de Análisis y Monitoreo de focos de Fuego - Chile</v>
      </c>
      <c r="F690" s="73" t="str">
        <f>+VLOOKUP($O690,MASTER!$A$8:$N$762,6,0)</f>
        <v>PRO</v>
      </c>
      <c r="G690" s="73" t="str">
        <f>+VLOOKUP($O690,MASTER!$A$8:$N$762,7,0)</f>
        <v>Chile</v>
      </c>
      <c r="H690" s="73" t="str">
        <f>+VLOOKUP($O690,MASTER!$A$8:$N$762,9,0)</f>
        <v>SI</v>
      </c>
      <c r="I690" s="73" t="str">
        <f>+VLOOKUP($O690,MASTER!$A$8:$N$762,10,0)</f>
        <v>SI</v>
      </c>
      <c r="J690" s="73" t="str">
        <f>+VLOOKUP($O690,MASTER!$A$8:$N$762,11,0)</f>
        <v>NO</v>
      </c>
      <c r="K690" s="72">
        <f>+VLOOKUP($O690,MASTER!$A$8:$N$762,12,0)</f>
        <v>2</v>
      </c>
      <c r="L690" s="73" t="str">
        <f>+VLOOKUP($O690,MASTER!$A$8:$N$762,13,0)</f>
        <v>SI</v>
      </c>
      <c r="M690" s="73" t="str">
        <f>+VLOOKUP($O690,MASTER!$A$8:$N$762,14,0)</f>
        <v>Región</v>
      </c>
      <c r="N690" s="72">
        <f t="shared" si="53"/>
        <v>18</v>
      </c>
      <c r="O690" s="67">
        <f t="shared" si="53"/>
        <v>52</v>
      </c>
      <c r="P690" s="65">
        <v>15</v>
      </c>
      <c r="Q690" s="3" t="s">
        <v>649</v>
      </c>
      <c r="R690" s="3" t="str">
        <f t="shared" si="54"/>
        <v>https://dashboardfiltrado.azurewebsites.net/AutoDash/Index/52/15</v>
      </c>
      <c r="S690" s="58" t="str">
        <f>+""""&amp;IFERROR(VLOOKUP($O690,MASTER!$A$8:$Z$762,20,0),"")&amp;""""</f>
        <v>""</v>
      </c>
      <c r="T690" s="73">
        <f>+IFERROR(VLOOKUP($O690,MASTER!$A$8:$Z$762,21,0),"")</f>
        <v>0</v>
      </c>
      <c r="U690" s="67">
        <f>+BD_Links[[#This Row],[id2]]</f>
        <v>15</v>
      </c>
      <c r="V690" s="58" t="str">
        <f>+""""&amp;IFERROR(VLOOKUP($O690,MASTER!$A$8:$Z$762,22,0),"")&amp;""""</f>
        <v>""</v>
      </c>
      <c r="W690" s="3"/>
      <c r="X690" s="3" t="str">
        <f>+IFERROR(VLOOKUP(BD_Links[[#This Row],[id GEE]],Portadas10[],2,0),"")</f>
        <v/>
      </c>
      <c r="Y6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https://odooutil.azurewebsites.net/GEE/Index/0/15/52/15</v>
      </c>
    </row>
    <row r="691" spans="2:26" ht="30.6" x14ac:dyDescent="0.3">
      <c r="B691" s="74">
        <f t="shared" si="52"/>
        <v>3</v>
      </c>
      <c r="C691" s="58" t="str">
        <f>+VLOOKUP($O691,MASTER!$A$8:$N$762,2,0)</f>
        <v>DATARIESGO</v>
      </c>
      <c r="D691" s="73" t="str">
        <f>+VLOOKUP($O691,MASTER!$A$8:$N$762,3,0)</f>
        <v>0012-04-00091</v>
      </c>
      <c r="E691" s="52" t="str">
        <f>+VLOOKUP($O691,MASTER!$A$8:$N$762,5,0)</f>
        <v>Plataforma de Análisis y Monitoreo de focos de Fuego - Chile</v>
      </c>
      <c r="F691" s="73" t="str">
        <f>+VLOOKUP($O691,MASTER!$A$8:$N$762,6,0)</f>
        <v>PRO</v>
      </c>
      <c r="G691" s="73" t="str">
        <f>+VLOOKUP($O691,MASTER!$A$8:$N$762,7,0)</f>
        <v>Chile</v>
      </c>
      <c r="H691" s="73" t="str">
        <f>+VLOOKUP($O691,MASTER!$A$8:$N$762,9,0)</f>
        <v>SI</v>
      </c>
      <c r="I691" s="73" t="str">
        <f>+VLOOKUP($O691,MASTER!$A$8:$N$762,10,0)</f>
        <v>SI</v>
      </c>
      <c r="J691" s="73" t="str">
        <f>+VLOOKUP($O691,MASTER!$A$8:$N$762,11,0)</f>
        <v>NO</v>
      </c>
      <c r="K691" s="72">
        <f>+VLOOKUP($O691,MASTER!$A$8:$N$762,12,0)</f>
        <v>2</v>
      </c>
      <c r="L691" s="73" t="str">
        <f>+VLOOKUP($O691,MASTER!$A$8:$N$762,13,0)</f>
        <v>SI</v>
      </c>
      <c r="M691" s="73" t="str">
        <f>+VLOOKUP($O691,MASTER!$A$8:$N$762,14,0)</f>
        <v>Región</v>
      </c>
      <c r="N691" s="72">
        <f t="shared" si="53"/>
        <v>18</v>
      </c>
      <c r="O691" s="67">
        <f t="shared" si="53"/>
        <v>52</v>
      </c>
      <c r="P691" s="65">
        <v>3</v>
      </c>
      <c r="Q691" s="3" t="s">
        <v>637</v>
      </c>
      <c r="R691" s="3" t="str">
        <f t="shared" si="54"/>
        <v>https://dashboardfiltrado.azurewebsites.net/AutoDash/Index/52/3</v>
      </c>
      <c r="S691" s="58" t="str">
        <f>+""""&amp;IFERROR(VLOOKUP($O691,MASTER!$A$8:$Z$762,20,0),"")&amp;""""</f>
        <v>""</v>
      </c>
      <c r="T691" s="73">
        <f>+IFERROR(VLOOKUP($O691,MASTER!$A$8:$Z$762,21,0),"")</f>
        <v>0</v>
      </c>
      <c r="U691" s="67">
        <f>+BD_Links[[#This Row],[id2]]</f>
        <v>3</v>
      </c>
      <c r="V691" s="58" t="str">
        <f>+""""&amp;IFERROR(VLOOKUP($O691,MASTER!$A$8:$Z$762,22,0),"")&amp;""""</f>
        <v>""</v>
      </c>
      <c r="W691" s="3"/>
      <c r="X691" s="3" t="str">
        <f>+IFERROR(VLOOKUP(BD_Links[[#This Row],[id GEE]],Portadas10[],2,0),"")</f>
        <v/>
      </c>
      <c r="Y6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https://odooutil.azurewebsites.net/GEE/Index/0/3/52/3</v>
      </c>
    </row>
    <row r="692" spans="2:26" ht="30.6" x14ac:dyDescent="0.3">
      <c r="B692" s="74">
        <f t="shared" si="52"/>
        <v>4</v>
      </c>
      <c r="C692" s="58" t="str">
        <f>+VLOOKUP($O692,MASTER!$A$8:$N$762,2,0)</f>
        <v>DATARIESGO</v>
      </c>
      <c r="D692" s="73" t="str">
        <f>+VLOOKUP($O692,MASTER!$A$8:$N$762,3,0)</f>
        <v>0012-04-00091</v>
      </c>
      <c r="E692" s="52" t="str">
        <f>+VLOOKUP($O692,MASTER!$A$8:$N$762,5,0)</f>
        <v>Plataforma de Análisis y Monitoreo de focos de Fuego - Chile</v>
      </c>
      <c r="F692" s="73" t="str">
        <f>+VLOOKUP($O692,MASTER!$A$8:$N$762,6,0)</f>
        <v>PRO</v>
      </c>
      <c r="G692" s="73" t="str">
        <f>+VLOOKUP($O692,MASTER!$A$8:$N$762,7,0)</f>
        <v>Chile</v>
      </c>
      <c r="H692" s="73" t="str">
        <f>+VLOOKUP($O692,MASTER!$A$8:$N$762,9,0)</f>
        <v>SI</v>
      </c>
      <c r="I692" s="73" t="str">
        <f>+VLOOKUP($O692,MASTER!$A$8:$N$762,10,0)</f>
        <v>SI</v>
      </c>
      <c r="J692" s="73" t="str">
        <f>+VLOOKUP($O692,MASTER!$A$8:$N$762,11,0)</f>
        <v>NO</v>
      </c>
      <c r="K692" s="72">
        <f>+VLOOKUP($O692,MASTER!$A$8:$N$762,12,0)</f>
        <v>2</v>
      </c>
      <c r="L692" s="73" t="str">
        <f>+VLOOKUP($O692,MASTER!$A$8:$N$762,13,0)</f>
        <v>SI</v>
      </c>
      <c r="M692" s="73" t="str">
        <f>+VLOOKUP($O692,MASTER!$A$8:$N$762,14,0)</f>
        <v>Región</v>
      </c>
      <c r="N692" s="72">
        <f t="shared" si="53"/>
        <v>18</v>
      </c>
      <c r="O692" s="67">
        <f t="shared" si="53"/>
        <v>52</v>
      </c>
      <c r="P692" s="65">
        <v>11</v>
      </c>
      <c r="Q692" s="3" t="s">
        <v>645</v>
      </c>
      <c r="R692" s="3" t="str">
        <f t="shared" si="54"/>
        <v>https://dashboardfiltrado.azurewebsites.net/AutoDash/Index/52/11</v>
      </c>
      <c r="S692" s="58" t="str">
        <f>+""""&amp;IFERROR(VLOOKUP($O692,MASTER!$A$8:$Z$762,20,0),"")&amp;""""</f>
        <v>""</v>
      </c>
      <c r="T692" s="73">
        <f>+IFERROR(VLOOKUP($O692,MASTER!$A$8:$Z$762,21,0),"")</f>
        <v>0</v>
      </c>
      <c r="U692" s="67">
        <f>+BD_Links[[#This Row],[id2]]</f>
        <v>11</v>
      </c>
      <c r="V692" s="58" t="str">
        <f>+""""&amp;IFERROR(VLOOKUP($O692,MASTER!$A$8:$Z$762,22,0),"")&amp;""""</f>
        <v>""</v>
      </c>
      <c r="W692" s="3"/>
      <c r="X692" s="3" t="str">
        <f>+IFERROR(VLOOKUP(BD_Links[[#This Row],[id GEE]],Portadas10[],2,0),"")</f>
        <v/>
      </c>
      <c r="Y6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https://odooutil.azurewebsites.net/GEE/Index/0/11/52/11</v>
      </c>
    </row>
    <row r="693" spans="2:26" ht="30.6" x14ac:dyDescent="0.3">
      <c r="B693" s="74">
        <f t="shared" si="52"/>
        <v>5</v>
      </c>
      <c r="C693" s="58" t="str">
        <f>+VLOOKUP($O693,MASTER!$A$8:$N$762,2,0)</f>
        <v>DATARIESGO</v>
      </c>
      <c r="D693" s="73" t="str">
        <f>+VLOOKUP($O693,MASTER!$A$8:$N$762,3,0)</f>
        <v>0012-04-00091</v>
      </c>
      <c r="E693" s="52" t="str">
        <f>+VLOOKUP($O693,MASTER!$A$8:$N$762,5,0)</f>
        <v>Plataforma de Análisis y Monitoreo de focos de Fuego - Chile</v>
      </c>
      <c r="F693" s="73" t="str">
        <f>+VLOOKUP($O693,MASTER!$A$8:$N$762,6,0)</f>
        <v>PRO</v>
      </c>
      <c r="G693" s="73" t="str">
        <f>+VLOOKUP($O693,MASTER!$A$8:$N$762,7,0)</f>
        <v>Chile</v>
      </c>
      <c r="H693" s="73" t="str">
        <f>+VLOOKUP($O693,MASTER!$A$8:$N$762,9,0)</f>
        <v>SI</v>
      </c>
      <c r="I693" s="73" t="str">
        <f>+VLOOKUP($O693,MASTER!$A$8:$N$762,10,0)</f>
        <v>SI</v>
      </c>
      <c r="J693" s="73" t="str">
        <f>+VLOOKUP($O693,MASTER!$A$8:$N$762,11,0)</f>
        <v>NO</v>
      </c>
      <c r="K693" s="72">
        <f>+VLOOKUP($O693,MASTER!$A$8:$N$762,12,0)</f>
        <v>2</v>
      </c>
      <c r="L693" s="73" t="str">
        <f>+VLOOKUP($O693,MASTER!$A$8:$N$762,13,0)</f>
        <v>SI</v>
      </c>
      <c r="M693" s="73" t="str">
        <f>+VLOOKUP($O693,MASTER!$A$8:$N$762,14,0)</f>
        <v>Región</v>
      </c>
      <c r="N693" s="72">
        <f t="shared" si="53"/>
        <v>18</v>
      </c>
      <c r="O693" s="67">
        <f t="shared" si="53"/>
        <v>52</v>
      </c>
      <c r="P693" s="65">
        <v>4</v>
      </c>
      <c r="Q693" s="3" t="s">
        <v>638</v>
      </c>
      <c r="R693" s="3" t="str">
        <f t="shared" si="54"/>
        <v>https://dashboardfiltrado.azurewebsites.net/AutoDash/Index/52/4</v>
      </c>
      <c r="S693" s="58" t="str">
        <f>+""""&amp;IFERROR(VLOOKUP($O693,MASTER!$A$8:$Z$762,20,0),"")&amp;""""</f>
        <v>""</v>
      </c>
      <c r="T693" s="73">
        <f>+IFERROR(VLOOKUP($O693,MASTER!$A$8:$Z$762,21,0),"")</f>
        <v>0</v>
      </c>
      <c r="U693" s="67">
        <f>+BD_Links[[#This Row],[id2]]</f>
        <v>4</v>
      </c>
      <c r="V693" s="58" t="str">
        <f>+""""&amp;IFERROR(VLOOKUP($O693,MASTER!$A$8:$Z$762,22,0),"")&amp;""""</f>
        <v>""</v>
      </c>
      <c r="W693" s="3"/>
      <c r="X693" s="3" t="str">
        <f>+IFERROR(VLOOKUP(BD_Links[[#This Row],[id GEE]],Portadas10[],2,0),"")</f>
        <v/>
      </c>
      <c r="Y6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https://odooutil.azurewebsites.net/GEE/Index/0/4/52/4</v>
      </c>
    </row>
    <row r="694" spans="2:26" ht="30.6" x14ac:dyDescent="0.3">
      <c r="B694" s="74">
        <f t="shared" si="52"/>
        <v>6</v>
      </c>
      <c r="C694" s="58" t="str">
        <f>+VLOOKUP($O694,MASTER!$A$8:$N$762,2,0)</f>
        <v>DATARIESGO</v>
      </c>
      <c r="D694" s="73" t="str">
        <f>+VLOOKUP($O694,MASTER!$A$8:$N$762,3,0)</f>
        <v>0012-04-00091</v>
      </c>
      <c r="E694" s="52" t="str">
        <f>+VLOOKUP($O694,MASTER!$A$8:$N$762,5,0)</f>
        <v>Plataforma de Análisis y Monitoreo de focos de Fuego - Chile</v>
      </c>
      <c r="F694" s="73" t="str">
        <f>+VLOOKUP($O694,MASTER!$A$8:$N$762,6,0)</f>
        <v>PRO</v>
      </c>
      <c r="G694" s="73" t="str">
        <f>+VLOOKUP($O694,MASTER!$A$8:$N$762,7,0)</f>
        <v>Chile</v>
      </c>
      <c r="H694" s="73" t="str">
        <f>+VLOOKUP($O694,MASTER!$A$8:$N$762,9,0)</f>
        <v>SI</v>
      </c>
      <c r="I694" s="73" t="str">
        <f>+VLOOKUP($O694,MASTER!$A$8:$N$762,10,0)</f>
        <v>SI</v>
      </c>
      <c r="J694" s="73" t="str">
        <f>+VLOOKUP($O694,MASTER!$A$8:$N$762,11,0)</f>
        <v>NO</v>
      </c>
      <c r="K694" s="72">
        <f>+VLOOKUP($O694,MASTER!$A$8:$N$762,12,0)</f>
        <v>2</v>
      </c>
      <c r="L694" s="73" t="str">
        <f>+VLOOKUP($O694,MASTER!$A$8:$N$762,13,0)</f>
        <v>SI</v>
      </c>
      <c r="M694" s="73" t="str">
        <f>+VLOOKUP($O694,MASTER!$A$8:$N$762,14,0)</f>
        <v>Región</v>
      </c>
      <c r="N694" s="72">
        <f t="shared" si="53"/>
        <v>18</v>
      </c>
      <c r="O694" s="67">
        <f t="shared" si="53"/>
        <v>52</v>
      </c>
      <c r="P694" s="65">
        <v>9</v>
      </c>
      <c r="Q694" s="3" t="s">
        <v>643</v>
      </c>
      <c r="R694" s="3" t="str">
        <f t="shared" si="54"/>
        <v>https://dashboardfiltrado.azurewebsites.net/AutoDash/Index/52/9</v>
      </c>
      <c r="S694" s="58" t="str">
        <f>+""""&amp;IFERROR(VLOOKUP($O694,MASTER!$A$8:$Z$762,20,0),"")&amp;""""</f>
        <v>""</v>
      </c>
      <c r="T694" s="73">
        <f>+IFERROR(VLOOKUP($O694,MASTER!$A$8:$Z$762,21,0),"")</f>
        <v>0</v>
      </c>
      <c r="U694" s="67">
        <f>+BD_Links[[#This Row],[id2]]</f>
        <v>9</v>
      </c>
      <c r="V694" s="58" t="str">
        <f>+""""&amp;IFERROR(VLOOKUP($O694,MASTER!$A$8:$Z$762,22,0),"")&amp;""""</f>
        <v>""</v>
      </c>
      <c r="W694" s="3"/>
      <c r="X694" s="3" t="str">
        <f>+IFERROR(VLOOKUP(BD_Links[[#This Row],[id GEE]],Portadas10[],2,0),"")</f>
        <v/>
      </c>
      <c r="Y6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https://odooutil.azurewebsites.net/GEE/Index/0/9/52/9</v>
      </c>
    </row>
    <row r="695" spans="2:26" ht="30.6" x14ac:dyDescent="0.3">
      <c r="B695" s="74">
        <f t="shared" si="52"/>
        <v>7</v>
      </c>
      <c r="C695" s="58" t="str">
        <f>+VLOOKUP($O695,MASTER!$A$8:$N$762,2,0)</f>
        <v>DATARIESGO</v>
      </c>
      <c r="D695" s="73" t="str">
        <f>+VLOOKUP($O695,MASTER!$A$8:$N$762,3,0)</f>
        <v>0012-04-00091</v>
      </c>
      <c r="E695" s="52" t="str">
        <f>+VLOOKUP($O695,MASTER!$A$8:$N$762,5,0)</f>
        <v>Plataforma de Análisis y Monitoreo de focos de Fuego - Chile</v>
      </c>
      <c r="F695" s="73" t="str">
        <f>+VLOOKUP($O695,MASTER!$A$8:$N$762,6,0)</f>
        <v>PRO</v>
      </c>
      <c r="G695" s="73" t="str">
        <f>+VLOOKUP($O695,MASTER!$A$8:$N$762,7,0)</f>
        <v>Chile</v>
      </c>
      <c r="H695" s="73" t="str">
        <f>+VLOOKUP($O695,MASTER!$A$8:$N$762,9,0)</f>
        <v>SI</v>
      </c>
      <c r="I695" s="73" t="str">
        <f>+VLOOKUP($O695,MASTER!$A$8:$N$762,10,0)</f>
        <v>SI</v>
      </c>
      <c r="J695" s="73" t="str">
        <f>+VLOOKUP($O695,MASTER!$A$8:$N$762,11,0)</f>
        <v>NO</v>
      </c>
      <c r="K695" s="72">
        <f>+VLOOKUP($O695,MASTER!$A$8:$N$762,12,0)</f>
        <v>2</v>
      </c>
      <c r="L695" s="73" t="str">
        <f>+VLOOKUP($O695,MASTER!$A$8:$N$762,13,0)</f>
        <v>SI</v>
      </c>
      <c r="M695" s="73" t="str">
        <f>+VLOOKUP($O695,MASTER!$A$8:$N$762,14,0)</f>
        <v>Región</v>
      </c>
      <c r="N695" s="72">
        <f t="shared" si="53"/>
        <v>18</v>
      </c>
      <c r="O695" s="67">
        <f t="shared" si="53"/>
        <v>52</v>
      </c>
      <c r="P695" s="65">
        <v>10</v>
      </c>
      <c r="Q695" s="3" t="s">
        <v>644</v>
      </c>
      <c r="R695" s="3" t="str">
        <f t="shared" si="54"/>
        <v>https://dashboardfiltrado.azurewebsites.net/AutoDash/Index/52/10</v>
      </c>
      <c r="S695" s="58" t="str">
        <f>+""""&amp;IFERROR(VLOOKUP($O695,MASTER!$A$8:$Z$762,20,0),"")&amp;""""</f>
        <v>""</v>
      </c>
      <c r="T695" s="73">
        <f>+IFERROR(VLOOKUP($O695,MASTER!$A$8:$Z$762,21,0),"")</f>
        <v>0</v>
      </c>
      <c r="U695" s="67">
        <f>+BD_Links[[#This Row],[id2]]</f>
        <v>10</v>
      </c>
      <c r="V695" s="58" t="str">
        <f>+""""&amp;IFERROR(VLOOKUP($O695,MASTER!$A$8:$Z$762,22,0),"")&amp;""""</f>
        <v>""</v>
      </c>
      <c r="W695" s="3"/>
      <c r="X695" s="3" t="str">
        <f>+IFERROR(VLOOKUP(BD_Links[[#This Row],[id GEE]],Portadas10[],2,0),"")</f>
        <v/>
      </c>
      <c r="Y6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https://odooutil.azurewebsites.net/GEE/Index/0/10/52/10</v>
      </c>
    </row>
    <row r="696" spans="2:26" ht="30.6" x14ac:dyDescent="0.3">
      <c r="B696" s="74">
        <f t="shared" si="52"/>
        <v>8</v>
      </c>
      <c r="C696" s="58" t="str">
        <f>+VLOOKUP($O696,MASTER!$A$8:$N$762,2,0)</f>
        <v>DATARIESGO</v>
      </c>
      <c r="D696" s="73" t="str">
        <f>+VLOOKUP($O696,MASTER!$A$8:$N$762,3,0)</f>
        <v>0012-04-00091</v>
      </c>
      <c r="E696" s="52" t="str">
        <f>+VLOOKUP($O696,MASTER!$A$8:$N$762,5,0)</f>
        <v>Plataforma de Análisis y Monitoreo de focos de Fuego - Chile</v>
      </c>
      <c r="F696" s="73" t="str">
        <f>+VLOOKUP($O696,MASTER!$A$8:$N$762,6,0)</f>
        <v>PRO</v>
      </c>
      <c r="G696" s="73" t="str">
        <f>+VLOOKUP($O696,MASTER!$A$8:$N$762,7,0)</f>
        <v>Chile</v>
      </c>
      <c r="H696" s="73" t="str">
        <f>+VLOOKUP($O696,MASTER!$A$8:$N$762,9,0)</f>
        <v>SI</v>
      </c>
      <c r="I696" s="73" t="str">
        <f>+VLOOKUP($O696,MASTER!$A$8:$N$762,10,0)</f>
        <v>SI</v>
      </c>
      <c r="J696" s="73" t="str">
        <f>+VLOOKUP($O696,MASTER!$A$8:$N$762,11,0)</f>
        <v>NO</v>
      </c>
      <c r="K696" s="72">
        <f>+VLOOKUP($O696,MASTER!$A$8:$N$762,12,0)</f>
        <v>2</v>
      </c>
      <c r="L696" s="73" t="str">
        <f>+VLOOKUP($O696,MASTER!$A$8:$N$762,13,0)</f>
        <v>SI</v>
      </c>
      <c r="M696" s="73" t="str">
        <f>+VLOOKUP($O696,MASTER!$A$8:$N$762,14,0)</f>
        <v>Región</v>
      </c>
      <c r="N696" s="72">
        <f t="shared" si="53"/>
        <v>18</v>
      </c>
      <c r="O696" s="67">
        <f t="shared" si="53"/>
        <v>52</v>
      </c>
      <c r="P696" s="65">
        <v>14</v>
      </c>
      <c r="Q696" s="3" t="s">
        <v>648</v>
      </c>
      <c r="R696" s="3" t="str">
        <f t="shared" si="54"/>
        <v>https://dashboardfiltrado.azurewebsites.net/AutoDash/Index/52/14</v>
      </c>
      <c r="S696" s="58" t="str">
        <f>+""""&amp;IFERROR(VLOOKUP($O696,MASTER!$A$8:$Z$762,20,0),"")&amp;""""</f>
        <v>""</v>
      </c>
      <c r="T696" s="73">
        <f>+IFERROR(VLOOKUP($O696,MASTER!$A$8:$Z$762,21,0),"")</f>
        <v>0</v>
      </c>
      <c r="U696" s="67">
        <f>+BD_Links[[#This Row],[id2]]</f>
        <v>14</v>
      </c>
      <c r="V696" s="58" t="str">
        <f>+""""&amp;IFERROR(VLOOKUP($O696,MASTER!$A$8:$Z$762,22,0),"")&amp;""""</f>
        <v>""</v>
      </c>
      <c r="W696" s="3"/>
      <c r="X696" s="3" t="str">
        <f>+IFERROR(VLOOKUP(BD_Links[[#This Row],[id GEE]],Portadas10[],2,0),"")</f>
        <v/>
      </c>
      <c r="Y6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https://odooutil.azurewebsites.net/GEE/Index/0/14/52/14</v>
      </c>
    </row>
    <row r="697" spans="2:26" ht="30.6" x14ac:dyDescent="0.3">
      <c r="B697" s="74">
        <f t="shared" si="52"/>
        <v>9</v>
      </c>
      <c r="C697" s="58" t="str">
        <f>+VLOOKUP($O697,MASTER!$A$8:$N$762,2,0)</f>
        <v>DATARIESGO</v>
      </c>
      <c r="D697" s="73" t="str">
        <f>+VLOOKUP($O697,MASTER!$A$8:$N$762,3,0)</f>
        <v>0012-04-00091</v>
      </c>
      <c r="E697" s="52" t="str">
        <f>+VLOOKUP($O697,MASTER!$A$8:$N$762,5,0)</f>
        <v>Plataforma de Análisis y Monitoreo de focos de Fuego - Chile</v>
      </c>
      <c r="F697" s="73" t="str">
        <f>+VLOOKUP($O697,MASTER!$A$8:$N$762,6,0)</f>
        <v>PRO</v>
      </c>
      <c r="G697" s="73" t="str">
        <f>+VLOOKUP($O697,MASTER!$A$8:$N$762,7,0)</f>
        <v>Chile</v>
      </c>
      <c r="H697" s="73" t="str">
        <f>+VLOOKUP($O697,MASTER!$A$8:$N$762,9,0)</f>
        <v>SI</v>
      </c>
      <c r="I697" s="73" t="str">
        <f>+VLOOKUP($O697,MASTER!$A$8:$N$762,10,0)</f>
        <v>SI</v>
      </c>
      <c r="J697" s="73" t="str">
        <f>+VLOOKUP($O697,MASTER!$A$8:$N$762,11,0)</f>
        <v>NO</v>
      </c>
      <c r="K697" s="72">
        <f>+VLOOKUP($O697,MASTER!$A$8:$N$762,12,0)</f>
        <v>2</v>
      </c>
      <c r="L697" s="73" t="str">
        <f>+VLOOKUP($O697,MASTER!$A$8:$N$762,13,0)</f>
        <v>SI</v>
      </c>
      <c r="M697" s="73" t="str">
        <f>+VLOOKUP($O697,MASTER!$A$8:$N$762,14,0)</f>
        <v>Región</v>
      </c>
      <c r="N697" s="72">
        <f t="shared" si="53"/>
        <v>18</v>
      </c>
      <c r="O697" s="67">
        <f t="shared" si="53"/>
        <v>52</v>
      </c>
      <c r="P697" s="65">
        <v>12</v>
      </c>
      <c r="Q697" s="3" t="s">
        <v>646</v>
      </c>
      <c r="R697" s="3" t="str">
        <f t="shared" si="54"/>
        <v>https://dashboardfiltrado.azurewebsites.net/AutoDash/Index/52/12</v>
      </c>
      <c r="S697" s="58" t="str">
        <f>+""""&amp;IFERROR(VLOOKUP($O697,MASTER!$A$8:$Z$762,20,0),"")&amp;""""</f>
        <v>""</v>
      </c>
      <c r="T697" s="73">
        <f>+IFERROR(VLOOKUP($O697,MASTER!$A$8:$Z$762,21,0),"")</f>
        <v>0</v>
      </c>
      <c r="U697" s="67">
        <f>+BD_Links[[#This Row],[id2]]</f>
        <v>12</v>
      </c>
      <c r="V697" s="58" t="str">
        <f>+""""&amp;IFERROR(VLOOKUP($O697,MASTER!$A$8:$Z$762,22,0),"")&amp;""""</f>
        <v>""</v>
      </c>
      <c r="W697" s="3"/>
      <c r="X697" s="3" t="str">
        <f>+IFERROR(VLOOKUP(BD_Links[[#This Row],[id GEE]],Portadas10[],2,0),"")</f>
        <v/>
      </c>
      <c r="Y6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https://odooutil.azurewebsites.net/GEE/Index/0/12/52/12</v>
      </c>
    </row>
    <row r="698" spans="2:26" ht="30.6" x14ac:dyDescent="0.3">
      <c r="B698" s="74">
        <f t="shared" si="52"/>
        <v>10</v>
      </c>
      <c r="C698" s="58" t="str">
        <f>+VLOOKUP($O698,MASTER!$A$8:$N$762,2,0)</f>
        <v>DATARIESGO</v>
      </c>
      <c r="D698" s="73" t="str">
        <f>+VLOOKUP($O698,MASTER!$A$8:$N$762,3,0)</f>
        <v>0012-04-00091</v>
      </c>
      <c r="E698" s="52" t="str">
        <f>+VLOOKUP($O698,MASTER!$A$8:$N$762,5,0)</f>
        <v>Plataforma de Análisis y Monitoreo de focos de Fuego - Chile</v>
      </c>
      <c r="F698" s="73" t="str">
        <f>+VLOOKUP($O698,MASTER!$A$8:$N$762,6,0)</f>
        <v>PRO</v>
      </c>
      <c r="G698" s="73" t="str">
        <f>+VLOOKUP($O698,MASTER!$A$8:$N$762,7,0)</f>
        <v>Chile</v>
      </c>
      <c r="H698" s="73" t="str">
        <f>+VLOOKUP($O698,MASTER!$A$8:$N$762,9,0)</f>
        <v>SI</v>
      </c>
      <c r="I698" s="73" t="str">
        <f>+VLOOKUP($O698,MASTER!$A$8:$N$762,10,0)</f>
        <v>SI</v>
      </c>
      <c r="J698" s="73" t="str">
        <f>+VLOOKUP($O698,MASTER!$A$8:$N$762,11,0)</f>
        <v>NO</v>
      </c>
      <c r="K698" s="72">
        <f>+VLOOKUP($O698,MASTER!$A$8:$N$762,12,0)</f>
        <v>2</v>
      </c>
      <c r="L698" s="73" t="str">
        <f>+VLOOKUP($O698,MASTER!$A$8:$N$762,13,0)</f>
        <v>SI</v>
      </c>
      <c r="M698" s="73" t="str">
        <f>+VLOOKUP($O698,MASTER!$A$8:$N$762,14,0)</f>
        <v>Región</v>
      </c>
      <c r="N698" s="72">
        <f t="shared" si="53"/>
        <v>18</v>
      </c>
      <c r="O698" s="67">
        <f t="shared" si="53"/>
        <v>52</v>
      </c>
      <c r="P698" s="65">
        <v>6</v>
      </c>
      <c r="Q698" s="3" t="s">
        <v>640</v>
      </c>
      <c r="R698" s="3" t="str">
        <f t="shared" si="54"/>
        <v>https://dashboardfiltrado.azurewebsites.net/AutoDash/Index/52/6</v>
      </c>
      <c r="S698" s="58" t="str">
        <f>+""""&amp;IFERROR(VLOOKUP($O698,MASTER!$A$8:$Z$762,20,0),"")&amp;""""</f>
        <v>""</v>
      </c>
      <c r="T698" s="73">
        <f>+IFERROR(VLOOKUP($O698,MASTER!$A$8:$Z$762,21,0),"")</f>
        <v>0</v>
      </c>
      <c r="U698" s="67">
        <f>+BD_Links[[#This Row],[id2]]</f>
        <v>6</v>
      </c>
      <c r="V698" s="58" t="str">
        <f>+""""&amp;IFERROR(VLOOKUP($O698,MASTER!$A$8:$Z$762,22,0),"")&amp;""""</f>
        <v>""</v>
      </c>
      <c r="W698" s="3"/>
      <c r="X698" s="3" t="str">
        <f>+IFERROR(VLOOKUP(BD_Links[[#This Row],[id GEE]],Portadas10[],2,0),"")</f>
        <v/>
      </c>
      <c r="Y6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https://odooutil.azurewebsites.net/GEE/Index/0/6/52/6</v>
      </c>
    </row>
    <row r="699" spans="2:26" ht="30.6" x14ac:dyDescent="0.3">
      <c r="B699" s="74">
        <f t="shared" si="52"/>
        <v>11</v>
      </c>
      <c r="C699" s="58" t="str">
        <f>+VLOOKUP($O699,MASTER!$A$8:$N$762,2,0)</f>
        <v>DATARIESGO</v>
      </c>
      <c r="D699" s="73" t="str">
        <f>+VLOOKUP($O699,MASTER!$A$8:$N$762,3,0)</f>
        <v>0012-04-00091</v>
      </c>
      <c r="E699" s="52" t="str">
        <f>+VLOOKUP($O699,MASTER!$A$8:$N$762,5,0)</f>
        <v>Plataforma de Análisis y Monitoreo de focos de Fuego - Chile</v>
      </c>
      <c r="F699" s="73" t="str">
        <f>+VLOOKUP($O699,MASTER!$A$8:$N$762,6,0)</f>
        <v>PRO</v>
      </c>
      <c r="G699" s="73" t="str">
        <f>+VLOOKUP($O699,MASTER!$A$8:$N$762,7,0)</f>
        <v>Chile</v>
      </c>
      <c r="H699" s="73" t="str">
        <f>+VLOOKUP($O699,MASTER!$A$8:$N$762,9,0)</f>
        <v>SI</v>
      </c>
      <c r="I699" s="73" t="str">
        <f>+VLOOKUP($O699,MASTER!$A$8:$N$762,10,0)</f>
        <v>SI</v>
      </c>
      <c r="J699" s="73" t="str">
        <f>+VLOOKUP($O699,MASTER!$A$8:$N$762,11,0)</f>
        <v>NO</v>
      </c>
      <c r="K699" s="72">
        <f>+VLOOKUP($O699,MASTER!$A$8:$N$762,12,0)</f>
        <v>2</v>
      </c>
      <c r="L699" s="73" t="str">
        <f>+VLOOKUP($O699,MASTER!$A$8:$N$762,13,0)</f>
        <v>SI</v>
      </c>
      <c r="M699" s="73" t="str">
        <f>+VLOOKUP($O699,MASTER!$A$8:$N$762,14,0)</f>
        <v>Región</v>
      </c>
      <c r="N699" s="72">
        <f t="shared" si="53"/>
        <v>18</v>
      </c>
      <c r="O699" s="67">
        <f t="shared" si="53"/>
        <v>52</v>
      </c>
      <c r="P699" s="65">
        <v>1</v>
      </c>
      <c r="Q699" s="3" t="s">
        <v>635</v>
      </c>
      <c r="R699" s="3" t="str">
        <f t="shared" si="54"/>
        <v>https://dashboardfiltrado.azurewebsites.net/AutoDash/Index/52/1</v>
      </c>
      <c r="S699" s="58" t="str">
        <f>+""""&amp;IFERROR(VLOOKUP($O699,MASTER!$A$8:$Z$762,20,0),"")&amp;""""</f>
        <v>""</v>
      </c>
      <c r="T699" s="73">
        <f>+IFERROR(VLOOKUP($O699,MASTER!$A$8:$Z$762,21,0),"")</f>
        <v>0</v>
      </c>
      <c r="U699" s="67">
        <f>+BD_Links[[#This Row],[id2]]</f>
        <v>1</v>
      </c>
      <c r="V699" s="58" t="str">
        <f>+""""&amp;IFERROR(VLOOKUP($O699,MASTER!$A$8:$Z$762,22,0),"")&amp;""""</f>
        <v>""</v>
      </c>
      <c r="W699" s="3"/>
      <c r="X699" s="3" t="str">
        <f>+IFERROR(VLOOKUP(BD_Links[[#This Row],[id GEE]],Portadas10[],2,0),"")</f>
        <v/>
      </c>
      <c r="Y6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https://odooutil.azurewebsites.net/GEE/Index/0/1/52/1</v>
      </c>
    </row>
    <row r="700" spans="2:26" ht="30.6" x14ac:dyDescent="0.3">
      <c r="B700" s="74">
        <f t="shared" si="52"/>
        <v>12</v>
      </c>
      <c r="C700" s="58" t="str">
        <f>+VLOOKUP($O700,MASTER!$A$8:$N$762,2,0)</f>
        <v>DATARIESGO</v>
      </c>
      <c r="D700" s="73" t="str">
        <f>+VLOOKUP($O700,MASTER!$A$8:$N$762,3,0)</f>
        <v>0012-04-00091</v>
      </c>
      <c r="E700" s="52" t="str">
        <f>+VLOOKUP($O700,MASTER!$A$8:$N$762,5,0)</f>
        <v>Plataforma de Análisis y Monitoreo de focos de Fuego - Chile</v>
      </c>
      <c r="F700" s="73" t="str">
        <f>+VLOOKUP($O700,MASTER!$A$8:$N$762,6,0)</f>
        <v>PRO</v>
      </c>
      <c r="G700" s="73" t="str">
        <f>+VLOOKUP($O700,MASTER!$A$8:$N$762,7,0)</f>
        <v>Chile</v>
      </c>
      <c r="H700" s="73" t="str">
        <f>+VLOOKUP($O700,MASTER!$A$8:$N$762,9,0)</f>
        <v>SI</v>
      </c>
      <c r="I700" s="73" t="str">
        <f>+VLOOKUP($O700,MASTER!$A$8:$N$762,10,0)</f>
        <v>SI</v>
      </c>
      <c r="J700" s="73" t="str">
        <f>+VLOOKUP($O700,MASTER!$A$8:$N$762,11,0)</f>
        <v>NO</v>
      </c>
      <c r="K700" s="72">
        <f>+VLOOKUP($O700,MASTER!$A$8:$N$762,12,0)</f>
        <v>2</v>
      </c>
      <c r="L700" s="73" t="str">
        <f>+VLOOKUP($O700,MASTER!$A$8:$N$762,13,0)</f>
        <v>SI</v>
      </c>
      <c r="M700" s="73" t="str">
        <f>+VLOOKUP($O700,MASTER!$A$8:$N$762,14,0)</f>
        <v>Región</v>
      </c>
      <c r="N700" s="72">
        <f t="shared" si="53"/>
        <v>18</v>
      </c>
      <c r="O700" s="67">
        <f t="shared" si="53"/>
        <v>52</v>
      </c>
      <c r="P700" s="65">
        <v>5</v>
      </c>
      <c r="Q700" s="3" t="s">
        <v>639</v>
      </c>
      <c r="R700" s="3" t="str">
        <f t="shared" si="54"/>
        <v>https://dashboardfiltrado.azurewebsites.net/AutoDash/Index/52/5</v>
      </c>
      <c r="S700" s="58" t="str">
        <f>+""""&amp;IFERROR(VLOOKUP($O700,MASTER!$A$8:$Z$762,20,0),"")&amp;""""</f>
        <v>""</v>
      </c>
      <c r="T700" s="73">
        <f>+IFERROR(VLOOKUP($O700,MASTER!$A$8:$Z$762,21,0),"")</f>
        <v>0</v>
      </c>
      <c r="U700" s="67">
        <f>+BD_Links[[#This Row],[id2]]</f>
        <v>5</v>
      </c>
      <c r="V700" s="58" t="str">
        <f>+""""&amp;IFERROR(VLOOKUP($O700,MASTER!$A$8:$Z$762,22,0),"")&amp;""""</f>
        <v>""</v>
      </c>
      <c r="W700" s="3"/>
      <c r="X700" s="3" t="str">
        <f>+IFERROR(VLOOKUP(BD_Links[[#This Row],[id GEE]],Portadas10[],2,0),"")</f>
        <v/>
      </c>
      <c r="Y7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https://odooutil.azurewebsites.net/GEE/Index/0/5/52/5</v>
      </c>
    </row>
    <row r="701" spans="2:26" ht="30.6" x14ac:dyDescent="0.3">
      <c r="B701" s="74">
        <f t="shared" si="52"/>
        <v>13</v>
      </c>
      <c r="C701" s="58" t="str">
        <f>+VLOOKUP($O701,MASTER!$A$8:$N$762,2,0)</f>
        <v>DATARIESGO</v>
      </c>
      <c r="D701" s="73" t="str">
        <f>+VLOOKUP($O701,MASTER!$A$8:$N$762,3,0)</f>
        <v>0012-04-00091</v>
      </c>
      <c r="E701" s="52" t="str">
        <f>+VLOOKUP($O701,MASTER!$A$8:$N$762,5,0)</f>
        <v>Plataforma de Análisis y Monitoreo de focos de Fuego - Chile</v>
      </c>
      <c r="F701" s="73" t="str">
        <f>+VLOOKUP($O701,MASTER!$A$8:$N$762,6,0)</f>
        <v>PRO</v>
      </c>
      <c r="G701" s="73" t="str">
        <f>+VLOOKUP($O701,MASTER!$A$8:$N$762,7,0)</f>
        <v>Chile</v>
      </c>
      <c r="H701" s="73" t="str">
        <f>+VLOOKUP($O701,MASTER!$A$8:$N$762,9,0)</f>
        <v>SI</v>
      </c>
      <c r="I701" s="73" t="str">
        <f>+VLOOKUP($O701,MASTER!$A$8:$N$762,10,0)</f>
        <v>SI</v>
      </c>
      <c r="J701" s="73" t="str">
        <f>+VLOOKUP($O701,MASTER!$A$8:$N$762,11,0)</f>
        <v>NO</v>
      </c>
      <c r="K701" s="72">
        <f>+VLOOKUP($O701,MASTER!$A$8:$N$762,12,0)</f>
        <v>2</v>
      </c>
      <c r="L701" s="73" t="str">
        <f>+VLOOKUP($O701,MASTER!$A$8:$N$762,13,0)</f>
        <v>SI</v>
      </c>
      <c r="M701" s="73" t="str">
        <f>+VLOOKUP($O701,MASTER!$A$8:$N$762,14,0)</f>
        <v>Región</v>
      </c>
      <c r="N701" s="72">
        <f t="shared" si="53"/>
        <v>18</v>
      </c>
      <c r="O701" s="67">
        <f t="shared" si="53"/>
        <v>52</v>
      </c>
      <c r="P701" s="65">
        <v>8</v>
      </c>
      <c r="Q701" s="3" t="s">
        <v>642</v>
      </c>
      <c r="R701" s="3" t="str">
        <f t="shared" si="54"/>
        <v>https://dashboardfiltrado.azurewebsites.net/AutoDash/Index/52/8</v>
      </c>
      <c r="S701" s="58" t="str">
        <f>+""""&amp;IFERROR(VLOOKUP($O701,MASTER!$A$8:$Z$762,20,0),"")&amp;""""</f>
        <v>""</v>
      </c>
      <c r="T701" s="73">
        <f>+IFERROR(VLOOKUP($O701,MASTER!$A$8:$Z$762,21,0),"")</f>
        <v>0</v>
      </c>
      <c r="U701" s="67">
        <f>+BD_Links[[#This Row],[id2]]</f>
        <v>8</v>
      </c>
      <c r="V701" s="58" t="str">
        <f>+""""&amp;IFERROR(VLOOKUP($O701,MASTER!$A$8:$Z$762,22,0),"")&amp;""""</f>
        <v>""</v>
      </c>
      <c r="W701" s="3"/>
      <c r="X701" s="3" t="str">
        <f>+IFERROR(VLOOKUP(BD_Links[[#This Row],[id GEE]],Portadas10[],2,0),"")</f>
        <v/>
      </c>
      <c r="Y7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https://odooutil.azurewebsites.net/GEE/Index/0/8/52/8</v>
      </c>
    </row>
    <row r="702" spans="2:26" ht="30.6" x14ac:dyDescent="0.3">
      <c r="B702" s="74">
        <f t="shared" si="52"/>
        <v>14</v>
      </c>
      <c r="C702" s="58" t="str">
        <f>+VLOOKUP($O702,MASTER!$A$8:$N$762,2,0)</f>
        <v>DATARIESGO</v>
      </c>
      <c r="D702" s="73" t="str">
        <f>+VLOOKUP($O702,MASTER!$A$8:$N$762,3,0)</f>
        <v>0012-04-00091</v>
      </c>
      <c r="E702" s="52" t="str">
        <f>+VLOOKUP($O702,MASTER!$A$8:$N$762,5,0)</f>
        <v>Plataforma de Análisis y Monitoreo de focos de Fuego - Chile</v>
      </c>
      <c r="F702" s="73" t="str">
        <f>+VLOOKUP($O702,MASTER!$A$8:$N$762,6,0)</f>
        <v>PRO</v>
      </c>
      <c r="G702" s="73" t="str">
        <f>+VLOOKUP($O702,MASTER!$A$8:$N$762,7,0)</f>
        <v>Chile</v>
      </c>
      <c r="H702" s="73" t="str">
        <f>+VLOOKUP($O702,MASTER!$A$8:$N$762,9,0)</f>
        <v>SI</v>
      </c>
      <c r="I702" s="73" t="str">
        <f>+VLOOKUP($O702,MASTER!$A$8:$N$762,10,0)</f>
        <v>SI</v>
      </c>
      <c r="J702" s="73" t="str">
        <f>+VLOOKUP($O702,MASTER!$A$8:$N$762,11,0)</f>
        <v>NO</v>
      </c>
      <c r="K702" s="72">
        <f>+VLOOKUP($O702,MASTER!$A$8:$N$762,12,0)</f>
        <v>2</v>
      </c>
      <c r="L702" s="73" t="str">
        <f>+VLOOKUP($O702,MASTER!$A$8:$N$762,13,0)</f>
        <v>SI</v>
      </c>
      <c r="M702" s="73" t="str">
        <f>+VLOOKUP($O702,MASTER!$A$8:$N$762,14,0)</f>
        <v>Región</v>
      </c>
      <c r="N702" s="72">
        <f t="shared" si="53"/>
        <v>18</v>
      </c>
      <c r="O702" s="67">
        <f t="shared" si="53"/>
        <v>52</v>
      </c>
      <c r="P702" s="65">
        <v>7</v>
      </c>
      <c r="Q702" s="3" t="s">
        <v>641</v>
      </c>
      <c r="R702" s="3" t="str">
        <f t="shared" si="54"/>
        <v>https://dashboardfiltrado.azurewebsites.net/AutoDash/Index/52/7</v>
      </c>
      <c r="S702" s="58" t="str">
        <f>+""""&amp;IFERROR(VLOOKUP($O702,MASTER!$A$8:$Z$762,20,0),"")&amp;""""</f>
        <v>""</v>
      </c>
      <c r="T702" s="73">
        <f>+IFERROR(VLOOKUP($O702,MASTER!$A$8:$Z$762,21,0),"")</f>
        <v>0</v>
      </c>
      <c r="U702" s="67">
        <f>+BD_Links[[#This Row],[id2]]</f>
        <v>7</v>
      </c>
      <c r="V702" s="58" t="str">
        <f>+""""&amp;IFERROR(VLOOKUP($O702,MASTER!$A$8:$Z$762,22,0),"")&amp;""""</f>
        <v>""</v>
      </c>
      <c r="W702" s="3"/>
      <c r="X702" s="3" t="str">
        <f>+IFERROR(VLOOKUP(BD_Links[[#This Row],[id GEE]],Portadas10[],2,0),"")</f>
        <v/>
      </c>
      <c r="Y7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https://odooutil.azurewebsites.net/GEE/Index/0/7/52/7</v>
      </c>
    </row>
    <row r="703" spans="2:26" ht="30.6" x14ac:dyDescent="0.3">
      <c r="B703" s="74">
        <f t="shared" si="52"/>
        <v>15</v>
      </c>
      <c r="C703" s="58" t="str">
        <f>+VLOOKUP($O703,MASTER!$A$8:$N$762,2,0)</f>
        <v>DATARIESGO</v>
      </c>
      <c r="D703" s="73" t="str">
        <f>+VLOOKUP($O703,MASTER!$A$8:$N$762,3,0)</f>
        <v>0012-04-00091</v>
      </c>
      <c r="E703" s="52" t="str">
        <f>+VLOOKUP($O703,MASTER!$A$8:$N$762,5,0)</f>
        <v>Plataforma de Análisis y Monitoreo de focos de Fuego - Chile</v>
      </c>
      <c r="F703" s="73" t="str">
        <f>+VLOOKUP($O703,MASTER!$A$8:$N$762,6,0)</f>
        <v>PRO</v>
      </c>
      <c r="G703" s="73" t="str">
        <f>+VLOOKUP($O703,MASTER!$A$8:$N$762,7,0)</f>
        <v>Chile</v>
      </c>
      <c r="H703" s="73" t="str">
        <f>+VLOOKUP($O703,MASTER!$A$8:$N$762,9,0)</f>
        <v>SI</v>
      </c>
      <c r="I703" s="73" t="str">
        <f>+VLOOKUP($O703,MASTER!$A$8:$N$762,10,0)</f>
        <v>SI</v>
      </c>
      <c r="J703" s="73" t="str">
        <f>+VLOOKUP($O703,MASTER!$A$8:$N$762,11,0)</f>
        <v>NO</v>
      </c>
      <c r="K703" s="72">
        <f>+VLOOKUP($O703,MASTER!$A$8:$N$762,12,0)</f>
        <v>2</v>
      </c>
      <c r="L703" s="73" t="str">
        <f>+VLOOKUP($O703,MASTER!$A$8:$N$762,13,0)</f>
        <v>SI</v>
      </c>
      <c r="M703" s="73" t="str">
        <f>+VLOOKUP($O703,MASTER!$A$8:$N$762,14,0)</f>
        <v>Región</v>
      </c>
      <c r="N703" s="72">
        <f t="shared" si="53"/>
        <v>18</v>
      </c>
      <c r="O703" s="67">
        <f t="shared" si="53"/>
        <v>52</v>
      </c>
      <c r="P703" s="65">
        <v>16</v>
      </c>
      <c r="Q703" s="3" t="s">
        <v>650</v>
      </c>
      <c r="R703" s="3" t="str">
        <f t="shared" si="54"/>
        <v>https://dashboardfiltrado.azurewebsites.net/AutoDash/Index/52/16</v>
      </c>
      <c r="S703" s="58" t="str">
        <f>+""""&amp;IFERROR(VLOOKUP($O703,MASTER!$A$8:$Z$762,20,0),"")&amp;""""</f>
        <v>""</v>
      </c>
      <c r="T703" s="73">
        <f>+IFERROR(VLOOKUP($O703,MASTER!$A$8:$Z$762,21,0),"")</f>
        <v>0</v>
      </c>
      <c r="U703" s="67">
        <f>+BD_Links[[#This Row],[id2]]</f>
        <v>16</v>
      </c>
      <c r="V703" s="58" t="str">
        <f>+""""&amp;IFERROR(VLOOKUP($O703,MASTER!$A$8:$Z$762,22,0),"")&amp;""""</f>
        <v>""</v>
      </c>
      <c r="W703" s="3"/>
      <c r="X703" s="3" t="str">
        <f>+IFERROR(VLOOKUP(BD_Links[[#This Row],[id GEE]],Portadas10[],2,0),"")</f>
        <v/>
      </c>
      <c r="Y7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https://odooutil.azurewebsites.net/GEE/Index/0/16/52/16</v>
      </c>
    </row>
    <row r="704" spans="2:26" ht="30.6" x14ac:dyDescent="0.3">
      <c r="B704" s="74">
        <f t="shared" si="52"/>
        <v>16</v>
      </c>
      <c r="C704" s="58" t="str">
        <f>+VLOOKUP($O704,MASTER!$A$8:$N$762,2,0)</f>
        <v>DATARIESGO</v>
      </c>
      <c r="D704" s="73" t="str">
        <f>+VLOOKUP($O704,MASTER!$A$8:$N$762,3,0)</f>
        <v>0012-04-00091</v>
      </c>
      <c r="E704" s="52" t="str">
        <f>+VLOOKUP($O704,MASTER!$A$8:$N$762,5,0)</f>
        <v>Plataforma de Análisis y Monitoreo de focos de Fuego - Chile</v>
      </c>
      <c r="F704" s="73" t="str">
        <f>+VLOOKUP($O704,MASTER!$A$8:$N$762,6,0)</f>
        <v>PRO</v>
      </c>
      <c r="G704" s="73" t="str">
        <f>+VLOOKUP($O704,MASTER!$A$8:$N$762,7,0)</f>
        <v>Chile</v>
      </c>
      <c r="H704" s="73" t="str">
        <f>+VLOOKUP($O704,MASTER!$A$8:$N$762,9,0)</f>
        <v>SI</v>
      </c>
      <c r="I704" s="73" t="str">
        <f>+VLOOKUP($O704,MASTER!$A$8:$N$762,10,0)</f>
        <v>SI</v>
      </c>
      <c r="J704" s="73" t="str">
        <f>+VLOOKUP($O704,MASTER!$A$8:$N$762,11,0)</f>
        <v>NO</v>
      </c>
      <c r="K704" s="72">
        <f>+VLOOKUP($O704,MASTER!$A$8:$N$762,12,0)</f>
        <v>2</v>
      </c>
      <c r="L704" s="73" t="str">
        <f>+VLOOKUP($O704,MASTER!$A$8:$N$762,13,0)</f>
        <v>SI</v>
      </c>
      <c r="M704" s="73" t="str">
        <f>+VLOOKUP($O704,MASTER!$A$8:$N$762,14,0)</f>
        <v>Región</v>
      </c>
      <c r="N704" s="72">
        <f t="shared" si="53"/>
        <v>18</v>
      </c>
      <c r="O704" s="67">
        <f t="shared" si="53"/>
        <v>52</v>
      </c>
      <c r="P704" s="65">
        <v>13</v>
      </c>
      <c r="Q704" s="3" t="s">
        <v>647</v>
      </c>
      <c r="R704" s="3" t="str">
        <f t="shared" si="54"/>
        <v>https://dashboardfiltrado.azurewebsites.net/AutoDash/Index/52/13</v>
      </c>
      <c r="S704" s="58" t="str">
        <f>+""""&amp;IFERROR(VLOOKUP($O704,MASTER!$A$8:$Z$762,20,0),"")&amp;""""</f>
        <v>""</v>
      </c>
      <c r="T704" s="73">
        <f>+IFERROR(VLOOKUP($O704,MASTER!$A$8:$Z$762,21,0),"")</f>
        <v>0</v>
      </c>
      <c r="U704" s="67">
        <f>+BD_Links[[#This Row],[id2]]</f>
        <v>13</v>
      </c>
      <c r="V704" s="58" t="str">
        <f>+""""&amp;IFERROR(VLOOKUP($O704,MASTER!$A$8:$Z$762,22,0),"")&amp;""""</f>
        <v>""</v>
      </c>
      <c r="W704" s="3"/>
      <c r="X704" s="3" t="str">
        <f>+IFERROR(VLOOKUP(BD_Links[[#This Row],[id GEE]],Portadas10[],2,0),"")</f>
        <v/>
      </c>
      <c r="Y7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https://odooutil.azurewebsites.net/GEE/Index/0/13/52/13</v>
      </c>
    </row>
    <row r="705" spans="2:26" ht="24" x14ac:dyDescent="0.3">
      <c r="B705" s="74">
        <f t="shared" si="52"/>
        <v>1</v>
      </c>
      <c r="C705" s="58" t="str">
        <f>+VLOOKUP($O705,MASTER!$A$8:$N$762,2,0)</f>
        <v>DATACLIMA</v>
      </c>
      <c r="D705" s="73" t="str">
        <f>+VLOOKUP($O705,MASTER!$A$8:$N$762,3,0)</f>
        <v>0013-04-00092</v>
      </c>
      <c r="E705" s="52" t="str">
        <f>+VLOOKUP($O705,MASTER!$A$8:$N$762,5,0)</f>
        <v>Plataforma de Análisis y Monitoreo del Clima - Chile</v>
      </c>
      <c r="F705" s="73" t="str">
        <f>+VLOOKUP($O705,MASTER!$A$8:$N$762,6,0)</f>
        <v>PRO</v>
      </c>
      <c r="G705" s="73" t="str">
        <f>+VLOOKUP($O705,MASTER!$A$8:$N$762,7,0)</f>
        <v>Chile</v>
      </c>
      <c r="H705" s="73" t="str">
        <f>+VLOOKUP($O705,MASTER!$A$8:$N$762,9,0)</f>
        <v>SI</v>
      </c>
      <c r="I705" s="73" t="str">
        <f>+VLOOKUP($O705,MASTER!$A$8:$N$762,10,0)</f>
        <v>SI</v>
      </c>
      <c r="J705" s="73" t="str">
        <f>+VLOOKUP($O705,MASTER!$A$8:$N$762,11,0)</f>
        <v>NO</v>
      </c>
      <c r="K705" s="72">
        <f>+VLOOKUP($O705,MASTER!$A$8:$N$762,12,0)</f>
        <v>1</v>
      </c>
      <c r="L705" s="73" t="str">
        <f>+VLOOKUP($O705,MASTER!$A$8:$N$762,13,0)</f>
        <v>NO</v>
      </c>
      <c r="M705" s="73" t="str">
        <f>+VLOOKUP($O705,MASTER!$A$8:$N$762,14,0)</f>
        <v>Nacional</v>
      </c>
      <c r="N705" s="72">
        <f t="shared" si="53"/>
        <v>18</v>
      </c>
      <c r="O705" s="67">
        <v>53</v>
      </c>
      <c r="P705" s="66">
        <v>0</v>
      </c>
      <c r="Q705" s="75" t="s">
        <v>89</v>
      </c>
      <c r="R705" s="3" t="str">
        <f t="shared" si="54"/>
        <v>https://dashboardfiltrado.azurewebsites.net/AutoDash/Index/53/0</v>
      </c>
      <c r="S705" s="58" t="str">
        <f>+""""&amp;IFERROR(VLOOKUP($O705,MASTER!$A$8:$Z$762,20,0),"")&amp;""""</f>
        <v>""</v>
      </c>
      <c r="T705" s="73">
        <f>+IFERROR(VLOOKUP($O705,MASTER!$A$8:$Z$762,21,0),"")</f>
        <v>0</v>
      </c>
      <c r="U705" s="67">
        <f>+BD_Links[[#This Row],[id2]]</f>
        <v>0</v>
      </c>
      <c r="V705" s="58" t="str">
        <f>+""""&amp;IFERROR(VLOOKUP($O705,MASTER!$A$8:$Z$762,22,0),"")&amp;""""</f>
        <v>""</v>
      </c>
      <c r="W705" s="3"/>
      <c r="X705" s="3" t="str">
        <f>+IFERROR(VLOOKUP(BD_Links[[#This Row],[id GEE]],Portadas10[],2,0),"")</f>
        <v/>
      </c>
      <c r="Y7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https://odooutil.azurewebsites.net/GEE/Index/0/0/53/0</v>
      </c>
    </row>
    <row r="706" spans="2:26" ht="24" x14ac:dyDescent="0.3">
      <c r="B706" s="74">
        <f t="shared" si="52"/>
        <v>1</v>
      </c>
      <c r="C706" s="58" t="str">
        <f>+VLOOKUP($O706,MASTER!$A$8:$N$762,2,0)</f>
        <v>DATACLIMA</v>
      </c>
      <c r="D706" s="73" t="str">
        <f>+VLOOKUP($O706,MASTER!$A$8:$N$762,3,0)</f>
        <v>0013-04-00092</v>
      </c>
      <c r="E706" s="52" t="str">
        <f>+VLOOKUP($O706,MASTER!$A$8:$N$762,5,0)</f>
        <v>Plataforma de Análisis y Monitoreo del Clima - Chile</v>
      </c>
      <c r="F706" s="73" t="str">
        <f>+VLOOKUP($O706,MASTER!$A$8:$N$762,6,0)</f>
        <v>PRO</v>
      </c>
      <c r="G706" s="73" t="str">
        <f>+VLOOKUP($O706,MASTER!$A$8:$N$762,7,0)</f>
        <v>Chile</v>
      </c>
      <c r="H706" s="73" t="str">
        <f>+VLOOKUP($O706,MASTER!$A$8:$N$762,9,0)</f>
        <v>SI</v>
      </c>
      <c r="I706" s="73" t="str">
        <f>+VLOOKUP($O706,MASTER!$A$8:$N$762,10,0)</f>
        <v>SI</v>
      </c>
      <c r="J706" s="73" t="str">
        <f>+VLOOKUP($O706,MASTER!$A$8:$N$762,11,0)</f>
        <v>NO</v>
      </c>
      <c r="K706" s="72">
        <f>+VLOOKUP($O706,MASTER!$A$8:$N$762,12,0)</f>
        <v>2</v>
      </c>
      <c r="L706" s="73" t="str">
        <f>+VLOOKUP($O706,MASTER!$A$8:$N$762,13,0)</f>
        <v>SI</v>
      </c>
      <c r="M706" s="73" t="str">
        <f>+VLOOKUP($O706,MASTER!$A$8:$N$762,14,0)</f>
        <v>Región</v>
      </c>
      <c r="N706" s="72">
        <f t="shared" si="53"/>
        <v>18</v>
      </c>
      <c r="O706" s="67">
        <v>54</v>
      </c>
      <c r="P706" s="65">
        <v>2</v>
      </c>
      <c r="Q706" s="3" t="s">
        <v>636</v>
      </c>
      <c r="R706" s="3" t="str">
        <f t="shared" si="54"/>
        <v>https://dashboardfiltrado.azurewebsites.net/AutoDash/Index/54/2</v>
      </c>
      <c r="S706" s="58" t="str">
        <f>+""""&amp;IFERROR(VLOOKUP($O706,MASTER!$A$8:$Z$762,20,0),"")&amp;""""</f>
        <v>""</v>
      </c>
      <c r="T706" s="73">
        <f>+IFERROR(VLOOKUP($O706,MASTER!$A$8:$Z$762,21,0),"")</f>
        <v>0</v>
      </c>
      <c r="U706" s="67">
        <f>+BD_Links[[#This Row],[id2]]</f>
        <v>2</v>
      </c>
      <c r="V706" s="58" t="str">
        <f>+""""&amp;IFERROR(VLOOKUP($O706,MASTER!$A$8:$Z$762,22,0),"")&amp;""""</f>
        <v>""</v>
      </c>
      <c r="W706" s="3"/>
      <c r="X706" s="3" t="str">
        <f>+IFERROR(VLOOKUP(BD_Links[[#This Row],[id GEE]],Portadas10[],2,0),"")</f>
        <v/>
      </c>
      <c r="Y7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https://odooutil.azurewebsites.net/GEE/Index/0/2/54/2</v>
      </c>
    </row>
    <row r="707" spans="2:26" ht="24" x14ac:dyDescent="0.3">
      <c r="B707" s="74">
        <f t="shared" ref="B707:B770" si="55">+IF(O707&lt;&gt;O706,1,B706+1)</f>
        <v>2</v>
      </c>
      <c r="C707" s="58" t="str">
        <f>+VLOOKUP($O707,MASTER!$A$8:$N$762,2,0)</f>
        <v>DATACLIMA</v>
      </c>
      <c r="D707" s="73" t="str">
        <f>+VLOOKUP($O707,MASTER!$A$8:$N$762,3,0)</f>
        <v>0013-04-00092</v>
      </c>
      <c r="E707" s="52" t="str">
        <f>+VLOOKUP($O707,MASTER!$A$8:$N$762,5,0)</f>
        <v>Plataforma de Análisis y Monitoreo del Clima - Chile</v>
      </c>
      <c r="F707" s="73" t="str">
        <f>+VLOOKUP($O707,MASTER!$A$8:$N$762,6,0)</f>
        <v>PRO</v>
      </c>
      <c r="G707" s="73" t="str">
        <f>+VLOOKUP($O707,MASTER!$A$8:$N$762,7,0)</f>
        <v>Chile</v>
      </c>
      <c r="H707" s="73" t="str">
        <f>+VLOOKUP($O707,MASTER!$A$8:$N$762,9,0)</f>
        <v>SI</v>
      </c>
      <c r="I707" s="73" t="str">
        <f>+VLOOKUP($O707,MASTER!$A$8:$N$762,10,0)</f>
        <v>SI</v>
      </c>
      <c r="J707" s="73" t="str">
        <f>+VLOOKUP($O707,MASTER!$A$8:$N$762,11,0)</f>
        <v>NO</v>
      </c>
      <c r="K707" s="72">
        <f>+VLOOKUP($O707,MASTER!$A$8:$N$762,12,0)</f>
        <v>2</v>
      </c>
      <c r="L707" s="73" t="str">
        <f>+VLOOKUP($O707,MASTER!$A$8:$N$762,13,0)</f>
        <v>SI</v>
      </c>
      <c r="M707" s="73" t="str">
        <f>+VLOOKUP($O707,MASTER!$A$8:$N$762,14,0)</f>
        <v>Región</v>
      </c>
      <c r="N707" s="72">
        <f t="shared" ref="N707:O770" si="56">+N706</f>
        <v>18</v>
      </c>
      <c r="O707" s="67">
        <f t="shared" si="56"/>
        <v>54</v>
      </c>
      <c r="P707" s="65">
        <v>15</v>
      </c>
      <c r="Q707" s="3" t="s">
        <v>649</v>
      </c>
      <c r="R707" s="3" t="str">
        <f t="shared" ref="R707:R770" si="57">+"https://dashboardfiltrado.azurewebsites.net/AutoDash/Index/"&amp;O707&amp;"/"&amp;P707</f>
        <v>https://dashboardfiltrado.azurewebsites.net/AutoDash/Index/54/15</v>
      </c>
      <c r="S707" s="58" t="str">
        <f>+""""&amp;IFERROR(VLOOKUP($O707,MASTER!$A$8:$Z$762,20,0),"")&amp;""""</f>
        <v>""</v>
      </c>
      <c r="T707" s="73">
        <f>+IFERROR(VLOOKUP($O707,MASTER!$A$8:$Z$762,21,0),"")</f>
        <v>0</v>
      </c>
      <c r="U707" s="67">
        <f>+BD_Links[[#This Row],[id2]]</f>
        <v>15</v>
      </c>
      <c r="V707" s="58" t="str">
        <f>+""""&amp;IFERROR(VLOOKUP($O707,MASTER!$A$8:$Z$762,22,0),"")&amp;""""</f>
        <v>""</v>
      </c>
      <c r="W707" s="3"/>
      <c r="X707" s="3" t="str">
        <f>+IFERROR(VLOOKUP(BD_Links[[#This Row],[id GEE]],Portadas10[],2,0),"")</f>
        <v/>
      </c>
      <c r="Y7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https://odooutil.azurewebsites.net/GEE/Index/0/15/54/15</v>
      </c>
    </row>
    <row r="708" spans="2:26" ht="24" x14ac:dyDescent="0.3">
      <c r="B708" s="74">
        <f t="shared" si="55"/>
        <v>3</v>
      </c>
      <c r="C708" s="58" t="str">
        <f>+VLOOKUP($O708,MASTER!$A$8:$N$762,2,0)</f>
        <v>DATACLIMA</v>
      </c>
      <c r="D708" s="73" t="str">
        <f>+VLOOKUP($O708,MASTER!$A$8:$N$762,3,0)</f>
        <v>0013-04-00092</v>
      </c>
      <c r="E708" s="52" t="str">
        <f>+VLOOKUP($O708,MASTER!$A$8:$N$762,5,0)</f>
        <v>Plataforma de Análisis y Monitoreo del Clima - Chile</v>
      </c>
      <c r="F708" s="73" t="str">
        <f>+VLOOKUP($O708,MASTER!$A$8:$N$762,6,0)</f>
        <v>PRO</v>
      </c>
      <c r="G708" s="73" t="str">
        <f>+VLOOKUP($O708,MASTER!$A$8:$N$762,7,0)</f>
        <v>Chile</v>
      </c>
      <c r="H708" s="73" t="str">
        <f>+VLOOKUP($O708,MASTER!$A$8:$N$762,9,0)</f>
        <v>SI</v>
      </c>
      <c r="I708" s="73" t="str">
        <f>+VLOOKUP($O708,MASTER!$A$8:$N$762,10,0)</f>
        <v>SI</v>
      </c>
      <c r="J708" s="73" t="str">
        <f>+VLOOKUP($O708,MASTER!$A$8:$N$762,11,0)</f>
        <v>NO</v>
      </c>
      <c r="K708" s="72">
        <f>+VLOOKUP($O708,MASTER!$A$8:$N$762,12,0)</f>
        <v>2</v>
      </c>
      <c r="L708" s="73" t="str">
        <f>+VLOOKUP($O708,MASTER!$A$8:$N$762,13,0)</f>
        <v>SI</v>
      </c>
      <c r="M708" s="73" t="str">
        <f>+VLOOKUP($O708,MASTER!$A$8:$N$762,14,0)</f>
        <v>Región</v>
      </c>
      <c r="N708" s="72">
        <f t="shared" si="56"/>
        <v>18</v>
      </c>
      <c r="O708" s="67">
        <f t="shared" si="56"/>
        <v>54</v>
      </c>
      <c r="P708" s="65">
        <v>3</v>
      </c>
      <c r="Q708" s="3" t="s">
        <v>637</v>
      </c>
      <c r="R708" s="3" t="str">
        <f t="shared" si="57"/>
        <v>https://dashboardfiltrado.azurewebsites.net/AutoDash/Index/54/3</v>
      </c>
      <c r="S708" s="58" t="str">
        <f>+""""&amp;IFERROR(VLOOKUP($O708,MASTER!$A$8:$Z$762,20,0),"")&amp;""""</f>
        <v>""</v>
      </c>
      <c r="T708" s="73">
        <f>+IFERROR(VLOOKUP($O708,MASTER!$A$8:$Z$762,21,0),"")</f>
        <v>0</v>
      </c>
      <c r="U708" s="67">
        <f>+BD_Links[[#This Row],[id2]]</f>
        <v>3</v>
      </c>
      <c r="V708" s="58" t="str">
        <f>+""""&amp;IFERROR(VLOOKUP($O708,MASTER!$A$8:$Z$762,22,0),"")&amp;""""</f>
        <v>""</v>
      </c>
      <c r="W708" s="3"/>
      <c r="X708" s="3" t="str">
        <f>+IFERROR(VLOOKUP(BD_Links[[#This Row],[id GEE]],Portadas10[],2,0),"")</f>
        <v/>
      </c>
      <c r="Y7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https://odooutil.azurewebsites.net/GEE/Index/0/3/54/3</v>
      </c>
    </row>
    <row r="709" spans="2:26" ht="24" x14ac:dyDescent="0.3">
      <c r="B709" s="74">
        <f t="shared" si="55"/>
        <v>4</v>
      </c>
      <c r="C709" s="58" t="str">
        <f>+VLOOKUP($O709,MASTER!$A$8:$N$762,2,0)</f>
        <v>DATACLIMA</v>
      </c>
      <c r="D709" s="73" t="str">
        <f>+VLOOKUP($O709,MASTER!$A$8:$N$762,3,0)</f>
        <v>0013-04-00092</v>
      </c>
      <c r="E709" s="52" t="str">
        <f>+VLOOKUP($O709,MASTER!$A$8:$N$762,5,0)</f>
        <v>Plataforma de Análisis y Monitoreo del Clima - Chile</v>
      </c>
      <c r="F709" s="73" t="str">
        <f>+VLOOKUP($O709,MASTER!$A$8:$N$762,6,0)</f>
        <v>PRO</v>
      </c>
      <c r="G709" s="73" t="str">
        <f>+VLOOKUP($O709,MASTER!$A$8:$N$762,7,0)</f>
        <v>Chile</v>
      </c>
      <c r="H709" s="73" t="str">
        <f>+VLOOKUP($O709,MASTER!$A$8:$N$762,9,0)</f>
        <v>SI</v>
      </c>
      <c r="I709" s="73" t="str">
        <f>+VLOOKUP($O709,MASTER!$A$8:$N$762,10,0)</f>
        <v>SI</v>
      </c>
      <c r="J709" s="73" t="str">
        <f>+VLOOKUP($O709,MASTER!$A$8:$N$762,11,0)</f>
        <v>NO</v>
      </c>
      <c r="K709" s="72">
        <f>+VLOOKUP($O709,MASTER!$A$8:$N$762,12,0)</f>
        <v>2</v>
      </c>
      <c r="L709" s="73" t="str">
        <f>+VLOOKUP($O709,MASTER!$A$8:$N$762,13,0)</f>
        <v>SI</v>
      </c>
      <c r="M709" s="73" t="str">
        <f>+VLOOKUP($O709,MASTER!$A$8:$N$762,14,0)</f>
        <v>Región</v>
      </c>
      <c r="N709" s="72">
        <f t="shared" si="56"/>
        <v>18</v>
      </c>
      <c r="O709" s="67">
        <f t="shared" si="56"/>
        <v>54</v>
      </c>
      <c r="P709" s="65">
        <v>11</v>
      </c>
      <c r="Q709" s="3" t="s">
        <v>645</v>
      </c>
      <c r="R709" s="3" t="str">
        <f t="shared" si="57"/>
        <v>https://dashboardfiltrado.azurewebsites.net/AutoDash/Index/54/11</v>
      </c>
      <c r="S709" s="58" t="str">
        <f>+""""&amp;IFERROR(VLOOKUP($O709,MASTER!$A$8:$Z$762,20,0),"")&amp;""""</f>
        <v>""</v>
      </c>
      <c r="T709" s="73">
        <f>+IFERROR(VLOOKUP($O709,MASTER!$A$8:$Z$762,21,0),"")</f>
        <v>0</v>
      </c>
      <c r="U709" s="67">
        <f>+BD_Links[[#This Row],[id2]]</f>
        <v>11</v>
      </c>
      <c r="V709" s="58" t="str">
        <f>+""""&amp;IFERROR(VLOOKUP($O709,MASTER!$A$8:$Z$762,22,0),"")&amp;""""</f>
        <v>""</v>
      </c>
      <c r="W709" s="3"/>
      <c r="X709" s="3" t="str">
        <f>+IFERROR(VLOOKUP(BD_Links[[#This Row],[id GEE]],Portadas10[],2,0),"")</f>
        <v/>
      </c>
      <c r="Y7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https://odooutil.azurewebsites.net/GEE/Index/0/11/54/11</v>
      </c>
    </row>
    <row r="710" spans="2:26" ht="24" x14ac:dyDescent="0.3">
      <c r="B710" s="74">
        <f t="shared" si="55"/>
        <v>5</v>
      </c>
      <c r="C710" s="58" t="str">
        <f>+VLOOKUP($O710,MASTER!$A$8:$N$762,2,0)</f>
        <v>DATACLIMA</v>
      </c>
      <c r="D710" s="73" t="str">
        <f>+VLOOKUP($O710,MASTER!$A$8:$N$762,3,0)</f>
        <v>0013-04-00092</v>
      </c>
      <c r="E710" s="52" t="str">
        <f>+VLOOKUP($O710,MASTER!$A$8:$N$762,5,0)</f>
        <v>Plataforma de Análisis y Monitoreo del Clima - Chile</v>
      </c>
      <c r="F710" s="73" t="str">
        <f>+VLOOKUP($O710,MASTER!$A$8:$N$762,6,0)</f>
        <v>PRO</v>
      </c>
      <c r="G710" s="73" t="str">
        <f>+VLOOKUP($O710,MASTER!$A$8:$N$762,7,0)</f>
        <v>Chile</v>
      </c>
      <c r="H710" s="73" t="str">
        <f>+VLOOKUP($O710,MASTER!$A$8:$N$762,9,0)</f>
        <v>SI</v>
      </c>
      <c r="I710" s="73" t="str">
        <f>+VLOOKUP($O710,MASTER!$A$8:$N$762,10,0)</f>
        <v>SI</v>
      </c>
      <c r="J710" s="73" t="str">
        <f>+VLOOKUP($O710,MASTER!$A$8:$N$762,11,0)</f>
        <v>NO</v>
      </c>
      <c r="K710" s="72">
        <f>+VLOOKUP($O710,MASTER!$A$8:$N$762,12,0)</f>
        <v>2</v>
      </c>
      <c r="L710" s="73" t="str">
        <f>+VLOOKUP($O710,MASTER!$A$8:$N$762,13,0)</f>
        <v>SI</v>
      </c>
      <c r="M710" s="73" t="str">
        <f>+VLOOKUP($O710,MASTER!$A$8:$N$762,14,0)</f>
        <v>Región</v>
      </c>
      <c r="N710" s="72">
        <f t="shared" si="56"/>
        <v>18</v>
      </c>
      <c r="O710" s="67">
        <f t="shared" si="56"/>
        <v>54</v>
      </c>
      <c r="P710" s="65">
        <v>4</v>
      </c>
      <c r="Q710" s="3" t="s">
        <v>638</v>
      </c>
      <c r="R710" s="3" t="str">
        <f t="shared" si="57"/>
        <v>https://dashboardfiltrado.azurewebsites.net/AutoDash/Index/54/4</v>
      </c>
      <c r="S710" s="58" t="str">
        <f>+""""&amp;IFERROR(VLOOKUP($O710,MASTER!$A$8:$Z$762,20,0),"")&amp;""""</f>
        <v>""</v>
      </c>
      <c r="T710" s="73">
        <f>+IFERROR(VLOOKUP($O710,MASTER!$A$8:$Z$762,21,0),"")</f>
        <v>0</v>
      </c>
      <c r="U710" s="67">
        <f>+BD_Links[[#This Row],[id2]]</f>
        <v>4</v>
      </c>
      <c r="V710" s="58" t="str">
        <f>+""""&amp;IFERROR(VLOOKUP($O710,MASTER!$A$8:$Z$762,22,0),"")&amp;""""</f>
        <v>""</v>
      </c>
      <c r="W710" s="3"/>
      <c r="X710" s="3" t="str">
        <f>+IFERROR(VLOOKUP(BD_Links[[#This Row],[id GEE]],Portadas10[],2,0),"")</f>
        <v/>
      </c>
      <c r="Y7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https://odooutil.azurewebsites.net/GEE/Index/0/4/54/4</v>
      </c>
    </row>
    <row r="711" spans="2:26" ht="24" x14ac:dyDescent="0.3">
      <c r="B711" s="74">
        <f t="shared" si="55"/>
        <v>6</v>
      </c>
      <c r="C711" s="58" t="str">
        <f>+VLOOKUP($O711,MASTER!$A$8:$N$762,2,0)</f>
        <v>DATACLIMA</v>
      </c>
      <c r="D711" s="73" t="str">
        <f>+VLOOKUP($O711,MASTER!$A$8:$N$762,3,0)</f>
        <v>0013-04-00092</v>
      </c>
      <c r="E711" s="52" t="str">
        <f>+VLOOKUP($O711,MASTER!$A$8:$N$762,5,0)</f>
        <v>Plataforma de Análisis y Monitoreo del Clima - Chile</v>
      </c>
      <c r="F711" s="73" t="str">
        <f>+VLOOKUP($O711,MASTER!$A$8:$N$762,6,0)</f>
        <v>PRO</v>
      </c>
      <c r="G711" s="73" t="str">
        <f>+VLOOKUP($O711,MASTER!$A$8:$N$762,7,0)</f>
        <v>Chile</v>
      </c>
      <c r="H711" s="73" t="str">
        <f>+VLOOKUP($O711,MASTER!$A$8:$N$762,9,0)</f>
        <v>SI</v>
      </c>
      <c r="I711" s="73" t="str">
        <f>+VLOOKUP($O711,MASTER!$A$8:$N$762,10,0)</f>
        <v>SI</v>
      </c>
      <c r="J711" s="73" t="str">
        <f>+VLOOKUP($O711,MASTER!$A$8:$N$762,11,0)</f>
        <v>NO</v>
      </c>
      <c r="K711" s="72">
        <f>+VLOOKUP($O711,MASTER!$A$8:$N$762,12,0)</f>
        <v>2</v>
      </c>
      <c r="L711" s="73" t="str">
        <f>+VLOOKUP($O711,MASTER!$A$8:$N$762,13,0)</f>
        <v>SI</v>
      </c>
      <c r="M711" s="73" t="str">
        <f>+VLOOKUP($O711,MASTER!$A$8:$N$762,14,0)</f>
        <v>Región</v>
      </c>
      <c r="N711" s="72">
        <f t="shared" si="56"/>
        <v>18</v>
      </c>
      <c r="O711" s="67">
        <f t="shared" si="56"/>
        <v>54</v>
      </c>
      <c r="P711" s="65">
        <v>9</v>
      </c>
      <c r="Q711" s="3" t="s">
        <v>643</v>
      </c>
      <c r="R711" s="3" t="str">
        <f t="shared" si="57"/>
        <v>https://dashboardfiltrado.azurewebsites.net/AutoDash/Index/54/9</v>
      </c>
      <c r="S711" s="58" t="str">
        <f>+""""&amp;IFERROR(VLOOKUP($O711,MASTER!$A$8:$Z$762,20,0),"")&amp;""""</f>
        <v>""</v>
      </c>
      <c r="T711" s="73">
        <f>+IFERROR(VLOOKUP($O711,MASTER!$A$8:$Z$762,21,0),"")</f>
        <v>0</v>
      </c>
      <c r="U711" s="67">
        <f>+BD_Links[[#This Row],[id2]]</f>
        <v>9</v>
      </c>
      <c r="V711" s="58" t="str">
        <f>+""""&amp;IFERROR(VLOOKUP($O711,MASTER!$A$8:$Z$762,22,0),"")&amp;""""</f>
        <v>""</v>
      </c>
      <c r="W711" s="3"/>
      <c r="X711" s="3" t="str">
        <f>+IFERROR(VLOOKUP(BD_Links[[#This Row],[id GEE]],Portadas10[],2,0),"")</f>
        <v/>
      </c>
      <c r="Y7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https://odooutil.azurewebsites.net/GEE/Index/0/9/54/9</v>
      </c>
    </row>
    <row r="712" spans="2:26" ht="24" x14ac:dyDescent="0.3">
      <c r="B712" s="74">
        <f t="shared" si="55"/>
        <v>7</v>
      </c>
      <c r="C712" s="58" t="str">
        <f>+VLOOKUP($O712,MASTER!$A$8:$N$762,2,0)</f>
        <v>DATACLIMA</v>
      </c>
      <c r="D712" s="73" t="str">
        <f>+VLOOKUP($O712,MASTER!$A$8:$N$762,3,0)</f>
        <v>0013-04-00092</v>
      </c>
      <c r="E712" s="52" t="str">
        <f>+VLOOKUP($O712,MASTER!$A$8:$N$762,5,0)</f>
        <v>Plataforma de Análisis y Monitoreo del Clima - Chile</v>
      </c>
      <c r="F712" s="73" t="str">
        <f>+VLOOKUP($O712,MASTER!$A$8:$N$762,6,0)</f>
        <v>PRO</v>
      </c>
      <c r="G712" s="73" t="str">
        <f>+VLOOKUP($O712,MASTER!$A$8:$N$762,7,0)</f>
        <v>Chile</v>
      </c>
      <c r="H712" s="73" t="str">
        <f>+VLOOKUP($O712,MASTER!$A$8:$N$762,9,0)</f>
        <v>SI</v>
      </c>
      <c r="I712" s="73" t="str">
        <f>+VLOOKUP($O712,MASTER!$A$8:$N$762,10,0)</f>
        <v>SI</v>
      </c>
      <c r="J712" s="73" t="str">
        <f>+VLOOKUP($O712,MASTER!$A$8:$N$762,11,0)</f>
        <v>NO</v>
      </c>
      <c r="K712" s="72">
        <f>+VLOOKUP($O712,MASTER!$A$8:$N$762,12,0)</f>
        <v>2</v>
      </c>
      <c r="L712" s="73" t="str">
        <f>+VLOOKUP($O712,MASTER!$A$8:$N$762,13,0)</f>
        <v>SI</v>
      </c>
      <c r="M712" s="73" t="str">
        <f>+VLOOKUP($O712,MASTER!$A$8:$N$762,14,0)</f>
        <v>Región</v>
      </c>
      <c r="N712" s="72">
        <f t="shared" si="56"/>
        <v>18</v>
      </c>
      <c r="O712" s="67">
        <f t="shared" si="56"/>
        <v>54</v>
      </c>
      <c r="P712" s="65">
        <v>10</v>
      </c>
      <c r="Q712" s="3" t="s">
        <v>644</v>
      </c>
      <c r="R712" s="3" t="str">
        <f t="shared" si="57"/>
        <v>https://dashboardfiltrado.azurewebsites.net/AutoDash/Index/54/10</v>
      </c>
      <c r="S712" s="58" t="str">
        <f>+""""&amp;IFERROR(VLOOKUP($O712,MASTER!$A$8:$Z$762,20,0),"")&amp;""""</f>
        <v>""</v>
      </c>
      <c r="T712" s="73">
        <f>+IFERROR(VLOOKUP($O712,MASTER!$A$8:$Z$762,21,0),"")</f>
        <v>0</v>
      </c>
      <c r="U712" s="67">
        <f>+BD_Links[[#This Row],[id2]]</f>
        <v>10</v>
      </c>
      <c r="V712" s="58" t="str">
        <f>+""""&amp;IFERROR(VLOOKUP($O712,MASTER!$A$8:$Z$762,22,0),"")&amp;""""</f>
        <v>""</v>
      </c>
      <c r="W712" s="3"/>
      <c r="X712" s="3" t="str">
        <f>+IFERROR(VLOOKUP(BD_Links[[#This Row],[id GEE]],Portadas10[],2,0),"")</f>
        <v/>
      </c>
      <c r="Y7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https://odooutil.azurewebsites.net/GEE/Index/0/10/54/10</v>
      </c>
    </row>
    <row r="713" spans="2:26" ht="24" x14ac:dyDescent="0.3">
      <c r="B713" s="74">
        <f t="shared" si="55"/>
        <v>8</v>
      </c>
      <c r="C713" s="58" t="str">
        <f>+VLOOKUP($O713,MASTER!$A$8:$N$762,2,0)</f>
        <v>DATACLIMA</v>
      </c>
      <c r="D713" s="73" t="str">
        <f>+VLOOKUP($O713,MASTER!$A$8:$N$762,3,0)</f>
        <v>0013-04-00092</v>
      </c>
      <c r="E713" s="52" t="str">
        <f>+VLOOKUP($O713,MASTER!$A$8:$N$762,5,0)</f>
        <v>Plataforma de Análisis y Monitoreo del Clima - Chile</v>
      </c>
      <c r="F713" s="73" t="str">
        <f>+VLOOKUP($O713,MASTER!$A$8:$N$762,6,0)</f>
        <v>PRO</v>
      </c>
      <c r="G713" s="73" t="str">
        <f>+VLOOKUP($O713,MASTER!$A$8:$N$762,7,0)</f>
        <v>Chile</v>
      </c>
      <c r="H713" s="73" t="str">
        <f>+VLOOKUP($O713,MASTER!$A$8:$N$762,9,0)</f>
        <v>SI</v>
      </c>
      <c r="I713" s="73" t="str">
        <f>+VLOOKUP($O713,MASTER!$A$8:$N$762,10,0)</f>
        <v>SI</v>
      </c>
      <c r="J713" s="73" t="str">
        <f>+VLOOKUP($O713,MASTER!$A$8:$N$762,11,0)</f>
        <v>NO</v>
      </c>
      <c r="K713" s="72">
        <f>+VLOOKUP($O713,MASTER!$A$8:$N$762,12,0)</f>
        <v>2</v>
      </c>
      <c r="L713" s="73" t="str">
        <f>+VLOOKUP($O713,MASTER!$A$8:$N$762,13,0)</f>
        <v>SI</v>
      </c>
      <c r="M713" s="73" t="str">
        <f>+VLOOKUP($O713,MASTER!$A$8:$N$762,14,0)</f>
        <v>Región</v>
      </c>
      <c r="N713" s="72">
        <f t="shared" si="56"/>
        <v>18</v>
      </c>
      <c r="O713" s="67">
        <f t="shared" si="56"/>
        <v>54</v>
      </c>
      <c r="P713" s="65">
        <v>14</v>
      </c>
      <c r="Q713" s="3" t="s">
        <v>648</v>
      </c>
      <c r="R713" s="3" t="str">
        <f t="shared" si="57"/>
        <v>https://dashboardfiltrado.azurewebsites.net/AutoDash/Index/54/14</v>
      </c>
      <c r="S713" s="58" t="str">
        <f>+""""&amp;IFERROR(VLOOKUP($O713,MASTER!$A$8:$Z$762,20,0),"")&amp;""""</f>
        <v>""</v>
      </c>
      <c r="T713" s="73">
        <f>+IFERROR(VLOOKUP($O713,MASTER!$A$8:$Z$762,21,0),"")</f>
        <v>0</v>
      </c>
      <c r="U713" s="67">
        <f>+BD_Links[[#This Row],[id2]]</f>
        <v>14</v>
      </c>
      <c r="V713" s="58" t="str">
        <f>+""""&amp;IFERROR(VLOOKUP($O713,MASTER!$A$8:$Z$762,22,0),"")&amp;""""</f>
        <v>""</v>
      </c>
      <c r="W713" s="3"/>
      <c r="X713" s="3" t="str">
        <f>+IFERROR(VLOOKUP(BD_Links[[#This Row],[id GEE]],Portadas10[],2,0),"")</f>
        <v/>
      </c>
      <c r="Y7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https://odooutil.azurewebsites.net/GEE/Index/0/14/54/14</v>
      </c>
    </row>
    <row r="714" spans="2:26" ht="24" x14ac:dyDescent="0.3">
      <c r="B714" s="74">
        <f t="shared" si="55"/>
        <v>9</v>
      </c>
      <c r="C714" s="58" t="str">
        <f>+VLOOKUP($O714,MASTER!$A$8:$N$762,2,0)</f>
        <v>DATACLIMA</v>
      </c>
      <c r="D714" s="73" t="str">
        <f>+VLOOKUP($O714,MASTER!$A$8:$N$762,3,0)</f>
        <v>0013-04-00092</v>
      </c>
      <c r="E714" s="52" t="str">
        <f>+VLOOKUP($O714,MASTER!$A$8:$N$762,5,0)</f>
        <v>Plataforma de Análisis y Monitoreo del Clima - Chile</v>
      </c>
      <c r="F714" s="73" t="str">
        <f>+VLOOKUP($O714,MASTER!$A$8:$N$762,6,0)</f>
        <v>PRO</v>
      </c>
      <c r="G714" s="73" t="str">
        <f>+VLOOKUP($O714,MASTER!$A$8:$N$762,7,0)</f>
        <v>Chile</v>
      </c>
      <c r="H714" s="73" t="str">
        <f>+VLOOKUP($O714,MASTER!$A$8:$N$762,9,0)</f>
        <v>SI</v>
      </c>
      <c r="I714" s="73" t="str">
        <f>+VLOOKUP($O714,MASTER!$A$8:$N$762,10,0)</f>
        <v>SI</v>
      </c>
      <c r="J714" s="73" t="str">
        <f>+VLOOKUP($O714,MASTER!$A$8:$N$762,11,0)</f>
        <v>NO</v>
      </c>
      <c r="K714" s="72">
        <f>+VLOOKUP($O714,MASTER!$A$8:$N$762,12,0)</f>
        <v>2</v>
      </c>
      <c r="L714" s="73" t="str">
        <f>+VLOOKUP($O714,MASTER!$A$8:$N$762,13,0)</f>
        <v>SI</v>
      </c>
      <c r="M714" s="73" t="str">
        <f>+VLOOKUP($O714,MASTER!$A$8:$N$762,14,0)</f>
        <v>Región</v>
      </c>
      <c r="N714" s="72">
        <f t="shared" si="56"/>
        <v>18</v>
      </c>
      <c r="O714" s="67">
        <f t="shared" si="56"/>
        <v>54</v>
      </c>
      <c r="P714" s="65">
        <v>12</v>
      </c>
      <c r="Q714" s="3" t="s">
        <v>646</v>
      </c>
      <c r="R714" s="3" t="str">
        <f t="shared" si="57"/>
        <v>https://dashboardfiltrado.azurewebsites.net/AutoDash/Index/54/12</v>
      </c>
      <c r="S714" s="58" t="str">
        <f>+""""&amp;IFERROR(VLOOKUP($O714,MASTER!$A$8:$Z$762,20,0),"")&amp;""""</f>
        <v>""</v>
      </c>
      <c r="T714" s="73">
        <f>+IFERROR(VLOOKUP($O714,MASTER!$A$8:$Z$762,21,0),"")</f>
        <v>0</v>
      </c>
      <c r="U714" s="67">
        <f>+BD_Links[[#This Row],[id2]]</f>
        <v>12</v>
      </c>
      <c r="V714" s="58" t="str">
        <f>+""""&amp;IFERROR(VLOOKUP($O714,MASTER!$A$8:$Z$762,22,0),"")&amp;""""</f>
        <v>""</v>
      </c>
      <c r="W714" s="3"/>
      <c r="X714" s="3" t="str">
        <f>+IFERROR(VLOOKUP(BD_Links[[#This Row],[id GEE]],Portadas10[],2,0),"")</f>
        <v/>
      </c>
      <c r="Y7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https://odooutil.azurewebsites.net/GEE/Index/0/12/54/12</v>
      </c>
    </row>
    <row r="715" spans="2:26" ht="24" x14ac:dyDescent="0.3">
      <c r="B715" s="74">
        <f t="shared" si="55"/>
        <v>10</v>
      </c>
      <c r="C715" s="58" t="str">
        <f>+VLOOKUP($O715,MASTER!$A$8:$N$762,2,0)</f>
        <v>DATACLIMA</v>
      </c>
      <c r="D715" s="73" t="str">
        <f>+VLOOKUP($O715,MASTER!$A$8:$N$762,3,0)</f>
        <v>0013-04-00092</v>
      </c>
      <c r="E715" s="52" t="str">
        <f>+VLOOKUP($O715,MASTER!$A$8:$N$762,5,0)</f>
        <v>Plataforma de Análisis y Monitoreo del Clima - Chile</v>
      </c>
      <c r="F715" s="73" t="str">
        <f>+VLOOKUP($O715,MASTER!$A$8:$N$762,6,0)</f>
        <v>PRO</v>
      </c>
      <c r="G715" s="73" t="str">
        <f>+VLOOKUP($O715,MASTER!$A$8:$N$762,7,0)</f>
        <v>Chile</v>
      </c>
      <c r="H715" s="73" t="str">
        <f>+VLOOKUP($O715,MASTER!$A$8:$N$762,9,0)</f>
        <v>SI</v>
      </c>
      <c r="I715" s="73" t="str">
        <f>+VLOOKUP($O715,MASTER!$A$8:$N$762,10,0)</f>
        <v>SI</v>
      </c>
      <c r="J715" s="73" t="str">
        <f>+VLOOKUP($O715,MASTER!$A$8:$N$762,11,0)</f>
        <v>NO</v>
      </c>
      <c r="K715" s="72">
        <f>+VLOOKUP($O715,MASTER!$A$8:$N$762,12,0)</f>
        <v>2</v>
      </c>
      <c r="L715" s="73" t="str">
        <f>+VLOOKUP($O715,MASTER!$A$8:$N$762,13,0)</f>
        <v>SI</v>
      </c>
      <c r="M715" s="73" t="str">
        <f>+VLOOKUP($O715,MASTER!$A$8:$N$762,14,0)</f>
        <v>Región</v>
      </c>
      <c r="N715" s="72">
        <f t="shared" si="56"/>
        <v>18</v>
      </c>
      <c r="O715" s="67">
        <f t="shared" si="56"/>
        <v>54</v>
      </c>
      <c r="P715" s="65">
        <v>6</v>
      </c>
      <c r="Q715" s="3" t="s">
        <v>640</v>
      </c>
      <c r="R715" s="3" t="str">
        <f t="shared" si="57"/>
        <v>https://dashboardfiltrado.azurewebsites.net/AutoDash/Index/54/6</v>
      </c>
      <c r="S715" s="58" t="str">
        <f>+""""&amp;IFERROR(VLOOKUP($O715,MASTER!$A$8:$Z$762,20,0),"")&amp;""""</f>
        <v>""</v>
      </c>
      <c r="T715" s="73">
        <f>+IFERROR(VLOOKUP($O715,MASTER!$A$8:$Z$762,21,0),"")</f>
        <v>0</v>
      </c>
      <c r="U715" s="67">
        <f>+BD_Links[[#This Row],[id2]]</f>
        <v>6</v>
      </c>
      <c r="V715" s="58" t="str">
        <f>+""""&amp;IFERROR(VLOOKUP($O715,MASTER!$A$8:$Z$762,22,0),"")&amp;""""</f>
        <v>""</v>
      </c>
      <c r="W715" s="3"/>
      <c r="X715" s="3" t="str">
        <f>+IFERROR(VLOOKUP(BD_Links[[#This Row],[id GEE]],Portadas10[],2,0),"")</f>
        <v/>
      </c>
      <c r="Y7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https://odooutil.azurewebsites.net/GEE/Index/0/6/54/6</v>
      </c>
    </row>
    <row r="716" spans="2:26" ht="24" x14ac:dyDescent="0.3">
      <c r="B716" s="74">
        <f t="shared" si="55"/>
        <v>11</v>
      </c>
      <c r="C716" s="58" t="str">
        <f>+VLOOKUP($O716,MASTER!$A$8:$N$762,2,0)</f>
        <v>DATACLIMA</v>
      </c>
      <c r="D716" s="73" t="str">
        <f>+VLOOKUP($O716,MASTER!$A$8:$N$762,3,0)</f>
        <v>0013-04-00092</v>
      </c>
      <c r="E716" s="52" t="str">
        <f>+VLOOKUP($O716,MASTER!$A$8:$N$762,5,0)</f>
        <v>Plataforma de Análisis y Monitoreo del Clima - Chile</v>
      </c>
      <c r="F716" s="73" t="str">
        <f>+VLOOKUP($O716,MASTER!$A$8:$N$762,6,0)</f>
        <v>PRO</v>
      </c>
      <c r="G716" s="73" t="str">
        <f>+VLOOKUP($O716,MASTER!$A$8:$N$762,7,0)</f>
        <v>Chile</v>
      </c>
      <c r="H716" s="73" t="str">
        <f>+VLOOKUP($O716,MASTER!$A$8:$N$762,9,0)</f>
        <v>SI</v>
      </c>
      <c r="I716" s="73" t="str">
        <f>+VLOOKUP($O716,MASTER!$A$8:$N$762,10,0)</f>
        <v>SI</v>
      </c>
      <c r="J716" s="73" t="str">
        <f>+VLOOKUP($O716,MASTER!$A$8:$N$762,11,0)</f>
        <v>NO</v>
      </c>
      <c r="K716" s="72">
        <f>+VLOOKUP($O716,MASTER!$A$8:$N$762,12,0)</f>
        <v>2</v>
      </c>
      <c r="L716" s="73" t="str">
        <f>+VLOOKUP($O716,MASTER!$A$8:$N$762,13,0)</f>
        <v>SI</v>
      </c>
      <c r="M716" s="73" t="str">
        <f>+VLOOKUP($O716,MASTER!$A$8:$N$762,14,0)</f>
        <v>Región</v>
      </c>
      <c r="N716" s="72">
        <f t="shared" si="56"/>
        <v>18</v>
      </c>
      <c r="O716" s="67">
        <f t="shared" si="56"/>
        <v>54</v>
      </c>
      <c r="P716" s="65">
        <v>1</v>
      </c>
      <c r="Q716" s="3" t="s">
        <v>635</v>
      </c>
      <c r="R716" s="3" t="str">
        <f t="shared" si="57"/>
        <v>https://dashboardfiltrado.azurewebsites.net/AutoDash/Index/54/1</v>
      </c>
      <c r="S716" s="58" t="str">
        <f>+""""&amp;IFERROR(VLOOKUP($O716,MASTER!$A$8:$Z$762,20,0),"")&amp;""""</f>
        <v>""</v>
      </c>
      <c r="T716" s="73">
        <f>+IFERROR(VLOOKUP($O716,MASTER!$A$8:$Z$762,21,0),"")</f>
        <v>0</v>
      </c>
      <c r="U716" s="67">
        <f>+BD_Links[[#This Row],[id2]]</f>
        <v>1</v>
      </c>
      <c r="V716" s="58" t="str">
        <f>+""""&amp;IFERROR(VLOOKUP($O716,MASTER!$A$8:$Z$762,22,0),"")&amp;""""</f>
        <v>""</v>
      </c>
      <c r="W716" s="3"/>
      <c r="X716" s="3" t="str">
        <f>+IFERROR(VLOOKUP(BD_Links[[#This Row],[id GEE]],Portadas10[],2,0),"")</f>
        <v/>
      </c>
      <c r="Y7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https://odooutil.azurewebsites.net/GEE/Index/0/1/54/1</v>
      </c>
    </row>
    <row r="717" spans="2:26" ht="24" x14ac:dyDescent="0.3">
      <c r="B717" s="74">
        <f t="shared" si="55"/>
        <v>12</v>
      </c>
      <c r="C717" s="58" t="str">
        <f>+VLOOKUP($O717,MASTER!$A$8:$N$762,2,0)</f>
        <v>DATACLIMA</v>
      </c>
      <c r="D717" s="73" t="str">
        <f>+VLOOKUP($O717,MASTER!$A$8:$N$762,3,0)</f>
        <v>0013-04-00092</v>
      </c>
      <c r="E717" s="52" t="str">
        <f>+VLOOKUP($O717,MASTER!$A$8:$N$762,5,0)</f>
        <v>Plataforma de Análisis y Monitoreo del Clima - Chile</v>
      </c>
      <c r="F717" s="73" t="str">
        <f>+VLOOKUP($O717,MASTER!$A$8:$N$762,6,0)</f>
        <v>PRO</v>
      </c>
      <c r="G717" s="73" t="str">
        <f>+VLOOKUP($O717,MASTER!$A$8:$N$762,7,0)</f>
        <v>Chile</v>
      </c>
      <c r="H717" s="73" t="str">
        <f>+VLOOKUP($O717,MASTER!$A$8:$N$762,9,0)</f>
        <v>SI</v>
      </c>
      <c r="I717" s="73" t="str">
        <f>+VLOOKUP($O717,MASTER!$A$8:$N$762,10,0)</f>
        <v>SI</v>
      </c>
      <c r="J717" s="73" t="str">
        <f>+VLOOKUP($O717,MASTER!$A$8:$N$762,11,0)</f>
        <v>NO</v>
      </c>
      <c r="K717" s="72">
        <f>+VLOOKUP($O717,MASTER!$A$8:$N$762,12,0)</f>
        <v>2</v>
      </c>
      <c r="L717" s="73" t="str">
        <f>+VLOOKUP($O717,MASTER!$A$8:$N$762,13,0)</f>
        <v>SI</v>
      </c>
      <c r="M717" s="73" t="str">
        <f>+VLOOKUP($O717,MASTER!$A$8:$N$762,14,0)</f>
        <v>Región</v>
      </c>
      <c r="N717" s="72">
        <f t="shared" si="56"/>
        <v>18</v>
      </c>
      <c r="O717" s="67">
        <f t="shared" si="56"/>
        <v>54</v>
      </c>
      <c r="P717" s="65">
        <v>5</v>
      </c>
      <c r="Q717" s="3" t="s">
        <v>639</v>
      </c>
      <c r="R717" s="3" t="str">
        <f t="shared" si="57"/>
        <v>https://dashboardfiltrado.azurewebsites.net/AutoDash/Index/54/5</v>
      </c>
      <c r="S717" s="58" t="str">
        <f>+""""&amp;IFERROR(VLOOKUP($O717,MASTER!$A$8:$Z$762,20,0),"")&amp;""""</f>
        <v>""</v>
      </c>
      <c r="T717" s="73">
        <f>+IFERROR(VLOOKUP($O717,MASTER!$A$8:$Z$762,21,0),"")</f>
        <v>0</v>
      </c>
      <c r="U717" s="67">
        <f>+BD_Links[[#This Row],[id2]]</f>
        <v>5</v>
      </c>
      <c r="V717" s="58" t="str">
        <f>+""""&amp;IFERROR(VLOOKUP($O717,MASTER!$A$8:$Z$762,22,0),"")&amp;""""</f>
        <v>""</v>
      </c>
      <c r="W717" s="3"/>
      <c r="X717" s="3" t="str">
        <f>+IFERROR(VLOOKUP(BD_Links[[#This Row],[id GEE]],Portadas10[],2,0),"")</f>
        <v/>
      </c>
      <c r="Y7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https://odooutil.azurewebsites.net/GEE/Index/0/5/54/5</v>
      </c>
    </row>
    <row r="718" spans="2:26" ht="24" x14ac:dyDescent="0.3">
      <c r="B718" s="74">
        <f t="shared" si="55"/>
        <v>13</v>
      </c>
      <c r="C718" s="58" t="str">
        <f>+VLOOKUP($O718,MASTER!$A$8:$N$762,2,0)</f>
        <v>DATACLIMA</v>
      </c>
      <c r="D718" s="73" t="str">
        <f>+VLOOKUP($O718,MASTER!$A$8:$N$762,3,0)</f>
        <v>0013-04-00092</v>
      </c>
      <c r="E718" s="52" t="str">
        <f>+VLOOKUP($O718,MASTER!$A$8:$N$762,5,0)</f>
        <v>Plataforma de Análisis y Monitoreo del Clima - Chile</v>
      </c>
      <c r="F718" s="73" t="str">
        <f>+VLOOKUP($O718,MASTER!$A$8:$N$762,6,0)</f>
        <v>PRO</v>
      </c>
      <c r="G718" s="73" t="str">
        <f>+VLOOKUP($O718,MASTER!$A$8:$N$762,7,0)</f>
        <v>Chile</v>
      </c>
      <c r="H718" s="73" t="str">
        <f>+VLOOKUP($O718,MASTER!$A$8:$N$762,9,0)</f>
        <v>SI</v>
      </c>
      <c r="I718" s="73" t="str">
        <f>+VLOOKUP($O718,MASTER!$A$8:$N$762,10,0)</f>
        <v>SI</v>
      </c>
      <c r="J718" s="73" t="str">
        <f>+VLOOKUP($O718,MASTER!$A$8:$N$762,11,0)</f>
        <v>NO</v>
      </c>
      <c r="K718" s="72">
        <f>+VLOOKUP($O718,MASTER!$A$8:$N$762,12,0)</f>
        <v>2</v>
      </c>
      <c r="L718" s="73" t="str">
        <f>+VLOOKUP($O718,MASTER!$A$8:$N$762,13,0)</f>
        <v>SI</v>
      </c>
      <c r="M718" s="73" t="str">
        <f>+VLOOKUP($O718,MASTER!$A$8:$N$762,14,0)</f>
        <v>Región</v>
      </c>
      <c r="N718" s="72">
        <f t="shared" si="56"/>
        <v>18</v>
      </c>
      <c r="O718" s="67">
        <f t="shared" si="56"/>
        <v>54</v>
      </c>
      <c r="P718" s="65">
        <v>8</v>
      </c>
      <c r="Q718" s="3" t="s">
        <v>642</v>
      </c>
      <c r="R718" s="3" t="str">
        <f t="shared" si="57"/>
        <v>https://dashboardfiltrado.azurewebsites.net/AutoDash/Index/54/8</v>
      </c>
      <c r="S718" s="58" t="str">
        <f>+""""&amp;IFERROR(VLOOKUP($O718,MASTER!$A$8:$Z$762,20,0),"")&amp;""""</f>
        <v>""</v>
      </c>
      <c r="T718" s="73">
        <f>+IFERROR(VLOOKUP($O718,MASTER!$A$8:$Z$762,21,0),"")</f>
        <v>0</v>
      </c>
      <c r="U718" s="67">
        <f>+BD_Links[[#This Row],[id2]]</f>
        <v>8</v>
      </c>
      <c r="V718" s="58" t="str">
        <f>+""""&amp;IFERROR(VLOOKUP($O718,MASTER!$A$8:$Z$762,22,0),"")&amp;""""</f>
        <v>""</v>
      </c>
      <c r="W718" s="3"/>
      <c r="X718" s="3" t="str">
        <f>+IFERROR(VLOOKUP(BD_Links[[#This Row],[id GEE]],Portadas10[],2,0),"")</f>
        <v/>
      </c>
      <c r="Y7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https://odooutil.azurewebsites.net/GEE/Index/0/8/54/8</v>
      </c>
    </row>
    <row r="719" spans="2:26" ht="24" x14ac:dyDescent="0.3">
      <c r="B719" s="74">
        <f t="shared" si="55"/>
        <v>14</v>
      </c>
      <c r="C719" s="58" t="str">
        <f>+VLOOKUP($O719,MASTER!$A$8:$N$762,2,0)</f>
        <v>DATACLIMA</v>
      </c>
      <c r="D719" s="73" t="str">
        <f>+VLOOKUP($O719,MASTER!$A$8:$N$762,3,0)</f>
        <v>0013-04-00092</v>
      </c>
      <c r="E719" s="52" t="str">
        <f>+VLOOKUP($O719,MASTER!$A$8:$N$762,5,0)</f>
        <v>Plataforma de Análisis y Monitoreo del Clima - Chile</v>
      </c>
      <c r="F719" s="73" t="str">
        <f>+VLOOKUP($O719,MASTER!$A$8:$N$762,6,0)</f>
        <v>PRO</v>
      </c>
      <c r="G719" s="73" t="str">
        <f>+VLOOKUP($O719,MASTER!$A$8:$N$762,7,0)</f>
        <v>Chile</v>
      </c>
      <c r="H719" s="73" t="str">
        <f>+VLOOKUP($O719,MASTER!$A$8:$N$762,9,0)</f>
        <v>SI</v>
      </c>
      <c r="I719" s="73" t="str">
        <f>+VLOOKUP($O719,MASTER!$A$8:$N$762,10,0)</f>
        <v>SI</v>
      </c>
      <c r="J719" s="73" t="str">
        <f>+VLOOKUP($O719,MASTER!$A$8:$N$762,11,0)</f>
        <v>NO</v>
      </c>
      <c r="K719" s="72">
        <f>+VLOOKUP($O719,MASTER!$A$8:$N$762,12,0)</f>
        <v>2</v>
      </c>
      <c r="L719" s="73" t="str">
        <f>+VLOOKUP($O719,MASTER!$A$8:$N$762,13,0)</f>
        <v>SI</v>
      </c>
      <c r="M719" s="73" t="str">
        <f>+VLOOKUP($O719,MASTER!$A$8:$N$762,14,0)</f>
        <v>Región</v>
      </c>
      <c r="N719" s="72">
        <f t="shared" si="56"/>
        <v>18</v>
      </c>
      <c r="O719" s="67">
        <f t="shared" si="56"/>
        <v>54</v>
      </c>
      <c r="P719" s="65">
        <v>7</v>
      </c>
      <c r="Q719" s="3" t="s">
        <v>641</v>
      </c>
      <c r="R719" s="3" t="str">
        <f t="shared" si="57"/>
        <v>https://dashboardfiltrado.azurewebsites.net/AutoDash/Index/54/7</v>
      </c>
      <c r="S719" s="58" t="str">
        <f>+""""&amp;IFERROR(VLOOKUP($O719,MASTER!$A$8:$Z$762,20,0),"")&amp;""""</f>
        <v>""</v>
      </c>
      <c r="T719" s="73">
        <f>+IFERROR(VLOOKUP($O719,MASTER!$A$8:$Z$762,21,0),"")</f>
        <v>0</v>
      </c>
      <c r="U719" s="67">
        <f>+BD_Links[[#This Row],[id2]]</f>
        <v>7</v>
      </c>
      <c r="V719" s="58" t="str">
        <f>+""""&amp;IFERROR(VLOOKUP($O719,MASTER!$A$8:$Z$762,22,0),"")&amp;""""</f>
        <v>""</v>
      </c>
      <c r="W719" s="3"/>
      <c r="X719" s="3" t="str">
        <f>+IFERROR(VLOOKUP(BD_Links[[#This Row],[id GEE]],Portadas10[],2,0),"")</f>
        <v/>
      </c>
      <c r="Y7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https://odooutil.azurewebsites.net/GEE/Index/0/7/54/7</v>
      </c>
    </row>
    <row r="720" spans="2:26" ht="24" x14ac:dyDescent="0.3">
      <c r="B720" s="74">
        <f t="shared" si="55"/>
        <v>15</v>
      </c>
      <c r="C720" s="58" t="str">
        <f>+VLOOKUP($O720,MASTER!$A$8:$N$762,2,0)</f>
        <v>DATACLIMA</v>
      </c>
      <c r="D720" s="73" t="str">
        <f>+VLOOKUP($O720,MASTER!$A$8:$N$762,3,0)</f>
        <v>0013-04-00092</v>
      </c>
      <c r="E720" s="52" t="str">
        <f>+VLOOKUP($O720,MASTER!$A$8:$N$762,5,0)</f>
        <v>Plataforma de Análisis y Monitoreo del Clima - Chile</v>
      </c>
      <c r="F720" s="73" t="str">
        <f>+VLOOKUP($O720,MASTER!$A$8:$N$762,6,0)</f>
        <v>PRO</v>
      </c>
      <c r="G720" s="73" t="str">
        <f>+VLOOKUP($O720,MASTER!$A$8:$N$762,7,0)</f>
        <v>Chile</v>
      </c>
      <c r="H720" s="73" t="str">
        <f>+VLOOKUP($O720,MASTER!$A$8:$N$762,9,0)</f>
        <v>SI</v>
      </c>
      <c r="I720" s="73" t="str">
        <f>+VLOOKUP($O720,MASTER!$A$8:$N$762,10,0)</f>
        <v>SI</v>
      </c>
      <c r="J720" s="73" t="str">
        <f>+VLOOKUP($O720,MASTER!$A$8:$N$762,11,0)</f>
        <v>NO</v>
      </c>
      <c r="K720" s="72">
        <f>+VLOOKUP($O720,MASTER!$A$8:$N$762,12,0)</f>
        <v>2</v>
      </c>
      <c r="L720" s="73" t="str">
        <f>+VLOOKUP($O720,MASTER!$A$8:$N$762,13,0)</f>
        <v>SI</v>
      </c>
      <c r="M720" s="73" t="str">
        <f>+VLOOKUP($O720,MASTER!$A$8:$N$762,14,0)</f>
        <v>Región</v>
      </c>
      <c r="N720" s="72">
        <f t="shared" si="56"/>
        <v>18</v>
      </c>
      <c r="O720" s="67">
        <f t="shared" si="56"/>
        <v>54</v>
      </c>
      <c r="P720" s="65">
        <v>16</v>
      </c>
      <c r="Q720" s="3" t="s">
        <v>650</v>
      </c>
      <c r="R720" s="3" t="str">
        <f t="shared" si="57"/>
        <v>https://dashboardfiltrado.azurewebsites.net/AutoDash/Index/54/16</v>
      </c>
      <c r="S720" s="58" t="str">
        <f>+""""&amp;IFERROR(VLOOKUP($O720,MASTER!$A$8:$Z$762,20,0),"")&amp;""""</f>
        <v>""</v>
      </c>
      <c r="T720" s="73">
        <f>+IFERROR(VLOOKUP($O720,MASTER!$A$8:$Z$762,21,0),"")</f>
        <v>0</v>
      </c>
      <c r="U720" s="67">
        <f>+BD_Links[[#This Row],[id2]]</f>
        <v>16</v>
      </c>
      <c r="V720" s="58" t="str">
        <f>+""""&amp;IFERROR(VLOOKUP($O720,MASTER!$A$8:$Z$762,22,0),"")&amp;""""</f>
        <v>""</v>
      </c>
      <c r="W720" s="3"/>
      <c r="X720" s="3" t="str">
        <f>+IFERROR(VLOOKUP(BD_Links[[#This Row],[id GEE]],Portadas10[],2,0),"")</f>
        <v/>
      </c>
      <c r="Y7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https://odooutil.azurewebsites.net/GEE/Index/0/16/54/16</v>
      </c>
    </row>
    <row r="721" spans="2:26" ht="24" x14ac:dyDescent="0.3">
      <c r="B721" s="74">
        <f t="shared" si="55"/>
        <v>16</v>
      </c>
      <c r="C721" s="58" t="str">
        <f>+VLOOKUP($O721,MASTER!$A$8:$N$762,2,0)</f>
        <v>DATACLIMA</v>
      </c>
      <c r="D721" s="73" t="str">
        <f>+VLOOKUP($O721,MASTER!$A$8:$N$762,3,0)</f>
        <v>0013-04-00092</v>
      </c>
      <c r="E721" s="52" t="str">
        <f>+VLOOKUP($O721,MASTER!$A$8:$N$762,5,0)</f>
        <v>Plataforma de Análisis y Monitoreo del Clima - Chile</v>
      </c>
      <c r="F721" s="73" t="str">
        <f>+VLOOKUP($O721,MASTER!$A$8:$N$762,6,0)</f>
        <v>PRO</v>
      </c>
      <c r="G721" s="73" t="str">
        <f>+VLOOKUP($O721,MASTER!$A$8:$N$762,7,0)</f>
        <v>Chile</v>
      </c>
      <c r="H721" s="73" t="str">
        <f>+VLOOKUP($O721,MASTER!$A$8:$N$762,9,0)</f>
        <v>SI</v>
      </c>
      <c r="I721" s="73" t="str">
        <f>+VLOOKUP($O721,MASTER!$A$8:$N$762,10,0)</f>
        <v>SI</v>
      </c>
      <c r="J721" s="73" t="str">
        <f>+VLOOKUP($O721,MASTER!$A$8:$N$762,11,0)</f>
        <v>NO</v>
      </c>
      <c r="K721" s="72">
        <f>+VLOOKUP($O721,MASTER!$A$8:$N$762,12,0)</f>
        <v>2</v>
      </c>
      <c r="L721" s="73" t="str">
        <f>+VLOOKUP($O721,MASTER!$A$8:$N$762,13,0)</f>
        <v>SI</v>
      </c>
      <c r="M721" s="73" t="str">
        <f>+VLOOKUP($O721,MASTER!$A$8:$N$762,14,0)</f>
        <v>Región</v>
      </c>
      <c r="N721" s="72">
        <f t="shared" si="56"/>
        <v>18</v>
      </c>
      <c r="O721" s="67">
        <f t="shared" si="56"/>
        <v>54</v>
      </c>
      <c r="P721" s="65">
        <v>13</v>
      </c>
      <c r="Q721" s="3" t="s">
        <v>647</v>
      </c>
      <c r="R721" s="3" t="str">
        <f t="shared" si="57"/>
        <v>https://dashboardfiltrado.azurewebsites.net/AutoDash/Index/54/13</v>
      </c>
      <c r="S721" s="58" t="str">
        <f>+""""&amp;IFERROR(VLOOKUP($O721,MASTER!$A$8:$Z$762,20,0),"")&amp;""""</f>
        <v>""</v>
      </c>
      <c r="T721" s="73">
        <f>+IFERROR(VLOOKUP($O721,MASTER!$A$8:$Z$762,21,0),"")</f>
        <v>0</v>
      </c>
      <c r="U721" s="67">
        <f>+BD_Links[[#This Row],[id2]]</f>
        <v>13</v>
      </c>
      <c r="V721" s="58" t="str">
        <f>+""""&amp;IFERROR(VLOOKUP($O721,MASTER!$A$8:$Z$762,22,0),"")&amp;""""</f>
        <v>""</v>
      </c>
      <c r="W721" s="3"/>
      <c r="X721" s="3" t="str">
        <f>+IFERROR(VLOOKUP(BD_Links[[#This Row],[id GEE]],Portadas10[],2,0),"")</f>
        <v/>
      </c>
      <c r="Y7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https://odooutil.azurewebsites.net/GEE/Index/0/13/54/13</v>
      </c>
    </row>
    <row r="722" spans="2:26" ht="72" x14ac:dyDescent="0.3">
      <c r="B722" s="74">
        <f t="shared" si="55"/>
        <v>1</v>
      </c>
      <c r="C722" s="58" t="str">
        <f>+VLOOKUP($O722,MASTER!$A$8:$N$762,2,0)</f>
        <v>DATARIESGO</v>
      </c>
      <c r="D722" s="73" t="str">
        <f>+VLOOKUP($O722,MASTER!$A$8:$N$762,3,0)</f>
        <v>0012-04-00091</v>
      </c>
      <c r="E722" s="52" t="str">
        <f>+VLOOKUP($O722,MASTER!$A$8:$N$762,5,0)</f>
        <v>Plataforma de Análisis y Monitoreo de focos de Fuego - Nicaragua</v>
      </c>
      <c r="F722" s="73" t="str">
        <f>+VLOOKUP($O722,MASTER!$A$8:$N$762,6,0)</f>
        <v>PRO</v>
      </c>
      <c r="G722" s="73" t="str">
        <f>+VLOOKUP($O722,MASTER!$A$8:$N$762,7,0)</f>
        <v>Nicaragua</v>
      </c>
      <c r="H722" s="73" t="str">
        <f>+VLOOKUP($O722,MASTER!$A$8:$N$762,9,0)</f>
        <v>SI</v>
      </c>
      <c r="I722" s="73" t="str">
        <f>+VLOOKUP($O722,MASTER!$A$8:$N$762,10,0)</f>
        <v>SI</v>
      </c>
      <c r="J722" s="73" t="str">
        <f>+VLOOKUP($O722,MASTER!$A$8:$N$762,11,0)</f>
        <v>SI</v>
      </c>
      <c r="K722" s="72">
        <f>+VLOOKUP($O722,MASTER!$A$8:$N$762,12,0)</f>
        <v>1</v>
      </c>
      <c r="L722" s="73" t="str">
        <f>+VLOOKUP($O722,MASTER!$A$8:$N$762,13,0)</f>
        <v>NO</v>
      </c>
      <c r="M722" s="73" t="str">
        <f>+VLOOKUP($O722,MASTER!$A$8:$N$762,14,0)</f>
        <v>Nacional</v>
      </c>
      <c r="N722" s="72">
        <f t="shared" si="56"/>
        <v>18</v>
      </c>
      <c r="O722" s="67">
        <v>55</v>
      </c>
      <c r="P722" s="66">
        <v>0</v>
      </c>
      <c r="Q722" s="75" t="s">
        <v>89</v>
      </c>
      <c r="R722" s="3" t="str">
        <f t="shared" si="57"/>
        <v>https://dashboardfiltrado.azurewebsites.net/AutoDash/Index/55/0</v>
      </c>
      <c r="S722" s="58" t="str">
        <f>+""""&amp;IFERROR(VLOOKUP($O722,MASTER!$A$8:$Z$762,20,0),"")&amp;""""</f>
        <v>"https://app-data-i.users.earthengine.app/view/datafuegonc"</v>
      </c>
      <c r="T722" s="73">
        <f>+IFERROR(VLOOKUP($O722,MASTER!$A$8:$Z$762,21,0),"")</f>
        <v>9025</v>
      </c>
      <c r="U722" s="87">
        <f>+BD_Links[[#This Row],[id2]]</f>
        <v>0</v>
      </c>
      <c r="V722" s="58" t="str">
        <f>+""""&amp;IFERROR(VLOOKUP($O722,MASTER!$A$8:$Z$762,22,0),"")&amp;""""</f>
        <v>"DATAFUEGO_Nicaragua_Nacional"</v>
      </c>
      <c r="W722" s="3"/>
      <c r="X72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v>
      </c>
      <c r="Z7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https://odooutil.azurewebsites.net/GEE/Index/9025/0/55/0</v>
      </c>
    </row>
    <row r="723" spans="2:26" ht="72" x14ac:dyDescent="0.3">
      <c r="B723" s="74">
        <f t="shared" si="55"/>
        <v>1</v>
      </c>
      <c r="C723" s="58" t="str">
        <f>+VLOOKUP($O723,MASTER!$A$8:$N$762,2,0)</f>
        <v>DATARIESGO</v>
      </c>
      <c r="D723" s="73" t="str">
        <f>+VLOOKUP($O723,MASTER!$A$8:$N$762,3,0)</f>
        <v>0012-04-00091</v>
      </c>
      <c r="E723" s="52" t="str">
        <f>+VLOOKUP($O723,MASTER!$A$8:$N$762,5,0)</f>
        <v>Plataforma de Análisis y Monitoreo de focos de Fuego - Nicaragua</v>
      </c>
      <c r="F723" s="73" t="str">
        <f>+VLOOKUP($O723,MASTER!$A$8:$N$762,6,0)</f>
        <v>PRO</v>
      </c>
      <c r="G723" s="73" t="str">
        <f>+VLOOKUP($O723,MASTER!$A$8:$N$762,7,0)</f>
        <v>Nicaragua</v>
      </c>
      <c r="H723" s="73" t="str">
        <f>+VLOOKUP($O723,MASTER!$A$8:$N$762,9,0)</f>
        <v>SI</v>
      </c>
      <c r="I723" s="73" t="str">
        <f>+VLOOKUP($O723,MASTER!$A$8:$N$762,10,0)</f>
        <v>SI</v>
      </c>
      <c r="J723" s="73" t="str">
        <f>+VLOOKUP($O723,MASTER!$A$8:$N$762,11,0)</f>
        <v>SI</v>
      </c>
      <c r="K723" s="72">
        <f>+VLOOKUP($O723,MASTER!$A$8:$N$762,12,0)</f>
        <v>2</v>
      </c>
      <c r="L723" s="73" t="str">
        <f>+VLOOKUP($O723,MASTER!$A$8:$N$762,13,0)</f>
        <v>SI</v>
      </c>
      <c r="M723" s="73" t="str">
        <f>+VLOOKUP($O723,MASTER!$A$8:$N$762,14,0)</f>
        <v>Departamento</v>
      </c>
      <c r="N723" s="72">
        <f t="shared" si="56"/>
        <v>18</v>
      </c>
      <c r="O723" s="67">
        <v>56</v>
      </c>
      <c r="P723" s="65">
        <v>50</v>
      </c>
      <c r="Q723" s="3" t="s">
        <v>1100</v>
      </c>
      <c r="R723" s="3" t="str">
        <f t="shared" si="57"/>
        <v>https://dashboardfiltrado.azurewebsites.net/AutoDash/Index/56/50</v>
      </c>
      <c r="S723" s="58" t="str">
        <f>+""""&amp;IFERROR(VLOOKUP($O723,MASTER!$A$8:$Z$762,20,0),"")&amp;""""</f>
        <v>"https://app-data-i.users.earthengine.app/view/datafuegonc"</v>
      </c>
      <c r="T723" s="73">
        <f>+IFERROR(VLOOKUP($O723,MASTER!$A$8:$Z$762,21,0),"")</f>
        <v>9026</v>
      </c>
      <c r="U723" s="67">
        <f>+BD_Links[[#This Row],[id2]]</f>
        <v>50</v>
      </c>
      <c r="V723" s="58" t="str">
        <f>+""""&amp;IFERROR(VLOOKUP($O723,MASTER!$A$8:$Z$762,22,0),"")&amp;""""</f>
        <v>"DATAFUEGO_Nicaragua_Departamento"</v>
      </c>
      <c r="W723" s="3"/>
      <c r="X72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https://odooutil.azurewebsites.net/GEE/Index/9026/50/56/50</v>
      </c>
    </row>
    <row r="724" spans="2:26" ht="72" x14ac:dyDescent="0.3">
      <c r="B724" s="74">
        <f t="shared" si="55"/>
        <v>2</v>
      </c>
      <c r="C724" s="58" t="str">
        <f>+VLOOKUP($O724,MASTER!$A$8:$N$762,2,0)</f>
        <v>DATARIESGO</v>
      </c>
      <c r="D724" s="73" t="str">
        <f>+VLOOKUP($O724,MASTER!$A$8:$N$762,3,0)</f>
        <v>0012-04-00091</v>
      </c>
      <c r="E724" s="52" t="str">
        <f>+VLOOKUP($O724,MASTER!$A$8:$N$762,5,0)</f>
        <v>Plataforma de Análisis y Monitoreo de focos de Fuego - Nicaragua</v>
      </c>
      <c r="F724" s="73" t="str">
        <f>+VLOOKUP($O724,MASTER!$A$8:$N$762,6,0)</f>
        <v>PRO</v>
      </c>
      <c r="G724" s="73" t="str">
        <f>+VLOOKUP($O724,MASTER!$A$8:$N$762,7,0)</f>
        <v>Nicaragua</v>
      </c>
      <c r="H724" s="73" t="str">
        <f>+VLOOKUP($O724,MASTER!$A$8:$N$762,9,0)</f>
        <v>SI</v>
      </c>
      <c r="I724" s="73" t="str">
        <f>+VLOOKUP($O724,MASTER!$A$8:$N$762,10,0)</f>
        <v>SI</v>
      </c>
      <c r="J724" s="73" t="str">
        <f>+VLOOKUP($O724,MASTER!$A$8:$N$762,11,0)</f>
        <v>SI</v>
      </c>
      <c r="K724" s="72">
        <f>+VLOOKUP($O724,MASTER!$A$8:$N$762,12,0)</f>
        <v>2</v>
      </c>
      <c r="L724" s="73" t="str">
        <f>+VLOOKUP($O724,MASTER!$A$8:$N$762,13,0)</f>
        <v>SI</v>
      </c>
      <c r="M724" s="73" t="str">
        <f>+VLOOKUP($O724,MASTER!$A$8:$N$762,14,0)</f>
        <v>Departamento</v>
      </c>
      <c r="N724" s="72">
        <f t="shared" si="56"/>
        <v>18</v>
      </c>
      <c r="O724" s="67">
        <f t="shared" si="56"/>
        <v>56</v>
      </c>
      <c r="P724" s="65">
        <v>75</v>
      </c>
      <c r="Q724" s="3" t="s">
        <v>1101</v>
      </c>
      <c r="R724" s="3" t="str">
        <f t="shared" si="57"/>
        <v>https://dashboardfiltrado.azurewebsites.net/AutoDash/Index/56/75</v>
      </c>
      <c r="S724" s="58" t="str">
        <f>+""""&amp;IFERROR(VLOOKUP($O724,MASTER!$A$8:$Z$762,20,0),"")&amp;""""</f>
        <v>"https://app-data-i.users.earthengine.app/view/datafuegonc"</v>
      </c>
      <c r="T724" s="73">
        <f>+IFERROR(VLOOKUP($O724,MASTER!$A$8:$Z$762,21,0),"")</f>
        <v>9026</v>
      </c>
      <c r="U724" s="67">
        <f>+BD_Links[[#This Row],[id2]]</f>
        <v>75</v>
      </c>
      <c r="V724" s="58" t="str">
        <f>+""""&amp;IFERROR(VLOOKUP($O724,MASTER!$A$8:$Z$762,22,0),"")&amp;""""</f>
        <v>"DATAFUEGO_Nicaragua_Departamento"</v>
      </c>
      <c r="W724" s="3"/>
      <c r="X72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https://odooutil.azurewebsites.net/GEE/Index/9026/75/56/75</v>
      </c>
    </row>
    <row r="725" spans="2:26" ht="72" x14ac:dyDescent="0.3">
      <c r="B725" s="74">
        <f t="shared" si="55"/>
        <v>3</v>
      </c>
      <c r="C725" s="58" t="str">
        <f>+VLOOKUP($O725,MASTER!$A$8:$N$762,2,0)</f>
        <v>DATARIESGO</v>
      </c>
      <c r="D725" s="73" t="str">
        <f>+VLOOKUP($O725,MASTER!$A$8:$N$762,3,0)</f>
        <v>0012-04-00091</v>
      </c>
      <c r="E725" s="52" t="str">
        <f>+VLOOKUP($O725,MASTER!$A$8:$N$762,5,0)</f>
        <v>Plataforma de Análisis y Monitoreo de focos de Fuego - Nicaragua</v>
      </c>
      <c r="F725" s="73" t="str">
        <f>+VLOOKUP($O725,MASTER!$A$8:$N$762,6,0)</f>
        <v>PRO</v>
      </c>
      <c r="G725" s="73" t="str">
        <f>+VLOOKUP($O725,MASTER!$A$8:$N$762,7,0)</f>
        <v>Nicaragua</v>
      </c>
      <c r="H725" s="73" t="str">
        <f>+VLOOKUP($O725,MASTER!$A$8:$N$762,9,0)</f>
        <v>SI</v>
      </c>
      <c r="I725" s="73" t="str">
        <f>+VLOOKUP($O725,MASTER!$A$8:$N$762,10,0)</f>
        <v>SI</v>
      </c>
      <c r="J725" s="73" t="str">
        <f>+VLOOKUP($O725,MASTER!$A$8:$N$762,11,0)</f>
        <v>SI</v>
      </c>
      <c r="K725" s="72">
        <f>+VLOOKUP($O725,MASTER!$A$8:$N$762,12,0)</f>
        <v>2</v>
      </c>
      <c r="L725" s="73" t="str">
        <f>+VLOOKUP($O725,MASTER!$A$8:$N$762,13,0)</f>
        <v>SI</v>
      </c>
      <c r="M725" s="73" t="str">
        <f>+VLOOKUP($O725,MASTER!$A$8:$N$762,14,0)</f>
        <v>Departamento</v>
      </c>
      <c r="N725" s="72">
        <f t="shared" si="56"/>
        <v>18</v>
      </c>
      <c r="O725" s="67">
        <f t="shared" si="56"/>
        <v>56</v>
      </c>
      <c r="P725" s="65">
        <v>30</v>
      </c>
      <c r="Q725" s="3" t="s">
        <v>1102</v>
      </c>
      <c r="R725" s="3" t="str">
        <f t="shared" si="57"/>
        <v>https://dashboardfiltrado.azurewebsites.net/AutoDash/Index/56/30</v>
      </c>
      <c r="S725" s="58" t="str">
        <f>+""""&amp;IFERROR(VLOOKUP($O725,MASTER!$A$8:$Z$762,20,0),"")&amp;""""</f>
        <v>"https://app-data-i.users.earthengine.app/view/datafuegonc"</v>
      </c>
      <c r="T725" s="73">
        <f>+IFERROR(VLOOKUP($O725,MASTER!$A$8:$Z$762,21,0),"")</f>
        <v>9026</v>
      </c>
      <c r="U725" s="67">
        <f>+BD_Links[[#This Row],[id2]]</f>
        <v>30</v>
      </c>
      <c r="V725" s="58" t="str">
        <f>+""""&amp;IFERROR(VLOOKUP($O725,MASTER!$A$8:$Z$762,22,0),"")&amp;""""</f>
        <v>"DATAFUEGO_Nicaragua_Departamento"</v>
      </c>
      <c r="W725" s="3"/>
      <c r="X72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https://odooutil.azurewebsites.net/GEE/Index/9026/30/56/30</v>
      </c>
    </row>
    <row r="726" spans="2:26" ht="72" x14ac:dyDescent="0.3">
      <c r="B726" s="74">
        <f t="shared" si="55"/>
        <v>4</v>
      </c>
      <c r="C726" s="58" t="str">
        <f>+VLOOKUP($O726,MASTER!$A$8:$N$762,2,0)</f>
        <v>DATARIESGO</v>
      </c>
      <c r="D726" s="73" t="str">
        <f>+VLOOKUP($O726,MASTER!$A$8:$N$762,3,0)</f>
        <v>0012-04-00091</v>
      </c>
      <c r="E726" s="52" t="str">
        <f>+VLOOKUP($O726,MASTER!$A$8:$N$762,5,0)</f>
        <v>Plataforma de Análisis y Monitoreo de focos de Fuego - Nicaragua</v>
      </c>
      <c r="F726" s="73" t="str">
        <f>+VLOOKUP($O726,MASTER!$A$8:$N$762,6,0)</f>
        <v>PRO</v>
      </c>
      <c r="G726" s="73" t="str">
        <f>+VLOOKUP($O726,MASTER!$A$8:$N$762,7,0)</f>
        <v>Nicaragua</v>
      </c>
      <c r="H726" s="73" t="str">
        <f>+VLOOKUP($O726,MASTER!$A$8:$N$762,9,0)</f>
        <v>SI</v>
      </c>
      <c r="I726" s="73" t="str">
        <f>+VLOOKUP($O726,MASTER!$A$8:$N$762,10,0)</f>
        <v>SI</v>
      </c>
      <c r="J726" s="73" t="str">
        <f>+VLOOKUP($O726,MASTER!$A$8:$N$762,11,0)</f>
        <v>SI</v>
      </c>
      <c r="K726" s="72">
        <f>+VLOOKUP($O726,MASTER!$A$8:$N$762,12,0)</f>
        <v>2</v>
      </c>
      <c r="L726" s="73" t="str">
        <f>+VLOOKUP($O726,MASTER!$A$8:$N$762,13,0)</f>
        <v>SI</v>
      </c>
      <c r="M726" s="73" t="str">
        <f>+VLOOKUP($O726,MASTER!$A$8:$N$762,14,0)</f>
        <v>Departamento</v>
      </c>
      <c r="N726" s="72">
        <f t="shared" si="56"/>
        <v>18</v>
      </c>
      <c r="O726" s="67">
        <f t="shared" si="56"/>
        <v>56</v>
      </c>
      <c r="P726" s="65">
        <v>65</v>
      </c>
      <c r="Q726" s="3" t="s">
        <v>1103</v>
      </c>
      <c r="R726" s="3" t="str">
        <f t="shared" si="57"/>
        <v>https://dashboardfiltrado.azurewebsites.net/AutoDash/Index/56/65</v>
      </c>
      <c r="S726" s="58" t="str">
        <f>+""""&amp;IFERROR(VLOOKUP($O726,MASTER!$A$8:$Z$762,20,0),"")&amp;""""</f>
        <v>"https://app-data-i.users.earthengine.app/view/datafuegonc"</v>
      </c>
      <c r="T726" s="73">
        <f>+IFERROR(VLOOKUP($O726,MASTER!$A$8:$Z$762,21,0),"")</f>
        <v>9026</v>
      </c>
      <c r="U726" s="67">
        <f>+BD_Links[[#This Row],[id2]]</f>
        <v>65</v>
      </c>
      <c r="V726" s="58" t="str">
        <f>+""""&amp;IFERROR(VLOOKUP($O726,MASTER!$A$8:$Z$762,22,0),"")&amp;""""</f>
        <v>"DATAFUEGO_Nicaragua_Departamento"</v>
      </c>
      <c r="W726" s="3"/>
      <c r="X72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https://odooutil.azurewebsites.net/GEE/Index/9026/65/56/65</v>
      </c>
    </row>
    <row r="727" spans="2:26" ht="72" x14ac:dyDescent="0.3">
      <c r="B727" s="74">
        <f t="shared" si="55"/>
        <v>5</v>
      </c>
      <c r="C727" s="58" t="str">
        <f>+VLOOKUP($O727,MASTER!$A$8:$N$762,2,0)</f>
        <v>DATARIESGO</v>
      </c>
      <c r="D727" s="73" t="str">
        <f>+VLOOKUP($O727,MASTER!$A$8:$N$762,3,0)</f>
        <v>0012-04-00091</v>
      </c>
      <c r="E727" s="52" t="str">
        <f>+VLOOKUP($O727,MASTER!$A$8:$N$762,5,0)</f>
        <v>Plataforma de Análisis y Monitoreo de focos de Fuego - Nicaragua</v>
      </c>
      <c r="F727" s="73" t="str">
        <f>+VLOOKUP($O727,MASTER!$A$8:$N$762,6,0)</f>
        <v>PRO</v>
      </c>
      <c r="G727" s="73" t="str">
        <f>+VLOOKUP($O727,MASTER!$A$8:$N$762,7,0)</f>
        <v>Nicaragua</v>
      </c>
      <c r="H727" s="73" t="str">
        <f>+VLOOKUP($O727,MASTER!$A$8:$N$762,9,0)</f>
        <v>SI</v>
      </c>
      <c r="I727" s="73" t="str">
        <f>+VLOOKUP($O727,MASTER!$A$8:$N$762,10,0)</f>
        <v>SI</v>
      </c>
      <c r="J727" s="73" t="str">
        <f>+VLOOKUP($O727,MASTER!$A$8:$N$762,11,0)</f>
        <v>SI</v>
      </c>
      <c r="K727" s="72">
        <f>+VLOOKUP($O727,MASTER!$A$8:$N$762,12,0)</f>
        <v>2</v>
      </c>
      <c r="L727" s="73" t="str">
        <f>+VLOOKUP($O727,MASTER!$A$8:$N$762,13,0)</f>
        <v>SI</v>
      </c>
      <c r="M727" s="73" t="str">
        <f>+VLOOKUP($O727,MASTER!$A$8:$N$762,14,0)</f>
        <v>Departamento</v>
      </c>
      <c r="N727" s="72">
        <f t="shared" si="56"/>
        <v>18</v>
      </c>
      <c r="O727" s="67">
        <f t="shared" si="56"/>
        <v>56</v>
      </c>
      <c r="P727" s="65">
        <v>25</v>
      </c>
      <c r="Q727" s="3" t="s">
        <v>1104</v>
      </c>
      <c r="R727" s="3" t="str">
        <f t="shared" si="57"/>
        <v>https://dashboardfiltrado.azurewebsites.net/AutoDash/Index/56/25</v>
      </c>
      <c r="S727" s="58" t="str">
        <f>+""""&amp;IFERROR(VLOOKUP($O727,MASTER!$A$8:$Z$762,20,0),"")&amp;""""</f>
        <v>"https://app-data-i.users.earthengine.app/view/datafuegonc"</v>
      </c>
      <c r="T727" s="73">
        <f>+IFERROR(VLOOKUP($O727,MASTER!$A$8:$Z$762,21,0),"")</f>
        <v>9026</v>
      </c>
      <c r="U727" s="67">
        <f>+BD_Links[[#This Row],[id2]]</f>
        <v>25</v>
      </c>
      <c r="V727" s="58" t="str">
        <f>+""""&amp;IFERROR(VLOOKUP($O727,MASTER!$A$8:$Z$762,22,0),"")&amp;""""</f>
        <v>"DATAFUEGO_Nicaragua_Departamento"</v>
      </c>
      <c r="W727" s="3"/>
      <c r="X72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https://odooutil.azurewebsites.net/GEE/Index/9026/25/56/25</v>
      </c>
    </row>
    <row r="728" spans="2:26" ht="72" x14ac:dyDescent="0.3">
      <c r="B728" s="74">
        <f t="shared" si="55"/>
        <v>6</v>
      </c>
      <c r="C728" s="58" t="str">
        <f>+VLOOKUP($O728,MASTER!$A$8:$N$762,2,0)</f>
        <v>DATARIESGO</v>
      </c>
      <c r="D728" s="73" t="str">
        <f>+VLOOKUP($O728,MASTER!$A$8:$N$762,3,0)</f>
        <v>0012-04-00091</v>
      </c>
      <c r="E728" s="52" t="str">
        <f>+VLOOKUP($O728,MASTER!$A$8:$N$762,5,0)</f>
        <v>Plataforma de Análisis y Monitoreo de focos de Fuego - Nicaragua</v>
      </c>
      <c r="F728" s="73" t="str">
        <f>+VLOOKUP($O728,MASTER!$A$8:$N$762,6,0)</f>
        <v>PRO</v>
      </c>
      <c r="G728" s="73" t="str">
        <f>+VLOOKUP($O728,MASTER!$A$8:$N$762,7,0)</f>
        <v>Nicaragua</v>
      </c>
      <c r="H728" s="73" t="str">
        <f>+VLOOKUP($O728,MASTER!$A$8:$N$762,9,0)</f>
        <v>SI</v>
      </c>
      <c r="I728" s="73" t="str">
        <f>+VLOOKUP($O728,MASTER!$A$8:$N$762,10,0)</f>
        <v>SI</v>
      </c>
      <c r="J728" s="73" t="str">
        <f>+VLOOKUP($O728,MASTER!$A$8:$N$762,11,0)</f>
        <v>SI</v>
      </c>
      <c r="K728" s="72">
        <f>+VLOOKUP($O728,MASTER!$A$8:$N$762,12,0)</f>
        <v>2</v>
      </c>
      <c r="L728" s="73" t="str">
        <f>+VLOOKUP($O728,MASTER!$A$8:$N$762,13,0)</f>
        <v>SI</v>
      </c>
      <c r="M728" s="73" t="str">
        <f>+VLOOKUP($O728,MASTER!$A$8:$N$762,14,0)</f>
        <v>Departamento</v>
      </c>
      <c r="N728" s="72">
        <f t="shared" si="56"/>
        <v>18</v>
      </c>
      <c r="O728" s="67">
        <f t="shared" si="56"/>
        <v>56</v>
      </c>
      <c r="P728" s="65">
        <v>70</v>
      </c>
      <c r="Q728" s="3" t="s">
        <v>1105</v>
      </c>
      <c r="R728" s="3" t="str">
        <f t="shared" si="57"/>
        <v>https://dashboardfiltrado.azurewebsites.net/AutoDash/Index/56/70</v>
      </c>
      <c r="S728" s="58" t="str">
        <f>+""""&amp;IFERROR(VLOOKUP($O728,MASTER!$A$8:$Z$762,20,0),"")&amp;""""</f>
        <v>"https://app-data-i.users.earthengine.app/view/datafuegonc"</v>
      </c>
      <c r="T728" s="73">
        <f>+IFERROR(VLOOKUP($O728,MASTER!$A$8:$Z$762,21,0),"")</f>
        <v>9026</v>
      </c>
      <c r="U728" s="67">
        <f>+BD_Links[[#This Row],[id2]]</f>
        <v>70</v>
      </c>
      <c r="V728" s="58" t="str">
        <f>+""""&amp;IFERROR(VLOOKUP($O728,MASTER!$A$8:$Z$762,22,0),"")&amp;""""</f>
        <v>"DATAFUEGO_Nicaragua_Departamento"</v>
      </c>
      <c r="W728" s="3"/>
      <c r="X72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https://odooutil.azurewebsites.net/GEE/Index/9026/70/56/70</v>
      </c>
    </row>
    <row r="729" spans="2:26" ht="72" x14ac:dyDescent="0.3">
      <c r="B729" s="74">
        <f t="shared" si="55"/>
        <v>7</v>
      </c>
      <c r="C729" s="58" t="str">
        <f>+VLOOKUP($O729,MASTER!$A$8:$N$762,2,0)</f>
        <v>DATARIESGO</v>
      </c>
      <c r="D729" s="73" t="str">
        <f>+VLOOKUP($O729,MASTER!$A$8:$N$762,3,0)</f>
        <v>0012-04-00091</v>
      </c>
      <c r="E729" s="52" t="str">
        <f>+VLOOKUP($O729,MASTER!$A$8:$N$762,5,0)</f>
        <v>Plataforma de Análisis y Monitoreo de focos de Fuego - Nicaragua</v>
      </c>
      <c r="F729" s="73" t="str">
        <f>+VLOOKUP($O729,MASTER!$A$8:$N$762,6,0)</f>
        <v>PRO</v>
      </c>
      <c r="G729" s="73" t="str">
        <f>+VLOOKUP($O729,MASTER!$A$8:$N$762,7,0)</f>
        <v>Nicaragua</v>
      </c>
      <c r="H729" s="73" t="str">
        <f>+VLOOKUP($O729,MASTER!$A$8:$N$762,9,0)</f>
        <v>SI</v>
      </c>
      <c r="I729" s="73" t="str">
        <f>+VLOOKUP($O729,MASTER!$A$8:$N$762,10,0)</f>
        <v>SI</v>
      </c>
      <c r="J729" s="73" t="str">
        <f>+VLOOKUP($O729,MASTER!$A$8:$N$762,11,0)</f>
        <v>SI</v>
      </c>
      <c r="K729" s="72">
        <f>+VLOOKUP($O729,MASTER!$A$8:$N$762,12,0)</f>
        <v>2</v>
      </c>
      <c r="L729" s="73" t="str">
        <f>+VLOOKUP($O729,MASTER!$A$8:$N$762,13,0)</f>
        <v>SI</v>
      </c>
      <c r="M729" s="73" t="str">
        <f>+VLOOKUP($O729,MASTER!$A$8:$N$762,14,0)</f>
        <v>Departamento</v>
      </c>
      <c r="N729" s="72">
        <f t="shared" si="56"/>
        <v>18</v>
      </c>
      <c r="O729" s="67">
        <f t="shared" si="56"/>
        <v>56</v>
      </c>
      <c r="P729" s="65">
        <v>10</v>
      </c>
      <c r="Q729" s="3" t="s">
        <v>1106</v>
      </c>
      <c r="R729" s="3" t="str">
        <f t="shared" si="57"/>
        <v>https://dashboardfiltrado.azurewebsites.net/AutoDash/Index/56/10</v>
      </c>
      <c r="S729" s="58" t="str">
        <f>+""""&amp;IFERROR(VLOOKUP($O729,MASTER!$A$8:$Z$762,20,0),"")&amp;""""</f>
        <v>"https://app-data-i.users.earthengine.app/view/datafuegonc"</v>
      </c>
      <c r="T729" s="73">
        <f>+IFERROR(VLOOKUP($O729,MASTER!$A$8:$Z$762,21,0),"")</f>
        <v>9026</v>
      </c>
      <c r="U729" s="67">
        <f>+BD_Links[[#This Row],[id2]]</f>
        <v>10</v>
      </c>
      <c r="V729" s="58" t="str">
        <f>+""""&amp;IFERROR(VLOOKUP($O729,MASTER!$A$8:$Z$762,22,0),"")&amp;""""</f>
        <v>"DATAFUEGO_Nicaragua_Departamento"</v>
      </c>
      <c r="W729" s="3"/>
      <c r="X72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https://odooutil.azurewebsites.net/GEE/Index/9026/10/56/10</v>
      </c>
    </row>
    <row r="730" spans="2:26" ht="72" x14ac:dyDescent="0.3">
      <c r="B730" s="74">
        <f t="shared" si="55"/>
        <v>8</v>
      </c>
      <c r="C730" s="58" t="str">
        <f>+VLOOKUP($O730,MASTER!$A$8:$N$762,2,0)</f>
        <v>DATARIESGO</v>
      </c>
      <c r="D730" s="73" t="str">
        <f>+VLOOKUP($O730,MASTER!$A$8:$N$762,3,0)</f>
        <v>0012-04-00091</v>
      </c>
      <c r="E730" s="52" t="str">
        <f>+VLOOKUP($O730,MASTER!$A$8:$N$762,5,0)</f>
        <v>Plataforma de Análisis y Monitoreo de focos de Fuego - Nicaragua</v>
      </c>
      <c r="F730" s="73" t="str">
        <f>+VLOOKUP($O730,MASTER!$A$8:$N$762,6,0)</f>
        <v>PRO</v>
      </c>
      <c r="G730" s="73" t="str">
        <f>+VLOOKUP($O730,MASTER!$A$8:$N$762,7,0)</f>
        <v>Nicaragua</v>
      </c>
      <c r="H730" s="73" t="str">
        <f>+VLOOKUP($O730,MASTER!$A$8:$N$762,9,0)</f>
        <v>SI</v>
      </c>
      <c r="I730" s="73" t="str">
        <f>+VLOOKUP($O730,MASTER!$A$8:$N$762,10,0)</f>
        <v>SI</v>
      </c>
      <c r="J730" s="73" t="str">
        <f>+VLOOKUP($O730,MASTER!$A$8:$N$762,11,0)</f>
        <v>SI</v>
      </c>
      <c r="K730" s="72">
        <f>+VLOOKUP($O730,MASTER!$A$8:$N$762,12,0)</f>
        <v>2</v>
      </c>
      <c r="L730" s="73" t="str">
        <f>+VLOOKUP($O730,MASTER!$A$8:$N$762,13,0)</f>
        <v>SI</v>
      </c>
      <c r="M730" s="73" t="str">
        <f>+VLOOKUP($O730,MASTER!$A$8:$N$762,14,0)</f>
        <v>Departamento</v>
      </c>
      <c r="N730" s="72">
        <f t="shared" si="56"/>
        <v>18</v>
      </c>
      <c r="O730" s="67">
        <f t="shared" si="56"/>
        <v>56</v>
      </c>
      <c r="P730" s="65">
        <v>35</v>
      </c>
      <c r="Q730" s="3" t="s">
        <v>1107</v>
      </c>
      <c r="R730" s="3" t="str">
        <f t="shared" si="57"/>
        <v>https://dashboardfiltrado.azurewebsites.net/AutoDash/Index/56/35</v>
      </c>
      <c r="S730" s="58" t="str">
        <f>+""""&amp;IFERROR(VLOOKUP($O730,MASTER!$A$8:$Z$762,20,0),"")&amp;""""</f>
        <v>"https://app-data-i.users.earthengine.app/view/datafuegonc"</v>
      </c>
      <c r="T730" s="73">
        <f>+IFERROR(VLOOKUP($O730,MASTER!$A$8:$Z$762,21,0),"")</f>
        <v>9026</v>
      </c>
      <c r="U730" s="67">
        <f>+BD_Links[[#This Row],[id2]]</f>
        <v>35</v>
      </c>
      <c r="V730" s="58" t="str">
        <f>+""""&amp;IFERROR(VLOOKUP($O730,MASTER!$A$8:$Z$762,22,0),"")&amp;""""</f>
        <v>"DATAFUEGO_Nicaragua_Departamento"</v>
      </c>
      <c r="W730" s="3"/>
      <c r="X730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https://odooutil.azurewebsites.net/GEE/Index/9026/35/56/35</v>
      </c>
    </row>
    <row r="731" spans="2:26" ht="72" x14ac:dyDescent="0.3">
      <c r="B731" s="74">
        <f t="shared" si="55"/>
        <v>9</v>
      </c>
      <c r="C731" s="58" t="str">
        <f>+VLOOKUP($O731,MASTER!$A$8:$N$762,2,0)</f>
        <v>DATARIESGO</v>
      </c>
      <c r="D731" s="73" t="str">
        <f>+VLOOKUP($O731,MASTER!$A$8:$N$762,3,0)</f>
        <v>0012-04-00091</v>
      </c>
      <c r="E731" s="52" t="str">
        <f>+VLOOKUP($O731,MASTER!$A$8:$N$762,5,0)</f>
        <v>Plataforma de Análisis y Monitoreo de focos de Fuego - Nicaragua</v>
      </c>
      <c r="F731" s="73" t="str">
        <f>+VLOOKUP($O731,MASTER!$A$8:$N$762,6,0)</f>
        <v>PRO</v>
      </c>
      <c r="G731" s="73" t="str">
        <f>+VLOOKUP($O731,MASTER!$A$8:$N$762,7,0)</f>
        <v>Nicaragua</v>
      </c>
      <c r="H731" s="73" t="str">
        <f>+VLOOKUP($O731,MASTER!$A$8:$N$762,9,0)</f>
        <v>SI</v>
      </c>
      <c r="I731" s="73" t="str">
        <f>+VLOOKUP($O731,MASTER!$A$8:$N$762,10,0)</f>
        <v>SI</v>
      </c>
      <c r="J731" s="73" t="str">
        <f>+VLOOKUP($O731,MASTER!$A$8:$N$762,11,0)</f>
        <v>SI</v>
      </c>
      <c r="K731" s="72">
        <f>+VLOOKUP($O731,MASTER!$A$8:$N$762,12,0)</f>
        <v>2</v>
      </c>
      <c r="L731" s="73" t="str">
        <f>+VLOOKUP($O731,MASTER!$A$8:$N$762,13,0)</f>
        <v>SI</v>
      </c>
      <c r="M731" s="73" t="str">
        <f>+VLOOKUP($O731,MASTER!$A$8:$N$762,14,0)</f>
        <v>Departamento</v>
      </c>
      <c r="N731" s="72">
        <f t="shared" si="56"/>
        <v>18</v>
      </c>
      <c r="O731" s="67">
        <f t="shared" si="56"/>
        <v>56</v>
      </c>
      <c r="P731" s="65">
        <v>20</v>
      </c>
      <c r="Q731" s="3" t="s">
        <v>1108</v>
      </c>
      <c r="R731" s="3" t="str">
        <f t="shared" si="57"/>
        <v>https://dashboardfiltrado.azurewebsites.net/AutoDash/Index/56/20</v>
      </c>
      <c r="S731" s="58" t="str">
        <f>+""""&amp;IFERROR(VLOOKUP($O731,MASTER!$A$8:$Z$762,20,0),"")&amp;""""</f>
        <v>"https://app-data-i.users.earthengine.app/view/datafuegonc"</v>
      </c>
      <c r="T731" s="73">
        <f>+IFERROR(VLOOKUP($O731,MASTER!$A$8:$Z$762,21,0),"")</f>
        <v>9026</v>
      </c>
      <c r="U731" s="67">
        <f>+BD_Links[[#This Row],[id2]]</f>
        <v>20</v>
      </c>
      <c r="V731" s="58" t="str">
        <f>+""""&amp;IFERROR(VLOOKUP($O731,MASTER!$A$8:$Z$762,22,0),"")&amp;""""</f>
        <v>"DATAFUEGO_Nicaragua_Departamento"</v>
      </c>
      <c r="W731" s="3"/>
      <c r="X731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https://odooutil.azurewebsites.net/GEE/Index/9026/20/56/20</v>
      </c>
    </row>
    <row r="732" spans="2:26" ht="72" x14ac:dyDescent="0.3">
      <c r="B732" s="74">
        <f t="shared" si="55"/>
        <v>10</v>
      </c>
      <c r="C732" s="58" t="str">
        <f>+VLOOKUP($O732,MASTER!$A$8:$N$762,2,0)</f>
        <v>DATARIESGO</v>
      </c>
      <c r="D732" s="73" t="str">
        <f>+VLOOKUP($O732,MASTER!$A$8:$N$762,3,0)</f>
        <v>0012-04-00091</v>
      </c>
      <c r="E732" s="52" t="str">
        <f>+VLOOKUP($O732,MASTER!$A$8:$N$762,5,0)</f>
        <v>Plataforma de Análisis y Monitoreo de focos de Fuego - Nicaragua</v>
      </c>
      <c r="F732" s="73" t="str">
        <f>+VLOOKUP($O732,MASTER!$A$8:$N$762,6,0)</f>
        <v>PRO</v>
      </c>
      <c r="G732" s="73" t="str">
        <f>+VLOOKUP($O732,MASTER!$A$8:$N$762,7,0)</f>
        <v>Nicaragua</v>
      </c>
      <c r="H732" s="73" t="str">
        <f>+VLOOKUP($O732,MASTER!$A$8:$N$762,9,0)</f>
        <v>SI</v>
      </c>
      <c r="I732" s="73" t="str">
        <f>+VLOOKUP($O732,MASTER!$A$8:$N$762,10,0)</f>
        <v>SI</v>
      </c>
      <c r="J732" s="73" t="str">
        <f>+VLOOKUP($O732,MASTER!$A$8:$N$762,11,0)</f>
        <v>SI</v>
      </c>
      <c r="K732" s="72">
        <f>+VLOOKUP($O732,MASTER!$A$8:$N$762,12,0)</f>
        <v>2</v>
      </c>
      <c r="L732" s="73" t="str">
        <f>+VLOOKUP($O732,MASTER!$A$8:$N$762,13,0)</f>
        <v>SI</v>
      </c>
      <c r="M732" s="73" t="str">
        <f>+VLOOKUP($O732,MASTER!$A$8:$N$762,14,0)</f>
        <v>Departamento</v>
      </c>
      <c r="N732" s="72">
        <f t="shared" si="56"/>
        <v>18</v>
      </c>
      <c r="O732" s="67">
        <f t="shared" si="56"/>
        <v>56</v>
      </c>
      <c r="P732" s="65">
        <v>55</v>
      </c>
      <c r="Q732" s="3" t="s">
        <v>1109</v>
      </c>
      <c r="R732" s="3" t="str">
        <f t="shared" si="57"/>
        <v>https://dashboardfiltrado.azurewebsites.net/AutoDash/Index/56/55</v>
      </c>
      <c r="S732" s="58" t="str">
        <f>+""""&amp;IFERROR(VLOOKUP($O732,MASTER!$A$8:$Z$762,20,0),"")&amp;""""</f>
        <v>"https://app-data-i.users.earthengine.app/view/datafuegonc"</v>
      </c>
      <c r="T732" s="73">
        <f>+IFERROR(VLOOKUP($O732,MASTER!$A$8:$Z$762,21,0),"")</f>
        <v>9026</v>
      </c>
      <c r="U732" s="67">
        <f>+BD_Links[[#This Row],[id2]]</f>
        <v>55</v>
      </c>
      <c r="V732" s="58" t="str">
        <f>+""""&amp;IFERROR(VLOOKUP($O732,MASTER!$A$8:$Z$762,22,0),"")&amp;""""</f>
        <v>"DATAFUEGO_Nicaragua_Departamento"</v>
      </c>
      <c r="W732" s="3"/>
      <c r="X73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https://odooutil.azurewebsites.net/GEE/Index/9026/55/56/55</v>
      </c>
    </row>
    <row r="733" spans="2:26" ht="72" x14ac:dyDescent="0.3">
      <c r="B733" s="74">
        <f t="shared" si="55"/>
        <v>11</v>
      </c>
      <c r="C733" s="58" t="str">
        <f>+VLOOKUP($O733,MASTER!$A$8:$N$762,2,0)</f>
        <v>DATARIESGO</v>
      </c>
      <c r="D733" s="73" t="str">
        <f>+VLOOKUP($O733,MASTER!$A$8:$N$762,3,0)</f>
        <v>0012-04-00091</v>
      </c>
      <c r="E733" s="52" t="str">
        <f>+VLOOKUP($O733,MASTER!$A$8:$N$762,5,0)</f>
        <v>Plataforma de Análisis y Monitoreo de focos de Fuego - Nicaragua</v>
      </c>
      <c r="F733" s="73" t="str">
        <f>+VLOOKUP($O733,MASTER!$A$8:$N$762,6,0)</f>
        <v>PRO</v>
      </c>
      <c r="G733" s="73" t="str">
        <f>+VLOOKUP($O733,MASTER!$A$8:$N$762,7,0)</f>
        <v>Nicaragua</v>
      </c>
      <c r="H733" s="73" t="str">
        <f>+VLOOKUP($O733,MASTER!$A$8:$N$762,9,0)</f>
        <v>SI</v>
      </c>
      <c r="I733" s="73" t="str">
        <f>+VLOOKUP($O733,MASTER!$A$8:$N$762,10,0)</f>
        <v>SI</v>
      </c>
      <c r="J733" s="73" t="str">
        <f>+VLOOKUP($O733,MASTER!$A$8:$N$762,11,0)</f>
        <v>SI</v>
      </c>
      <c r="K733" s="72">
        <f>+VLOOKUP($O733,MASTER!$A$8:$N$762,12,0)</f>
        <v>2</v>
      </c>
      <c r="L733" s="73" t="str">
        <f>+VLOOKUP($O733,MASTER!$A$8:$N$762,13,0)</f>
        <v>SI</v>
      </c>
      <c r="M733" s="73" t="str">
        <f>+VLOOKUP($O733,MASTER!$A$8:$N$762,14,0)</f>
        <v>Departamento</v>
      </c>
      <c r="N733" s="72">
        <f t="shared" si="56"/>
        <v>18</v>
      </c>
      <c r="O733" s="67">
        <f t="shared" si="56"/>
        <v>56</v>
      </c>
      <c r="P733" s="65">
        <v>60</v>
      </c>
      <c r="Q733" s="3" t="s">
        <v>1110</v>
      </c>
      <c r="R733" s="3" t="str">
        <f t="shared" si="57"/>
        <v>https://dashboardfiltrado.azurewebsites.net/AutoDash/Index/56/60</v>
      </c>
      <c r="S733" s="58" t="str">
        <f>+""""&amp;IFERROR(VLOOKUP($O733,MASTER!$A$8:$Z$762,20,0),"")&amp;""""</f>
        <v>"https://app-data-i.users.earthengine.app/view/datafuegonc"</v>
      </c>
      <c r="T733" s="73">
        <f>+IFERROR(VLOOKUP($O733,MASTER!$A$8:$Z$762,21,0),"")</f>
        <v>9026</v>
      </c>
      <c r="U733" s="67">
        <f>+BD_Links[[#This Row],[id2]]</f>
        <v>60</v>
      </c>
      <c r="V733" s="58" t="str">
        <f>+""""&amp;IFERROR(VLOOKUP($O733,MASTER!$A$8:$Z$762,22,0),"")&amp;""""</f>
        <v>"DATAFUEGO_Nicaragua_Departamento"</v>
      </c>
      <c r="W733" s="3"/>
      <c r="X73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https://odooutil.azurewebsites.net/GEE/Index/9026/60/56/60</v>
      </c>
    </row>
    <row r="734" spans="2:26" ht="72" x14ac:dyDescent="0.3">
      <c r="B734" s="74">
        <f t="shared" si="55"/>
        <v>12</v>
      </c>
      <c r="C734" s="58" t="str">
        <f>+VLOOKUP($O734,MASTER!$A$8:$N$762,2,0)</f>
        <v>DATARIESGO</v>
      </c>
      <c r="D734" s="73" t="str">
        <f>+VLOOKUP($O734,MASTER!$A$8:$N$762,3,0)</f>
        <v>0012-04-00091</v>
      </c>
      <c r="E734" s="52" t="str">
        <f>+VLOOKUP($O734,MASTER!$A$8:$N$762,5,0)</f>
        <v>Plataforma de Análisis y Monitoreo de focos de Fuego - Nicaragua</v>
      </c>
      <c r="F734" s="73" t="str">
        <f>+VLOOKUP($O734,MASTER!$A$8:$N$762,6,0)</f>
        <v>PRO</v>
      </c>
      <c r="G734" s="73" t="str">
        <f>+VLOOKUP($O734,MASTER!$A$8:$N$762,7,0)</f>
        <v>Nicaragua</v>
      </c>
      <c r="H734" s="73" t="str">
        <f>+VLOOKUP($O734,MASTER!$A$8:$N$762,9,0)</f>
        <v>SI</v>
      </c>
      <c r="I734" s="73" t="str">
        <f>+VLOOKUP($O734,MASTER!$A$8:$N$762,10,0)</f>
        <v>SI</v>
      </c>
      <c r="J734" s="73" t="str">
        <f>+VLOOKUP($O734,MASTER!$A$8:$N$762,11,0)</f>
        <v>SI</v>
      </c>
      <c r="K734" s="72">
        <f>+VLOOKUP($O734,MASTER!$A$8:$N$762,12,0)</f>
        <v>2</v>
      </c>
      <c r="L734" s="73" t="str">
        <f>+VLOOKUP($O734,MASTER!$A$8:$N$762,13,0)</f>
        <v>SI</v>
      </c>
      <c r="M734" s="73" t="str">
        <f>+VLOOKUP($O734,MASTER!$A$8:$N$762,14,0)</f>
        <v>Departamento</v>
      </c>
      <c r="N734" s="72">
        <f t="shared" si="56"/>
        <v>18</v>
      </c>
      <c r="O734" s="67">
        <f t="shared" si="56"/>
        <v>56</v>
      </c>
      <c r="P734" s="65">
        <v>40</v>
      </c>
      <c r="Q734" s="3" t="s">
        <v>1111</v>
      </c>
      <c r="R734" s="3" t="str">
        <f t="shared" si="57"/>
        <v>https://dashboardfiltrado.azurewebsites.net/AutoDash/Index/56/40</v>
      </c>
      <c r="S734" s="58" t="str">
        <f>+""""&amp;IFERROR(VLOOKUP($O734,MASTER!$A$8:$Z$762,20,0),"")&amp;""""</f>
        <v>"https://app-data-i.users.earthengine.app/view/datafuegonc"</v>
      </c>
      <c r="T734" s="73">
        <f>+IFERROR(VLOOKUP($O734,MASTER!$A$8:$Z$762,21,0),"")</f>
        <v>9026</v>
      </c>
      <c r="U734" s="67">
        <f>+BD_Links[[#This Row],[id2]]</f>
        <v>40</v>
      </c>
      <c r="V734" s="58" t="str">
        <f>+""""&amp;IFERROR(VLOOKUP($O734,MASTER!$A$8:$Z$762,22,0),"")&amp;""""</f>
        <v>"DATAFUEGO_Nicaragua_Departamento"</v>
      </c>
      <c r="W734" s="3"/>
      <c r="X73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https://odooutil.azurewebsites.net/GEE/Index/9026/40/56/40</v>
      </c>
    </row>
    <row r="735" spans="2:26" ht="72" x14ac:dyDescent="0.3">
      <c r="B735" s="74">
        <f t="shared" si="55"/>
        <v>13</v>
      </c>
      <c r="C735" s="58" t="str">
        <f>+VLOOKUP($O735,MASTER!$A$8:$N$762,2,0)</f>
        <v>DATARIESGO</v>
      </c>
      <c r="D735" s="73" t="str">
        <f>+VLOOKUP($O735,MASTER!$A$8:$N$762,3,0)</f>
        <v>0012-04-00091</v>
      </c>
      <c r="E735" s="52" t="str">
        <f>+VLOOKUP($O735,MASTER!$A$8:$N$762,5,0)</f>
        <v>Plataforma de Análisis y Monitoreo de focos de Fuego - Nicaragua</v>
      </c>
      <c r="F735" s="73" t="str">
        <f>+VLOOKUP($O735,MASTER!$A$8:$N$762,6,0)</f>
        <v>PRO</v>
      </c>
      <c r="G735" s="73" t="str">
        <f>+VLOOKUP($O735,MASTER!$A$8:$N$762,7,0)</f>
        <v>Nicaragua</v>
      </c>
      <c r="H735" s="73" t="str">
        <f>+VLOOKUP($O735,MASTER!$A$8:$N$762,9,0)</f>
        <v>SI</v>
      </c>
      <c r="I735" s="73" t="str">
        <f>+VLOOKUP($O735,MASTER!$A$8:$N$762,10,0)</f>
        <v>SI</v>
      </c>
      <c r="J735" s="73" t="str">
        <f>+VLOOKUP($O735,MASTER!$A$8:$N$762,11,0)</f>
        <v>SI</v>
      </c>
      <c r="K735" s="72">
        <f>+VLOOKUP($O735,MASTER!$A$8:$N$762,12,0)</f>
        <v>2</v>
      </c>
      <c r="L735" s="73" t="str">
        <f>+VLOOKUP($O735,MASTER!$A$8:$N$762,13,0)</f>
        <v>SI</v>
      </c>
      <c r="M735" s="73" t="str">
        <f>+VLOOKUP($O735,MASTER!$A$8:$N$762,14,0)</f>
        <v>Departamento</v>
      </c>
      <c r="N735" s="72">
        <f t="shared" si="56"/>
        <v>18</v>
      </c>
      <c r="O735" s="67">
        <f t="shared" si="56"/>
        <v>56</v>
      </c>
      <c r="P735" s="65">
        <v>5</v>
      </c>
      <c r="Q735" s="3" t="s">
        <v>1112</v>
      </c>
      <c r="R735" s="3" t="str">
        <f t="shared" si="57"/>
        <v>https://dashboardfiltrado.azurewebsites.net/AutoDash/Index/56/5</v>
      </c>
      <c r="S735" s="58" t="str">
        <f>+""""&amp;IFERROR(VLOOKUP($O735,MASTER!$A$8:$Z$762,20,0),"")&amp;""""</f>
        <v>"https://app-data-i.users.earthengine.app/view/datafuegonc"</v>
      </c>
      <c r="T735" s="73">
        <f>+IFERROR(VLOOKUP($O735,MASTER!$A$8:$Z$762,21,0),"")</f>
        <v>9026</v>
      </c>
      <c r="U735" s="67">
        <f>+BD_Links[[#This Row],[id2]]</f>
        <v>5</v>
      </c>
      <c r="V735" s="58" t="str">
        <f>+""""&amp;IFERROR(VLOOKUP($O735,MASTER!$A$8:$Z$762,22,0),"")&amp;""""</f>
        <v>"DATAFUEGO_Nicaragua_Departamento"</v>
      </c>
      <c r="W735" s="3"/>
      <c r="X73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https://odooutil.azurewebsites.net/GEE/Index/9026/5/56/5</v>
      </c>
    </row>
    <row r="736" spans="2:26" ht="72" x14ac:dyDescent="0.3">
      <c r="B736" s="74">
        <f t="shared" si="55"/>
        <v>14</v>
      </c>
      <c r="C736" s="58" t="str">
        <f>+VLOOKUP($O736,MASTER!$A$8:$N$762,2,0)</f>
        <v>DATARIESGO</v>
      </c>
      <c r="D736" s="73" t="str">
        <f>+VLOOKUP($O736,MASTER!$A$8:$N$762,3,0)</f>
        <v>0012-04-00091</v>
      </c>
      <c r="E736" s="52" t="str">
        <f>+VLOOKUP($O736,MASTER!$A$8:$N$762,5,0)</f>
        <v>Plataforma de Análisis y Monitoreo de focos de Fuego - Nicaragua</v>
      </c>
      <c r="F736" s="73" t="str">
        <f>+VLOOKUP($O736,MASTER!$A$8:$N$762,6,0)</f>
        <v>PRO</v>
      </c>
      <c r="G736" s="73" t="str">
        <f>+VLOOKUP($O736,MASTER!$A$8:$N$762,7,0)</f>
        <v>Nicaragua</v>
      </c>
      <c r="H736" s="73" t="str">
        <f>+VLOOKUP($O736,MASTER!$A$8:$N$762,9,0)</f>
        <v>SI</v>
      </c>
      <c r="I736" s="73" t="str">
        <f>+VLOOKUP($O736,MASTER!$A$8:$N$762,10,0)</f>
        <v>SI</v>
      </c>
      <c r="J736" s="73" t="str">
        <f>+VLOOKUP($O736,MASTER!$A$8:$N$762,11,0)</f>
        <v>SI</v>
      </c>
      <c r="K736" s="72">
        <f>+VLOOKUP($O736,MASTER!$A$8:$N$762,12,0)</f>
        <v>2</v>
      </c>
      <c r="L736" s="73" t="str">
        <f>+VLOOKUP($O736,MASTER!$A$8:$N$762,13,0)</f>
        <v>SI</v>
      </c>
      <c r="M736" s="73" t="str">
        <f>+VLOOKUP($O736,MASTER!$A$8:$N$762,14,0)</f>
        <v>Departamento</v>
      </c>
      <c r="N736" s="72">
        <f t="shared" si="56"/>
        <v>18</v>
      </c>
      <c r="O736" s="67">
        <f t="shared" si="56"/>
        <v>56</v>
      </c>
      <c r="P736" s="65">
        <v>85</v>
      </c>
      <c r="Q736" s="3" t="s">
        <v>1113</v>
      </c>
      <c r="R736" s="3" t="str">
        <f t="shared" si="57"/>
        <v>https://dashboardfiltrado.azurewebsites.net/AutoDash/Index/56/85</v>
      </c>
      <c r="S736" s="58" t="str">
        <f>+""""&amp;IFERROR(VLOOKUP($O736,MASTER!$A$8:$Z$762,20,0),"")&amp;""""</f>
        <v>"https://app-data-i.users.earthengine.app/view/datafuegonc"</v>
      </c>
      <c r="T736" s="73">
        <f>+IFERROR(VLOOKUP($O736,MASTER!$A$8:$Z$762,21,0),"")</f>
        <v>9026</v>
      </c>
      <c r="U736" s="67">
        <f>+BD_Links[[#This Row],[id2]]</f>
        <v>85</v>
      </c>
      <c r="V736" s="58" t="str">
        <f>+""""&amp;IFERROR(VLOOKUP($O736,MASTER!$A$8:$Z$762,22,0),"")&amp;""""</f>
        <v>"DATAFUEGO_Nicaragua_Departamento"</v>
      </c>
      <c r="W736" s="3"/>
      <c r="X73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https://odooutil.azurewebsites.net/GEE/Index/9026/85/56/85</v>
      </c>
    </row>
    <row r="737" spans="2:26" ht="72" x14ac:dyDescent="0.3">
      <c r="B737" s="74">
        <f t="shared" si="55"/>
        <v>15</v>
      </c>
      <c r="C737" s="58" t="str">
        <f>+VLOOKUP($O737,MASTER!$A$8:$N$762,2,0)</f>
        <v>DATARIESGO</v>
      </c>
      <c r="D737" s="73" t="str">
        <f>+VLOOKUP($O737,MASTER!$A$8:$N$762,3,0)</f>
        <v>0012-04-00091</v>
      </c>
      <c r="E737" s="52" t="str">
        <f>+VLOOKUP($O737,MASTER!$A$8:$N$762,5,0)</f>
        <v>Plataforma de Análisis y Monitoreo de focos de Fuego - Nicaragua</v>
      </c>
      <c r="F737" s="73" t="str">
        <f>+VLOOKUP($O737,MASTER!$A$8:$N$762,6,0)</f>
        <v>PRO</v>
      </c>
      <c r="G737" s="73" t="str">
        <f>+VLOOKUP($O737,MASTER!$A$8:$N$762,7,0)</f>
        <v>Nicaragua</v>
      </c>
      <c r="H737" s="73" t="str">
        <f>+VLOOKUP($O737,MASTER!$A$8:$N$762,9,0)</f>
        <v>SI</v>
      </c>
      <c r="I737" s="73" t="str">
        <f>+VLOOKUP($O737,MASTER!$A$8:$N$762,10,0)</f>
        <v>SI</v>
      </c>
      <c r="J737" s="73" t="str">
        <f>+VLOOKUP($O737,MASTER!$A$8:$N$762,11,0)</f>
        <v>SI</v>
      </c>
      <c r="K737" s="72">
        <f>+VLOOKUP($O737,MASTER!$A$8:$N$762,12,0)</f>
        <v>2</v>
      </c>
      <c r="L737" s="73" t="str">
        <f>+VLOOKUP($O737,MASTER!$A$8:$N$762,13,0)</f>
        <v>SI</v>
      </c>
      <c r="M737" s="73" t="str">
        <f>+VLOOKUP($O737,MASTER!$A$8:$N$762,14,0)</f>
        <v>Departamento</v>
      </c>
      <c r="N737" s="72">
        <f t="shared" si="56"/>
        <v>18</v>
      </c>
      <c r="O737" s="67">
        <f t="shared" si="56"/>
        <v>56</v>
      </c>
      <c r="P737" s="65">
        <v>80</v>
      </c>
      <c r="Q737" s="3" t="s">
        <v>1114</v>
      </c>
      <c r="R737" s="3" t="str">
        <f t="shared" si="57"/>
        <v>https://dashboardfiltrado.azurewebsites.net/AutoDash/Index/56/80</v>
      </c>
      <c r="S737" s="58" t="str">
        <f>+""""&amp;IFERROR(VLOOKUP($O737,MASTER!$A$8:$Z$762,20,0),"")&amp;""""</f>
        <v>"https://app-data-i.users.earthengine.app/view/datafuegonc"</v>
      </c>
      <c r="T737" s="73">
        <f>+IFERROR(VLOOKUP($O737,MASTER!$A$8:$Z$762,21,0),"")</f>
        <v>9026</v>
      </c>
      <c r="U737" s="67">
        <f>+BD_Links[[#This Row],[id2]]</f>
        <v>80</v>
      </c>
      <c r="V737" s="58" t="str">
        <f>+""""&amp;IFERROR(VLOOKUP($O737,MASTER!$A$8:$Z$762,22,0),"")&amp;""""</f>
        <v>"DATAFUEGO_Nicaragua_Departamento"</v>
      </c>
      <c r="W737" s="3"/>
      <c r="X73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https://odooutil.azurewebsites.net/GEE/Index/9026/80/56/80</v>
      </c>
    </row>
    <row r="738" spans="2:26" ht="72" x14ac:dyDescent="0.3">
      <c r="B738" s="74">
        <f t="shared" si="55"/>
        <v>16</v>
      </c>
      <c r="C738" s="58" t="str">
        <f>+VLOOKUP($O738,MASTER!$A$8:$N$762,2,0)</f>
        <v>DATARIESGO</v>
      </c>
      <c r="D738" s="73" t="str">
        <f>+VLOOKUP($O738,MASTER!$A$8:$N$762,3,0)</f>
        <v>0012-04-00091</v>
      </c>
      <c r="E738" s="52" t="str">
        <f>+VLOOKUP($O738,MASTER!$A$8:$N$762,5,0)</f>
        <v>Plataforma de Análisis y Monitoreo de focos de Fuego - Nicaragua</v>
      </c>
      <c r="F738" s="73" t="str">
        <f>+VLOOKUP($O738,MASTER!$A$8:$N$762,6,0)</f>
        <v>PRO</v>
      </c>
      <c r="G738" s="73" t="str">
        <f>+VLOOKUP($O738,MASTER!$A$8:$N$762,7,0)</f>
        <v>Nicaragua</v>
      </c>
      <c r="H738" s="73" t="str">
        <f>+VLOOKUP($O738,MASTER!$A$8:$N$762,9,0)</f>
        <v>SI</v>
      </c>
      <c r="I738" s="73" t="str">
        <f>+VLOOKUP($O738,MASTER!$A$8:$N$762,10,0)</f>
        <v>SI</v>
      </c>
      <c r="J738" s="73" t="str">
        <f>+VLOOKUP($O738,MASTER!$A$8:$N$762,11,0)</f>
        <v>SI</v>
      </c>
      <c r="K738" s="72">
        <f>+VLOOKUP($O738,MASTER!$A$8:$N$762,12,0)</f>
        <v>2</v>
      </c>
      <c r="L738" s="73" t="str">
        <f>+VLOOKUP($O738,MASTER!$A$8:$N$762,13,0)</f>
        <v>SI</v>
      </c>
      <c r="M738" s="73" t="str">
        <f>+VLOOKUP($O738,MASTER!$A$8:$N$762,14,0)</f>
        <v>Departamento</v>
      </c>
      <c r="N738" s="72">
        <f t="shared" si="56"/>
        <v>18</v>
      </c>
      <c r="O738" s="67">
        <f t="shared" si="56"/>
        <v>56</v>
      </c>
      <c r="P738" s="65">
        <v>91</v>
      </c>
      <c r="Q738" s="3" t="s">
        <v>1115</v>
      </c>
      <c r="R738" s="3" t="str">
        <f t="shared" si="57"/>
        <v>https://dashboardfiltrado.azurewebsites.net/AutoDash/Index/56/91</v>
      </c>
      <c r="S738" s="58" t="str">
        <f>+""""&amp;IFERROR(VLOOKUP($O738,MASTER!$A$8:$Z$762,20,0),"")&amp;""""</f>
        <v>"https://app-data-i.users.earthengine.app/view/datafuegonc"</v>
      </c>
      <c r="T738" s="73">
        <f>+IFERROR(VLOOKUP($O738,MASTER!$A$8:$Z$762,21,0),"")</f>
        <v>9026</v>
      </c>
      <c r="U738" s="67">
        <f>+BD_Links[[#This Row],[id2]]</f>
        <v>91</v>
      </c>
      <c r="V738" s="58" t="str">
        <f>+""""&amp;IFERROR(VLOOKUP($O738,MASTER!$A$8:$Z$762,22,0),"")&amp;""""</f>
        <v>"DATAFUEGO_Nicaragua_Departamento"</v>
      </c>
      <c r="W738" s="3"/>
      <c r="X73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https://odooutil.azurewebsites.net/GEE/Index/9026/91/56/91</v>
      </c>
    </row>
    <row r="739" spans="2:26" ht="72" x14ac:dyDescent="0.3">
      <c r="B739" s="74">
        <f t="shared" si="55"/>
        <v>17</v>
      </c>
      <c r="C739" s="58" t="str">
        <f>+VLOOKUP($O739,MASTER!$A$8:$N$762,2,0)</f>
        <v>DATARIESGO</v>
      </c>
      <c r="D739" s="73" t="str">
        <f>+VLOOKUP($O739,MASTER!$A$8:$N$762,3,0)</f>
        <v>0012-04-00091</v>
      </c>
      <c r="E739" s="52" t="str">
        <f>+VLOOKUP($O739,MASTER!$A$8:$N$762,5,0)</f>
        <v>Plataforma de Análisis y Monitoreo de focos de Fuego - Nicaragua</v>
      </c>
      <c r="F739" s="73" t="str">
        <f>+VLOOKUP($O739,MASTER!$A$8:$N$762,6,0)</f>
        <v>PRO</v>
      </c>
      <c r="G739" s="73" t="str">
        <f>+VLOOKUP($O739,MASTER!$A$8:$N$762,7,0)</f>
        <v>Nicaragua</v>
      </c>
      <c r="H739" s="73" t="str">
        <f>+VLOOKUP($O739,MASTER!$A$8:$N$762,9,0)</f>
        <v>SI</v>
      </c>
      <c r="I739" s="73" t="str">
        <f>+VLOOKUP($O739,MASTER!$A$8:$N$762,10,0)</f>
        <v>SI</v>
      </c>
      <c r="J739" s="73" t="str">
        <f>+VLOOKUP($O739,MASTER!$A$8:$N$762,11,0)</f>
        <v>SI</v>
      </c>
      <c r="K739" s="72">
        <f>+VLOOKUP($O739,MASTER!$A$8:$N$762,12,0)</f>
        <v>2</v>
      </c>
      <c r="L739" s="73" t="str">
        <f>+VLOOKUP($O739,MASTER!$A$8:$N$762,13,0)</f>
        <v>SI</v>
      </c>
      <c r="M739" s="73" t="str">
        <f>+VLOOKUP($O739,MASTER!$A$8:$N$762,14,0)</f>
        <v>Departamento</v>
      </c>
      <c r="N739" s="72">
        <f t="shared" si="56"/>
        <v>18</v>
      </c>
      <c r="O739" s="67">
        <f t="shared" si="56"/>
        <v>56</v>
      </c>
      <c r="P739" s="65">
        <v>93</v>
      </c>
      <c r="Q739" s="3" t="s">
        <v>1116</v>
      </c>
      <c r="R739" s="3" t="str">
        <f t="shared" si="57"/>
        <v>https://dashboardfiltrado.azurewebsites.net/AutoDash/Index/56/93</v>
      </c>
      <c r="S739" s="58" t="str">
        <f>+""""&amp;IFERROR(VLOOKUP($O739,MASTER!$A$8:$Z$762,20,0),"")&amp;""""</f>
        <v>"https://app-data-i.users.earthengine.app/view/datafuegonc"</v>
      </c>
      <c r="T739" s="73">
        <f>+IFERROR(VLOOKUP($O739,MASTER!$A$8:$Z$762,21,0),"")</f>
        <v>9026</v>
      </c>
      <c r="U739" s="67">
        <f>+BD_Links[[#This Row],[id2]]</f>
        <v>93</v>
      </c>
      <c r="V739" s="58" t="str">
        <f>+""""&amp;IFERROR(VLOOKUP($O739,MASTER!$A$8:$Z$762,22,0),"")&amp;""""</f>
        <v>"DATAFUEGO_Nicaragua_Departamento"</v>
      </c>
      <c r="W739" s="3"/>
      <c r="X73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https://odooutil.azurewebsites.net/GEE/Index/9026/93/56/93</v>
      </c>
    </row>
    <row r="740" spans="2:26" ht="60" x14ac:dyDescent="0.3">
      <c r="B740" s="74">
        <f t="shared" si="55"/>
        <v>1</v>
      </c>
      <c r="C740" s="58" t="str">
        <f>+VLOOKUP($O740,MASTER!$A$8:$N$762,2,0)</f>
        <v>DATACLIMA</v>
      </c>
      <c r="D740" s="73" t="str">
        <f>+VLOOKUP($O740,MASTER!$A$8:$N$762,3,0)</f>
        <v>0013-04-00092</v>
      </c>
      <c r="E740" s="52" t="str">
        <f>+VLOOKUP($O740,MASTER!$A$8:$N$762,5,0)</f>
        <v>Plataforma de Análisis y Monitoreo del Clima - Nicaragua</v>
      </c>
      <c r="F740" s="73" t="str">
        <f>+VLOOKUP($O740,MASTER!$A$8:$N$762,6,0)</f>
        <v>PRO</v>
      </c>
      <c r="G740" s="73" t="str">
        <f>+VLOOKUP($O740,MASTER!$A$8:$N$762,7,0)</f>
        <v>Nicaragua</v>
      </c>
      <c r="H740" s="73" t="str">
        <f>+VLOOKUP($O740,MASTER!$A$8:$N$762,9,0)</f>
        <v>SI</v>
      </c>
      <c r="I740" s="73" t="str">
        <f>+VLOOKUP($O740,MASTER!$A$8:$N$762,10,0)</f>
        <v>SI</v>
      </c>
      <c r="J740" s="73" t="str">
        <f>+VLOOKUP($O740,MASTER!$A$8:$N$762,11,0)</f>
        <v>SI</v>
      </c>
      <c r="K740" s="72">
        <f>+VLOOKUP($O740,MASTER!$A$8:$N$762,12,0)</f>
        <v>1</v>
      </c>
      <c r="L740" s="73" t="str">
        <f>+VLOOKUP($O740,MASTER!$A$8:$N$762,13,0)</f>
        <v>NO</v>
      </c>
      <c r="M740" s="73" t="str">
        <f>+VLOOKUP($O740,MASTER!$A$8:$N$762,14,0)</f>
        <v>Nacional</v>
      </c>
      <c r="N740" s="72">
        <f t="shared" si="56"/>
        <v>18</v>
      </c>
      <c r="O740" s="67">
        <v>57</v>
      </c>
      <c r="P740" s="66">
        <v>0</v>
      </c>
      <c r="Q740" s="75" t="s">
        <v>89</v>
      </c>
      <c r="R740" s="3" t="str">
        <f t="shared" si="57"/>
        <v>https://dashboardfiltrado.azurewebsites.net/AutoDash/Index/57/0</v>
      </c>
      <c r="S740" s="58" t="str">
        <f>+""""&amp;IFERROR(VLOOKUP($O740,MASTER!$A$8:$Z$762,20,0),"")&amp;""""</f>
        <v>"https://app-data-i.users.earthengine.app/view/dataclimanc"</v>
      </c>
      <c r="T740" s="73">
        <f>+IFERROR(VLOOKUP($O740,MASTER!$A$8:$Z$762,21,0),"")</f>
        <v>9027</v>
      </c>
      <c r="U740" s="87">
        <f>+BD_Links[[#This Row],[id2]]</f>
        <v>0</v>
      </c>
      <c r="V740" s="58" t="str">
        <f>+""""&amp;IFERROR(VLOOKUP($O740,MASTER!$A$8:$Z$762,22,0),"")&amp;""""</f>
        <v>"DATACLIMA_Nicaragua_Nacional"</v>
      </c>
      <c r="W740" s="3"/>
      <c r="X74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v>
      </c>
      <c r="Z7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https://odooutil.azurewebsites.net/GEE/Index/9027/0/57/0</v>
      </c>
    </row>
    <row r="741" spans="2:26" ht="60" x14ac:dyDescent="0.3">
      <c r="B741" s="74">
        <f t="shared" si="55"/>
        <v>1</v>
      </c>
      <c r="C741" s="58" t="str">
        <f>+VLOOKUP($O741,MASTER!$A$8:$N$762,2,0)</f>
        <v>DATACLIMA</v>
      </c>
      <c r="D741" s="73" t="str">
        <f>+VLOOKUP($O741,MASTER!$A$8:$N$762,3,0)</f>
        <v>0013-04-00092</v>
      </c>
      <c r="E741" s="52" t="str">
        <f>+VLOOKUP($O741,MASTER!$A$8:$N$762,5,0)</f>
        <v>Plataforma de Análisis y Monitoreo del Clima - Nicaragua</v>
      </c>
      <c r="F741" s="73" t="str">
        <f>+VLOOKUP($O741,MASTER!$A$8:$N$762,6,0)</f>
        <v>PRO</v>
      </c>
      <c r="G741" s="73" t="str">
        <f>+VLOOKUP($O741,MASTER!$A$8:$N$762,7,0)</f>
        <v>Nicaragua</v>
      </c>
      <c r="H741" s="73" t="str">
        <f>+VLOOKUP($O741,MASTER!$A$8:$N$762,9,0)</f>
        <v>SI</v>
      </c>
      <c r="I741" s="73" t="str">
        <f>+VLOOKUP($O741,MASTER!$A$8:$N$762,10,0)</f>
        <v>SI</v>
      </c>
      <c r="J741" s="73" t="str">
        <f>+VLOOKUP($O741,MASTER!$A$8:$N$762,11,0)</f>
        <v>SI</v>
      </c>
      <c r="K741" s="72">
        <f>+VLOOKUP($O741,MASTER!$A$8:$N$762,12,0)</f>
        <v>2</v>
      </c>
      <c r="L741" s="73" t="str">
        <f>+VLOOKUP($O741,MASTER!$A$8:$N$762,13,0)</f>
        <v>SI</v>
      </c>
      <c r="M741" s="73" t="str">
        <f>+VLOOKUP($O741,MASTER!$A$8:$N$762,14,0)</f>
        <v>Departamento</v>
      </c>
      <c r="N741" s="72">
        <f t="shared" si="56"/>
        <v>18</v>
      </c>
      <c r="O741" s="67">
        <v>58</v>
      </c>
      <c r="P741" s="65">
        <v>50</v>
      </c>
      <c r="Q741" s="3" t="s">
        <v>1100</v>
      </c>
      <c r="R741" s="3" t="str">
        <f t="shared" si="57"/>
        <v>https://dashboardfiltrado.azurewebsites.net/AutoDash/Index/58/50</v>
      </c>
      <c r="S741" s="58" t="str">
        <f>+""""&amp;IFERROR(VLOOKUP($O741,MASTER!$A$8:$Z$762,20,0),"")&amp;""""</f>
        <v>"https://app-data-i.users.earthengine.app/view/dataclimanc"</v>
      </c>
      <c r="T741" s="73">
        <f>+IFERROR(VLOOKUP($O741,MASTER!$A$8:$Z$762,21,0),"")</f>
        <v>9028</v>
      </c>
      <c r="U741" s="67">
        <f>+BD_Links[[#This Row],[id2]]</f>
        <v>50</v>
      </c>
      <c r="V741" s="58" t="str">
        <f>+""""&amp;IFERROR(VLOOKUP($O741,MASTER!$A$8:$Z$762,22,0),"")&amp;""""</f>
        <v>"DATACLIMA_Nicaragua_Departamento"</v>
      </c>
      <c r="W741" s="3"/>
      <c r="X74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https://odooutil.azurewebsites.net/GEE/Index/9028/50/58/50</v>
      </c>
    </row>
    <row r="742" spans="2:26" ht="60" x14ac:dyDescent="0.3">
      <c r="B742" s="74">
        <f t="shared" si="55"/>
        <v>2</v>
      </c>
      <c r="C742" s="58" t="str">
        <f>+VLOOKUP($O742,MASTER!$A$8:$N$762,2,0)</f>
        <v>DATACLIMA</v>
      </c>
      <c r="D742" s="73" t="str">
        <f>+VLOOKUP($O742,MASTER!$A$8:$N$762,3,0)</f>
        <v>0013-04-00092</v>
      </c>
      <c r="E742" s="52" t="str">
        <f>+VLOOKUP($O742,MASTER!$A$8:$N$762,5,0)</f>
        <v>Plataforma de Análisis y Monitoreo del Clima - Nicaragua</v>
      </c>
      <c r="F742" s="73" t="str">
        <f>+VLOOKUP($O742,MASTER!$A$8:$N$762,6,0)</f>
        <v>PRO</v>
      </c>
      <c r="G742" s="73" t="str">
        <f>+VLOOKUP($O742,MASTER!$A$8:$N$762,7,0)</f>
        <v>Nicaragua</v>
      </c>
      <c r="H742" s="73" t="str">
        <f>+VLOOKUP($O742,MASTER!$A$8:$N$762,9,0)</f>
        <v>SI</v>
      </c>
      <c r="I742" s="73" t="str">
        <f>+VLOOKUP($O742,MASTER!$A$8:$N$762,10,0)</f>
        <v>SI</v>
      </c>
      <c r="J742" s="73" t="str">
        <f>+VLOOKUP($O742,MASTER!$A$8:$N$762,11,0)</f>
        <v>SI</v>
      </c>
      <c r="K742" s="72">
        <f>+VLOOKUP($O742,MASTER!$A$8:$N$762,12,0)</f>
        <v>2</v>
      </c>
      <c r="L742" s="73" t="str">
        <f>+VLOOKUP($O742,MASTER!$A$8:$N$762,13,0)</f>
        <v>SI</v>
      </c>
      <c r="M742" s="73" t="str">
        <f>+VLOOKUP($O742,MASTER!$A$8:$N$762,14,0)</f>
        <v>Departamento</v>
      </c>
      <c r="N742" s="72">
        <f t="shared" si="56"/>
        <v>18</v>
      </c>
      <c r="O742" s="67">
        <f t="shared" si="56"/>
        <v>58</v>
      </c>
      <c r="P742" s="65">
        <v>75</v>
      </c>
      <c r="Q742" s="3" t="s">
        <v>1101</v>
      </c>
      <c r="R742" s="3" t="str">
        <f t="shared" si="57"/>
        <v>https://dashboardfiltrado.azurewebsites.net/AutoDash/Index/58/75</v>
      </c>
      <c r="S742" s="58" t="str">
        <f>+""""&amp;IFERROR(VLOOKUP($O742,MASTER!$A$8:$Z$762,20,0),"")&amp;""""</f>
        <v>"https://app-data-i.users.earthengine.app/view/dataclimanc"</v>
      </c>
      <c r="T742" s="73">
        <f>+IFERROR(VLOOKUP($O742,MASTER!$A$8:$Z$762,21,0),"")</f>
        <v>9028</v>
      </c>
      <c r="U742" s="67">
        <f>+BD_Links[[#This Row],[id2]]</f>
        <v>75</v>
      </c>
      <c r="V742" s="58" t="str">
        <f>+""""&amp;IFERROR(VLOOKUP($O742,MASTER!$A$8:$Z$762,22,0),"")&amp;""""</f>
        <v>"DATACLIMA_Nicaragua_Departamento"</v>
      </c>
      <c r="W742" s="3"/>
      <c r="X74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https://odooutil.azurewebsites.net/GEE/Index/9028/75/58/75</v>
      </c>
    </row>
    <row r="743" spans="2:26" ht="60" x14ac:dyDescent="0.3">
      <c r="B743" s="74">
        <f t="shared" si="55"/>
        <v>3</v>
      </c>
      <c r="C743" s="58" t="str">
        <f>+VLOOKUP($O743,MASTER!$A$8:$N$762,2,0)</f>
        <v>DATACLIMA</v>
      </c>
      <c r="D743" s="73" t="str">
        <f>+VLOOKUP($O743,MASTER!$A$8:$N$762,3,0)</f>
        <v>0013-04-00092</v>
      </c>
      <c r="E743" s="52" t="str">
        <f>+VLOOKUP($O743,MASTER!$A$8:$N$762,5,0)</f>
        <v>Plataforma de Análisis y Monitoreo del Clima - Nicaragua</v>
      </c>
      <c r="F743" s="73" t="str">
        <f>+VLOOKUP($O743,MASTER!$A$8:$N$762,6,0)</f>
        <v>PRO</v>
      </c>
      <c r="G743" s="73" t="str">
        <f>+VLOOKUP($O743,MASTER!$A$8:$N$762,7,0)</f>
        <v>Nicaragua</v>
      </c>
      <c r="H743" s="73" t="str">
        <f>+VLOOKUP($O743,MASTER!$A$8:$N$762,9,0)</f>
        <v>SI</v>
      </c>
      <c r="I743" s="73" t="str">
        <f>+VLOOKUP($O743,MASTER!$A$8:$N$762,10,0)</f>
        <v>SI</v>
      </c>
      <c r="J743" s="73" t="str">
        <f>+VLOOKUP($O743,MASTER!$A$8:$N$762,11,0)</f>
        <v>SI</v>
      </c>
      <c r="K743" s="72">
        <f>+VLOOKUP($O743,MASTER!$A$8:$N$762,12,0)</f>
        <v>2</v>
      </c>
      <c r="L743" s="73" t="str">
        <f>+VLOOKUP($O743,MASTER!$A$8:$N$762,13,0)</f>
        <v>SI</v>
      </c>
      <c r="M743" s="73" t="str">
        <f>+VLOOKUP($O743,MASTER!$A$8:$N$762,14,0)</f>
        <v>Departamento</v>
      </c>
      <c r="N743" s="72">
        <f t="shared" si="56"/>
        <v>18</v>
      </c>
      <c r="O743" s="67">
        <f t="shared" si="56"/>
        <v>58</v>
      </c>
      <c r="P743" s="65">
        <v>30</v>
      </c>
      <c r="Q743" s="3" t="s">
        <v>1102</v>
      </c>
      <c r="R743" s="3" t="str">
        <f t="shared" si="57"/>
        <v>https://dashboardfiltrado.azurewebsites.net/AutoDash/Index/58/30</v>
      </c>
      <c r="S743" s="58" t="str">
        <f>+""""&amp;IFERROR(VLOOKUP($O743,MASTER!$A$8:$Z$762,20,0),"")&amp;""""</f>
        <v>"https://app-data-i.users.earthengine.app/view/dataclimanc"</v>
      </c>
      <c r="T743" s="73">
        <f>+IFERROR(VLOOKUP($O743,MASTER!$A$8:$Z$762,21,0),"")</f>
        <v>9028</v>
      </c>
      <c r="U743" s="67">
        <f>+BD_Links[[#This Row],[id2]]</f>
        <v>30</v>
      </c>
      <c r="V743" s="58" t="str">
        <f>+""""&amp;IFERROR(VLOOKUP($O743,MASTER!$A$8:$Z$762,22,0),"")&amp;""""</f>
        <v>"DATACLIMA_Nicaragua_Departamento"</v>
      </c>
      <c r="W743" s="3"/>
      <c r="X74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https://odooutil.azurewebsites.net/GEE/Index/9028/30/58/30</v>
      </c>
    </row>
    <row r="744" spans="2:26" ht="60" x14ac:dyDescent="0.3">
      <c r="B744" s="74">
        <f t="shared" si="55"/>
        <v>4</v>
      </c>
      <c r="C744" s="58" t="str">
        <f>+VLOOKUP($O744,MASTER!$A$8:$N$762,2,0)</f>
        <v>DATACLIMA</v>
      </c>
      <c r="D744" s="73" t="str">
        <f>+VLOOKUP($O744,MASTER!$A$8:$N$762,3,0)</f>
        <v>0013-04-00092</v>
      </c>
      <c r="E744" s="52" t="str">
        <f>+VLOOKUP($O744,MASTER!$A$8:$N$762,5,0)</f>
        <v>Plataforma de Análisis y Monitoreo del Clima - Nicaragua</v>
      </c>
      <c r="F744" s="73" t="str">
        <f>+VLOOKUP($O744,MASTER!$A$8:$N$762,6,0)</f>
        <v>PRO</v>
      </c>
      <c r="G744" s="73" t="str">
        <f>+VLOOKUP($O744,MASTER!$A$8:$N$762,7,0)</f>
        <v>Nicaragua</v>
      </c>
      <c r="H744" s="73" t="str">
        <f>+VLOOKUP($O744,MASTER!$A$8:$N$762,9,0)</f>
        <v>SI</v>
      </c>
      <c r="I744" s="73" t="str">
        <f>+VLOOKUP($O744,MASTER!$A$8:$N$762,10,0)</f>
        <v>SI</v>
      </c>
      <c r="J744" s="73" t="str">
        <f>+VLOOKUP($O744,MASTER!$A$8:$N$762,11,0)</f>
        <v>SI</v>
      </c>
      <c r="K744" s="72">
        <f>+VLOOKUP($O744,MASTER!$A$8:$N$762,12,0)</f>
        <v>2</v>
      </c>
      <c r="L744" s="73" t="str">
        <f>+VLOOKUP($O744,MASTER!$A$8:$N$762,13,0)</f>
        <v>SI</v>
      </c>
      <c r="M744" s="73" t="str">
        <f>+VLOOKUP($O744,MASTER!$A$8:$N$762,14,0)</f>
        <v>Departamento</v>
      </c>
      <c r="N744" s="72">
        <f t="shared" si="56"/>
        <v>18</v>
      </c>
      <c r="O744" s="67">
        <f t="shared" si="56"/>
        <v>58</v>
      </c>
      <c r="P744" s="65">
        <v>65</v>
      </c>
      <c r="Q744" s="3" t="s">
        <v>1103</v>
      </c>
      <c r="R744" s="3" t="str">
        <f t="shared" si="57"/>
        <v>https://dashboardfiltrado.azurewebsites.net/AutoDash/Index/58/65</v>
      </c>
      <c r="S744" s="58" t="str">
        <f>+""""&amp;IFERROR(VLOOKUP($O744,MASTER!$A$8:$Z$762,20,0),"")&amp;""""</f>
        <v>"https://app-data-i.users.earthengine.app/view/dataclimanc"</v>
      </c>
      <c r="T744" s="73">
        <f>+IFERROR(VLOOKUP($O744,MASTER!$A$8:$Z$762,21,0),"")</f>
        <v>9028</v>
      </c>
      <c r="U744" s="67">
        <f>+BD_Links[[#This Row],[id2]]</f>
        <v>65</v>
      </c>
      <c r="V744" s="58" t="str">
        <f>+""""&amp;IFERROR(VLOOKUP($O744,MASTER!$A$8:$Z$762,22,0),"")&amp;""""</f>
        <v>"DATACLIMA_Nicaragua_Departamento"</v>
      </c>
      <c r="W744" s="3"/>
      <c r="X74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https://odooutil.azurewebsites.net/GEE/Index/9028/65/58/65</v>
      </c>
    </row>
    <row r="745" spans="2:26" ht="60" x14ac:dyDescent="0.3">
      <c r="B745" s="74">
        <f t="shared" si="55"/>
        <v>5</v>
      </c>
      <c r="C745" s="58" t="str">
        <f>+VLOOKUP($O745,MASTER!$A$8:$N$762,2,0)</f>
        <v>DATACLIMA</v>
      </c>
      <c r="D745" s="73" t="str">
        <f>+VLOOKUP($O745,MASTER!$A$8:$N$762,3,0)</f>
        <v>0013-04-00092</v>
      </c>
      <c r="E745" s="52" t="str">
        <f>+VLOOKUP($O745,MASTER!$A$8:$N$762,5,0)</f>
        <v>Plataforma de Análisis y Monitoreo del Clima - Nicaragua</v>
      </c>
      <c r="F745" s="73" t="str">
        <f>+VLOOKUP($O745,MASTER!$A$8:$N$762,6,0)</f>
        <v>PRO</v>
      </c>
      <c r="G745" s="73" t="str">
        <f>+VLOOKUP($O745,MASTER!$A$8:$N$762,7,0)</f>
        <v>Nicaragua</v>
      </c>
      <c r="H745" s="73" t="str">
        <f>+VLOOKUP($O745,MASTER!$A$8:$N$762,9,0)</f>
        <v>SI</v>
      </c>
      <c r="I745" s="73" t="str">
        <f>+VLOOKUP($O745,MASTER!$A$8:$N$762,10,0)</f>
        <v>SI</v>
      </c>
      <c r="J745" s="73" t="str">
        <f>+VLOOKUP($O745,MASTER!$A$8:$N$762,11,0)</f>
        <v>SI</v>
      </c>
      <c r="K745" s="72">
        <f>+VLOOKUP($O745,MASTER!$A$8:$N$762,12,0)</f>
        <v>2</v>
      </c>
      <c r="L745" s="73" t="str">
        <f>+VLOOKUP($O745,MASTER!$A$8:$N$762,13,0)</f>
        <v>SI</v>
      </c>
      <c r="M745" s="73" t="str">
        <f>+VLOOKUP($O745,MASTER!$A$8:$N$762,14,0)</f>
        <v>Departamento</v>
      </c>
      <c r="N745" s="72">
        <f t="shared" si="56"/>
        <v>18</v>
      </c>
      <c r="O745" s="67">
        <f t="shared" si="56"/>
        <v>58</v>
      </c>
      <c r="P745" s="65">
        <v>25</v>
      </c>
      <c r="Q745" s="3" t="s">
        <v>1104</v>
      </c>
      <c r="R745" s="3" t="str">
        <f t="shared" si="57"/>
        <v>https://dashboardfiltrado.azurewebsites.net/AutoDash/Index/58/25</v>
      </c>
      <c r="S745" s="58" t="str">
        <f>+""""&amp;IFERROR(VLOOKUP($O745,MASTER!$A$8:$Z$762,20,0),"")&amp;""""</f>
        <v>"https://app-data-i.users.earthengine.app/view/dataclimanc"</v>
      </c>
      <c r="T745" s="73">
        <f>+IFERROR(VLOOKUP($O745,MASTER!$A$8:$Z$762,21,0),"")</f>
        <v>9028</v>
      </c>
      <c r="U745" s="67">
        <f>+BD_Links[[#This Row],[id2]]</f>
        <v>25</v>
      </c>
      <c r="V745" s="58" t="str">
        <f>+""""&amp;IFERROR(VLOOKUP($O745,MASTER!$A$8:$Z$762,22,0),"")&amp;""""</f>
        <v>"DATACLIMA_Nicaragua_Departamento"</v>
      </c>
      <c r="W745" s="3"/>
      <c r="X74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https://odooutil.azurewebsites.net/GEE/Index/9028/25/58/25</v>
      </c>
    </row>
    <row r="746" spans="2:26" ht="60" x14ac:dyDescent="0.3">
      <c r="B746" s="74">
        <f t="shared" si="55"/>
        <v>6</v>
      </c>
      <c r="C746" s="58" t="str">
        <f>+VLOOKUP($O746,MASTER!$A$8:$N$762,2,0)</f>
        <v>DATACLIMA</v>
      </c>
      <c r="D746" s="73" t="str">
        <f>+VLOOKUP($O746,MASTER!$A$8:$N$762,3,0)</f>
        <v>0013-04-00092</v>
      </c>
      <c r="E746" s="52" t="str">
        <f>+VLOOKUP($O746,MASTER!$A$8:$N$762,5,0)</f>
        <v>Plataforma de Análisis y Monitoreo del Clima - Nicaragua</v>
      </c>
      <c r="F746" s="73" t="str">
        <f>+VLOOKUP($O746,MASTER!$A$8:$N$762,6,0)</f>
        <v>PRO</v>
      </c>
      <c r="G746" s="73" t="str">
        <f>+VLOOKUP($O746,MASTER!$A$8:$N$762,7,0)</f>
        <v>Nicaragua</v>
      </c>
      <c r="H746" s="73" t="str">
        <f>+VLOOKUP($O746,MASTER!$A$8:$N$762,9,0)</f>
        <v>SI</v>
      </c>
      <c r="I746" s="73" t="str">
        <f>+VLOOKUP($O746,MASTER!$A$8:$N$762,10,0)</f>
        <v>SI</v>
      </c>
      <c r="J746" s="73" t="str">
        <f>+VLOOKUP($O746,MASTER!$A$8:$N$762,11,0)</f>
        <v>SI</v>
      </c>
      <c r="K746" s="72">
        <f>+VLOOKUP($O746,MASTER!$A$8:$N$762,12,0)</f>
        <v>2</v>
      </c>
      <c r="L746" s="73" t="str">
        <f>+VLOOKUP($O746,MASTER!$A$8:$N$762,13,0)</f>
        <v>SI</v>
      </c>
      <c r="M746" s="73" t="str">
        <f>+VLOOKUP($O746,MASTER!$A$8:$N$762,14,0)</f>
        <v>Departamento</v>
      </c>
      <c r="N746" s="72">
        <f t="shared" si="56"/>
        <v>18</v>
      </c>
      <c r="O746" s="67">
        <f t="shared" si="56"/>
        <v>58</v>
      </c>
      <c r="P746" s="65">
        <v>70</v>
      </c>
      <c r="Q746" s="3" t="s">
        <v>1105</v>
      </c>
      <c r="R746" s="3" t="str">
        <f t="shared" si="57"/>
        <v>https://dashboardfiltrado.azurewebsites.net/AutoDash/Index/58/70</v>
      </c>
      <c r="S746" s="58" t="str">
        <f>+""""&amp;IFERROR(VLOOKUP($O746,MASTER!$A$8:$Z$762,20,0),"")&amp;""""</f>
        <v>"https://app-data-i.users.earthengine.app/view/dataclimanc"</v>
      </c>
      <c r="T746" s="73">
        <f>+IFERROR(VLOOKUP($O746,MASTER!$A$8:$Z$762,21,0),"")</f>
        <v>9028</v>
      </c>
      <c r="U746" s="67">
        <f>+BD_Links[[#This Row],[id2]]</f>
        <v>70</v>
      </c>
      <c r="V746" s="58" t="str">
        <f>+""""&amp;IFERROR(VLOOKUP($O746,MASTER!$A$8:$Z$762,22,0),"")&amp;""""</f>
        <v>"DATACLIMA_Nicaragua_Departamento"</v>
      </c>
      <c r="W746" s="3"/>
      <c r="X74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https://odooutil.azurewebsites.net/GEE/Index/9028/70/58/70</v>
      </c>
    </row>
    <row r="747" spans="2:26" ht="60" x14ac:dyDescent="0.3">
      <c r="B747" s="74">
        <f t="shared" si="55"/>
        <v>7</v>
      </c>
      <c r="C747" s="58" t="str">
        <f>+VLOOKUP($O747,MASTER!$A$8:$N$762,2,0)</f>
        <v>DATACLIMA</v>
      </c>
      <c r="D747" s="73" t="str">
        <f>+VLOOKUP($O747,MASTER!$A$8:$N$762,3,0)</f>
        <v>0013-04-00092</v>
      </c>
      <c r="E747" s="52" t="str">
        <f>+VLOOKUP($O747,MASTER!$A$8:$N$762,5,0)</f>
        <v>Plataforma de Análisis y Monitoreo del Clima - Nicaragua</v>
      </c>
      <c r="F747" s="73" t="str">
        <f>+VLOOKUP($O747,MASTER!$A$8:$N$762,6,0)</f>
        <v>PRO</v>
      </c>
      <c r="G747" s="73" t="str">
        <f>+VLOOKUP($O747,MASTER!$A$8:$N$762,7,0)</f>
        <v>Nicaragua</v>
      </c>
      <c r="H747" s="73" t="str">
        <f>+VLOOKUP($O747,MASTER!$A$8:$N$762,9,0)</f>
        <v>SI</v>
      </c>
      <c r="I747" s="73" t="str">
        <f>+VLOOKUP($O747,MASTER!$A$8:$N$762,10,0)</f>
        <v>SI</v>
      </c>
      <c r="J747" s="73" t="str">
        <f>+VLOOKUP($O747,MASTER!$A$8:$N$762,11,0)</f>
        <v>SI</v>
      </c>
      <c r="K747" s="72">
        <f>+VLOOKUP($O747,MASTER!$A$8:$N$762,12,0)</f>
        <v>2</v>
      </c>
      <c r="L747" s="73" t="str">
        <f>+VLOOKUP($O747,MASTER!$A$8:$N$762,13,0)</f>
        <v>SI</v>
      </c>
      <c r="M747" s="73" t="str">
        <f>+VLOOKUP($O747,MASTER!$A$8:$N$762,14,0)</f>
        <v>Departamento</v>
      </c>
      <c r="N747" s="72">
        <f t="shared" si="56"/>
        <v>18</v>
      </c>
      <c r="O747" s="67">
        <f t="shared" si="56"/>
        <v>58</v>
      </c>
      <c r="P747" s="65">
        <v>10</v>
      </c>
      <c r="Q747" s="3" t="s">
        <v>1106</v>
      </c>
      <c r="R747" s="3" t="str">
        <f t="shared" si="57"/>
        <v>https://dashboardfiltrado.azurewebsites.net/AutoDash/Index/58/10</v>
      </c>
      <c r="S747" s="58" t="str">
        <f>+""""&amp;IFERROR(VLOOKUP($O747,MASTER!$A$8:$Z$762,20,0),"")&amp;""""</f>
        <v>"https://app-data-i.users.earthengine.app/view/dataclimanc"</v>
      </c>
      <c r="T747" s="73">
        <f>+IFERROR(VLOOKUP($O747,MASTER!$A$8:$Z$762,21,0),"")</f>
        <v>9028</v>
      </c>
      <c r="U747" s="67">
        <f>+BD_Links[[#This Row],[id2]]</f>
        <v>10</v>
      </c>
      <c r="V747" s="58" t="str">
        <f>+""""&amp;IFERROR(VLOOKUP($O747,MASTER!$A$8:$Z$762,22,0),"")&amp;""""</f>
        <v>"DATACLIMA_Nicaragua_Departamento"</v>
      </c>
      <c r="W747" s="3"/>
      <c r="X74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https://odooutil.azurewebsites.net/GEE/Index/9028/10/58/10</v>
      </c>
    </row>
    <row r="748" spans="2:26" ht="60" x14ac:dyDescent="0.3">
      <c r="B748" s="74">
        <f t="shared" si="55"/>
        <v>8</v>
      </c>
      <c r="C748" s="58" t="str">
        <f>+VLOOKUP($O748,MASTER!$A$8:$N$762,2,0)</f>
        <v>DATACLIMA</v>
      </c>
      <c r="D748" s="73" t="str">
        <f>+VLOOKUP($O748,MASTER!$A$8:$N$762,3,0)</f>
        <v>0013-04-00092</v>
      </c>
      <c r="E748" s="52" t="str">
        <f>+VLOOKUP($O748,MASTER!$A$8:$N$762,5,0)</f>
        <v>Plataforma de Análisis y Monitoreo del Clima - Nicaragua</v>
      </c>
      <c r="F748" s="73" t="str">
        <f>+VLOOKUP($O748,MASTER!$A$8:$N$762,6,0)</f>
        <v>PRO</v>
      </c>
      <c r="G748" s="73" t="str">
        <f>+VLOOKUP($O748,MASTER!$A$8:$N$762,7,0)</f>
        <v>Nicaragua</v>
      </c>
      <c r="H748" s="73" t="str">
        <f>+VLOOKUP($O748,MASTER!$A$8:$N$762,9,0)</f>
        <v>SI</v>
      </c>
      <c r="I748" s="73" t="str">
        <f>+VLOOKUP($O748,MASTER!$A$8:$N$762,10,0)</f>
        <v>SI</v>
      </c>
      <c r="J748" s="73" t="str">
        <f>+VLOOKUP($O748,MASTER!$A$8:$N$762,11,0)</f>
        <v>SI</v>
      </c>
      <c r="K748" s="72">
        <f>+VLOOKUP($O748,MASTER!$A$8:$N$762,12,0)</f>
        <v>2</v>
      </c>
      <c r="L748" s="73" t="str">
        <f>+VLOOKUP($O748,MASTER!$A$8:$N$762,13,0)</f>
        <v>SI</v>
      </c>
      <c r="M748" s="73" t="str">
        <f>+VLOOKUP($O748,MASTER!$A$8:$N$762,14,0)</f>
        <v>Departamento</v>
      </c>
      <c r="N748" s="72">
        <f t="shared" si="56"/>
        <v>18</v>
      </c>
      <c r="O748" s="67">
        <f t="shared" si="56"/>
        <v>58</v>
      </c>
      <c r="P748" s="65">
        <v>35</v>
      </c>
      <c r="Q748" s="3" t="s">
        <v>1107</v>
      </c>
      <c r="R748" s="3" t="str">
        <f t="shared" si="57"/>
        <v>https://dashboardfiltrado.azurewebsites.net/AutoDash/Index/58/35</v>
      </c>
      <c r="S748" s="58" t="str">
        <f>+""""&amp;IFERROR(VLOOKUP($O748,MASTER!$A$8:$Z$762,20,0),"")&amp;""""</f>
        <v>"https://app-data-i.users.earthengine.app/view/dataclimanc"</v>
      </c>
      <c r="T748" s="73">
        <f>+IFERROR(VLOOKUP($O748,MASTER!$A$8:$Z$762,21,0),"")</f>
        <v>9028</v>
      </c>
      <c r="U748" s="67">
        <f>+BD_Links[[#This Row],[id2]]</f>
        <v>35</v>
      </c>
      <c r="V748" s="58" t="str">
        <f>+""""&amp;IFERROR(VLOOKUP($O748,MASTER!$A$8:$Z$762,22,0),"")&amp;""""</f>
        <v>"DATACLIMA_Nicaragua_Departamento"</v>
      </c>
      <c r="W748" s="3"/>
      <c r="X748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https://odooutil.azurewebsites.net/GEE/Index/9028/35/58/35</v>
      </c>
    </row>
    <row r="749" spans="2:26" ht="60" x14ac:dyDescent="0.3">
      <c r="B749" s="74">
        <f t="shared" si="55"/>
        <v>9</v>
      </c>
      <c r="C749" s="58" t="str">
        <f>+VLOOKUP($O749,MASTER!$A$8:$N$762,2,0)</f>
        <v>DATACLIMA</v>
      </c>
      <c r="D749" s="73" t="str">
        <f>+VLOOKUP($O749,MASTER!$A$8:$N$762,3,0)</f>
        <v>0013-04-00092</v>
      </c>
      <c r="E749" s="52" t="str">
        <f>+VLOOKUP($O749,MASTER!$A$8:$N$762,5,0)</f>
        <v>Plataforma de Análisis y Monitoreo del Clima - Nicaragua</v>
      </c>
      <c r="F749" s="73" t="str">
        <f>+VLOOKUP($O749,MASTER!$A$8:$N$762,6,0)</f>
        <v>PRO</v>
      </c>
      <c r="G749" s="73" t="str">
        <f>+VLOOKUP($O749,MASTER!$A$8:$N$762,7,0)</f>
        <v>Nicaragua</v>
      </c>
      <c r="H749" s="73" t="str">
        <f>+VLOOKUP($O749,MASTER!$A$8:$N$762,9,0)</f>
        <v>SI</v>
      </c>
      <c r="I749" s="73" t="str">
        <f>+VLOOKUP($O749,MASTER!$A$8:$N$762,10,0)</f>
        <v>SI</v>
      </c>
      <c r="J749" s="73" t="str">
        <f>+VLOOKUP($O749,MASTER!$A$8:$N$762,11,0)</f>
        <v>SI</v>
      </c>
      <c r="K749" s="72">
        <f>+VLOOKUP($O749,MASTER!$A$8:$N$762,12,0)</f>
        <v>2</v>
      </c>
      <c r="L749" s="73" t="str">
        <f>+VLOOKUP($O749,MASTER!$A$8:$N$762,13,0)</f>
        <v>SI</v>
      </c>
      <c r="M749" s="73" t="str">
        <f>+VLOOKUP($O749,MASTER!$A$8:$N$762,14,0)</f>
        <v>Departamento</v>
      </c>
      <c r="N749" s="72">
        <f t="shared" si="56"/>
        <v>18</v>
      </c>
      <c r="O749" s="67">
        <f t="shared" si="56"/>
        <v>58</v>
      </c>
      <c r="P749" s="65">
        <v>20</v>
      </c>
      <c r="Q749" s="3" t="s">
        <v>1108</v>
      </c>
      <c r="R749" s="3" t="str">
        <f t="shared" si="57"/>
        <v>https://dashboardfiltrado.azurewebsites.net/AutoDash/Index/58/20</v>
      </c>
      <c r="S749" s="58" t="str">
        <f>+""""&amp;IFERROR(VLOOKUP($O749,MASTER!$A$8:$Z$762,20,0),"")&amp;""""</f>
        <v>"https://app-data-i.users.earthengine.app/view/dataclimanc"</v>
      </c>
      <c r="T749" s="73">
        <f>+IFERROR(VLOOKUP($O749,MASTER!$A$8:$Z$762,21,0),"")</f>
        <v>9028</v>
      </c>
      <c r="U749" s="67">
        <f>+BD_Links[[#This Row],[id2]]</f>
        <v>20</v>
      </c>
      <c r="V749" s="58" t="str">
        <f>+""""&amp;IFERROR(VLOOKUP($O749,MASTER!$A$8:$Z$762,22,0),"")&amp;""""</f>
        <v>"DATACLIMA_Nicaragua_Departamento"</v>
      </c>
      <c r="W749" s="3"/>
      <c r="X749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https://odooutil.azurewebsites.net/GEE/Index/9028/20/58/20</v>
      </c>
    </row>
    <row r="750" spans="2:26" ht="60" x14ac:dyDescent="0.3">
      <c r="B750" s="74">
        <f t="shared" si="55"/>
        <v>10</v>
      </c>
      <c r="C750" s="58" t="str">
        <f>+VLOOKUP($O750,MASTER!$A$8:$N$762,2,0)</f>
        <v>DATACLIMA</v>
      </c>
      <c r="D750" s="73" t="str">
        <f>+VLOOKUP($O750,MASTER!$A$8:$N$762,3,0)</f>
        <v>0013-04-00092</v>
      </c>
      <c r="E750" s="52" t="str">
        <f>+VLOOKUP($O750,MASTER!$A$8:$N$762,5,0)</f>
        <v>Plataforma de Análisis y Monitoreo del Clima - Nicaragua</v>
      </c>
      <c r="F750" s="73" t="str">
        <f>+VLOOKUP($O750,MASTER!$A$8:$N$762,6,0)</f>
        <v>PRO</v>
      </c>
      <c r="G750" s="73" t="str">
        <f>+VLOOKUP($O750,MASTER!$A$8:$N$762,7,0)</f>
        <v>Nicaragua</v>
      </c>
      <c r="H750" s="73" t="str">
        <f>+VLOOKUP($O750,MASTER!$A$8:$N$762,9,0)</f>
        <v>SI</v>
      </c>
      <c r="I750" s="73" t="str">
        <f>+VLOOKUP($O750,MASTER!$A$8:$N$762,10,0)</f>
        <v>SI</v>
      </c>
      <c r="J750" s="73" t="str">
        <f>+VLOOKUP($O750,MASTER!$A$8:$N$762,11,0)</f>
        <v>SI</v>
      </c>
      <c r="K750" s="72">
        <f>+VLOOKUP($O750,MASTER!$A$8:$N$762,12,0)</f>
        <v>2</v>
      </c>
      <c r="L750" s="73" t="str">
        <f>+VLOOKUP($O750,MASTER!$A$8:$N$762,13,0)</f>
        <v>SI</v>
      </c>
      <c r="M750" s="73" t="str">
        <f>+VLOOKUP($O750,MASTER!$A$8:$N$762,14,0)</f>
        <v>Departamento</v>
      </c>
      <c r="N750" s="72">
        <f t="shared" si="56"/>
        <v>18</v>
      </c>
      <c r="O750" s="67">
        <f t="shared" si="56"/>
        <v>58</v>
      </c>
      <c r="P750" s="65">
        <v>55</v>
      </c>
      <c r="Q750" s="3" t="s">
        <v>1109</v>
      </c>
      <c r="R750" s="3" t="str">
        <f t="shared" si="57"/>
        <v>https://dashboardfiltrado.azurewebsites.net/AutoDash/Index/58/55</v>
      </c>
      <c r="S750" s="58" t="str">
        <f>+""""&amp;IFERROR(VLOOKUP($O750,MASTER!$A$8:$Z$762,20,0),"")&amp;""""</f>
        <v>"https://app-data-i.users.earthengine.app/view/dataclimanc"</v>
      </c>
      <c r="T750" s="73">
        <f>+IFERROR(VLOOKUP($O750,MASTER!$A$8:$Z$762,21,0),"")</f>
        <v>9028</v>
      </c>
      <c r="U750" s="67">
        <f>+BD_Links[[#This Row],[id2]]</f>
        <v>55</v>
      </c>
      <c r="V750" s="58" t="str">
        <f>+""""&amp;IFERROR(VLOOKUP($O750,MASTER!$A$8:$Z$762,22,0),"")&amp;""""</f>
        <v>"DATACLIMA_Nicaragua_Departamento"</v>
      </c>
      <c r="W750" s="3"/>
      <c r="X75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https://odooutil.azurewebsites.net/GEE/Index/9028/55/58/55</v>
      </c>
    </row>
    <row r="751" spans="2:26" ht="60" x14ac:dyDescent="0.3">
      <c r="B751" s="74">
        <f t="shared" si="55"/>
        <v>11</v>
      </c>
      <c r="C751" s="58" t="str">
        <f>+VLOOKUP($O751,MASTER!$A$8:$N$762,2,0)</f>
        <v>DATACLIMA</v>
      </c>
      <c r="D751" s="73" t="str">
        <f>+VLOOKUP($O751,MASTER!$A$8:$N$762,3,0)</f>
        <v>0013-04-00092</v>
      </c>
      <c r="E751" s="52" t="str">
        <f>+VLOOKUP($O751,MASTER!$A$8:$N$762,5,0)</f>
        <v>Plataforma de Análisis y Monitoreo del Clima - Nicaragua</v>
      </c>
      <c r="F751" s="73" t="str">
        <f>+VLOOKUP($O751,MASTER!$A$8:$N$762,6,0)</f>
        <v>PRO</v>
      </c>
      <c r="G751" s="73" t="str">
        <f>+VLOOKUP($O751,MASTER!$A$8:$N$762,7,0)</f>
        <v>Nicaragua</v>
      </c>
      <c r="H751" s="73" t="str">
        <f>+VLOOKUP($O751,MASTER!$A$8:$N$762,9,0)</f>
        <v>SI</v>
      </c>
      <c r="I751" s="73" t="str">
        <f>+VLOOKUP($O751,MASTER!$A$8:$N$762,10,0)</f>
        <v>SI</v>
      </c>
      <c r="J751" s="73" t="str">
        <f>+VLOOKUP($O751,MASTER!$A$8:$N$762,11,0)</f>
        <v>SI</v>
      </c>
      <c r="K751" s="72">
        <f>+VLOOKUP($O751,MASTER!$A$8:$N$762,12,0)</f>
        <v>2</v>
      </c>
      <c r="L751" s="73" t="str">
        <f>+VLOOKUP($O751,MASTER!$A$8:$N$762,13,0)</f>
        <v>SI</v>
      </c>
      <c r="M751" s="73" t="str">
        <f>+VLOOKUP($O751,MASTER!$A$8:$N$762,14,0)</f>
        <v>Departamento</v>
      </c>
      <c r="N751" s="72">
        <f t="shared" si="56"/>
        <v>18</v>
      </c>
      <c r="O751" s="67">
        <f t="shared" si="56"/>
        <v>58</v>
      </c>
      <c r="P751" s="65">
        <v>60</v>
      </c>
      <c r="Q751" s="3" t="s">
        <v>1110</v>
      </c>
      <c r="R751" s="3" t="str">
        <f t="shared" si="57"/>
        <v>https://dashboardfiltrado.azurewebsites.net/AutoDash/Index/58/60</v>
      </c>
      <c r="S751" s="58" t="str">
        <f>+""""&amp;IFERROR(VLOOKUP($O751,MASTER!$A$8:$Z$762,20,0),"")&amp;""""</f>
        <v>"https://app-data-i.users.earthengine.app/view/dataclimanc"</v>
      </c>
      <c r="T751" s="73">
        <f>+IFERROR(VLOOKUP($O751,MASTER!$A$8:$Z$762,21,0),"")</f>
        <v>9028</v>
      </c>
      <c r="U751" s="67">
        <f>+BD_Links[[#This Row],[id2]]</f>
        <v>60</v>
      </c>
      <c r="V751" s="58" t="str">
        <f>+""""&amp;IFERROR(VLOOKUP($O751,MASTER!$A$8:$Z$762,22,0),"")&amp;""""</f>
        <v>"DATACLIMA_Nicaragua_Departamento"</v>
      </c>
      <c r="W751" s="3"/>
      <c r="X75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https://odooutil.azurewebsites.net/GEE/Index/9028/60/58/60</v>
      </c>
    </row>
    <row r="752" spans="2:26" ht="60" x14ac:dyDescent="0.3">
      <c r="B752" s="74">
        <f t="shared" si="55"/>
        <v>12</v>
      </c>
      <c r="C752" s="58" t="str">
        <f>+VLOOKUP($O752,MASTER!$A$8:$N$762,2,0)</f>
        <v>DATACLIMA</v>
      </c>
      <c r="D752" s="73" t="str">
        <f>+VLOOKUP($O752,MASTER!$A$8:$N$762,3,0)</f>
        <v>0013-04-00092</v>
      </c>
      <c r="E752" s="52" t="str">
        <f>+VLOOKUP($O752,MASTER!$A$8:$N$762,5,0)</f>
        <v>Plataforma de Análisis y Monitoreo del Clima - Nicaragua</v>
      </c>
      <c r="F752" s="73" t="str">
        <f>+VLOOKUP($O752,MASTER!$A$8:$N$762,6,0)</f>
        <v>PRO</v>
      </c>
      <c r="G752" s="73" t="str">
        <f>+VLOOKUP($O752,MASTER!$A$8:$N$762,7,0)</f>
        <v>Nicaragua</v>
      </c>
      <c r="H752" s="73" t="str">
        <f>+VLOOKUP($O752,MASTER!$A$8:$N$762,9,0)</f>
        <v>SI</v>
      </c>
      <c r="I752" s="73" t="str">
        <f>+VLOOKUP($O752,MASTER!$A$8:$N$762,10,0)</f>
        <v>SI</v>
      </c>
      <c r="J752" s="73" t="str">
        <f>+VLOOKUP($O752,MASTER!$A$8:$N$762,11,0)</f>
        <v>SI</v>
      </c>
      <c r="K752" s="72">
        <f>+VLOOKUP($O752,MASTER!$A$8:$N$762,12,0)</f>
        <v>2</v>
      </c>
      <c r="L752" s="73" t="str">
        <f>+VLOOKUP($O752,MASTER!$A$8:$N$762,13,0)</f>
        <v>SI</v>
      </c>
      <c r="M752" s="73" t="str">
        <f>+VLOOKUP($O752,MASTER!$A$8:$N$762,14,0)</f>
        <v>Departamento</v>
      </c>
      <c r="N752" s="72">
        <f t="shared" si="56"/>
        <v>18</v>
      </c>
      <c r="O752" s="67">
        <f t="shared" si="56"/>
        <v>58</v>
      </c>
      <c r="P752" s="65">
        <v>40</v>
      </c>
      <c r="Q752" s="3" t="s">
        <v>1111</v>
      </c>
      <c r="R752" s="3" t="str">
        <f t="shared" si="57"/>
        <v>https://dashboardfiltrado.azurewebsites.net/AutoDash/Index/58/40</v>
      </c>
      <c r="S752" s="58" t="str">
        <f>+""""&amp;IFERROR(VLOOKUP($O752,MASTER!$A$8:$Z$762,20,0),"")&amp;""""</f>
        <v>"https://app-data-i.users.earthengine.app/view/dataclimanc"</v>
      </c>
      <c r="T752" s="73">
        <f>+IFERROR(VLOOKUP($O752,MASTER!$A$8:$Z$762,21,0),"")</f>
        <v>9028</v>
      </c>
      <c r="U752" s="67">
        <f>+BD_Links[[#This Row],[id2]]</f>
        <v>40</v>
      </c>
      <c r="V752" s="58" t="str">
        <f>+""""&amp;IFERROR(VLOOKUP($O752,MASTER!$A$8:$Z$762,22,0),"")&amp;""""</f>
        <v>"DATACLIMA_Nicaragua_Departamento"</v>
      </c>
      <c r="W752" s="3"/>
      <c r="X75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https://odooutil.azurewebsites.net/GEE/Index/9028/40/58/40</v>
      </c>
    </row>
    <row r="753" spans="2:26" ht="60" x14ac:dyDescent="0.3">
      <c r="B753" s="74">
        <f t="shared" si="55"/>
        <v>13</v>
      </c>
      <c r="C753" s="58" t="str">
        <f>+VLOOKUP($O753,MASTER!$A$8:$N$762,2,0)</f>
        <v>DATACLIMA</v>
      </c>
      <c r="D753" s="73" t="str">
        <f>+VLOOKUP($O753,MASTER!$A$8:$N$762,3,0)</f>
        <v>0013-04-00092</v>
      </c>
      <c r="E753" s="52" t="str">
        <f>+VLOOKUP($O753,MASTER!$A$8:$N$762,5,0)</f>
        <v>Plataforma de Análisis y Monitoreo del Clima - Nicaragua</v>
      </c>
      <c r="F753" s="73" t="str">
        <f>+VLOOKUP($O753,MASTER!$A$8:$N$762,6,0)</f>
        <v>PRO</v>
      </c>
      <c r="G753" s="73" t="str">
        <f>+VLOOKUP($O753,MASTER!$A$8:$N$762,7,0)</f>
        <v>Nicaragua</v>
      </c>
      <c r="H753" s="73" t="str">
        <f>+VLOOKUP($O753,MASTER!$A$8:$N$762,9,0)</f>
        <v>SI</v>
      </c>
      <c r="I753" s="73" t="str">
        <f>+VLOOKUP($O753,MASTER!$A$8:$N$762,10,0)</f>
        <v>SI</v>
      </c>
      <c r="J753" s="73" t="str">
        <f>+VLOOKUP($O753,MASTER!$A$8:$N$762,11,0)</f>
        <v>SI</v>
      </c>
      <c r="K753" s="72">
        <f>+VLOOKUP($O753,MASTER!$A$8:$N$762,12,0)</f>
        <v>2</v>
      </c>
      <c r="L753" s="73" t="str">
        <f>+VLOOKUP($O753,MASTER!$A$8:$N$762,13,0)</f>
        <v>SI</v>
      </c>
      <c r="M753" s="73" t="str">
        <f>+VLOOKUP($O753,MASTER!$A$8:$N$762,14,0)</f>
        <v>Departamento</v>
      </c>
      <c r="N753" s="72">
        <f t="shared" si="56"/>
        <v>18</v>
      </c>
      <c r="O753" s="67">
        <f t="shared" si="56"/>
        <v>58</v>
      </c>
      <c r="P753" s="65">
        <v>5</v>
      </c>
      <c r="Q753" s="3" t="s">
        <v>1112</v>
      </c>
      <c r="R753" s="3" t="str">
        <f t="shared" si="57"/>
        <v>https://dashboardfiltrado.azurewebsites.net/AutoDash/Index/58/5</v>
      </c>
      <c r="S753" s="58" t="str">
        <f>+""""&amp;IFERROR(VLOOKUP($O753,MASTER!$A$8:$Z$762,20,0),"")&amp;""""</f>
        <v>"https://app-data-i.users.earthengine.app/view/dataclimanc"</v>
      </c>
      <c r="T753" s="73">
        <f>+IFERROR(VLOOKUP($O753,MASTER!$A$8:$Z$762,21,0),"")</f>
        <v>9028</v>
      </c>
      <c r="U753" s="67">
        <f>+BD_Links[[#This Row],[id2]]</f>
        <v>5</v>
      </c>
      <c r="V753" s="58" t="str">
        <f>+""""&amp;IFERROR(VLOOKUP($O753,MASTER!$A$8:$Z$762,22,0),"")&amp;""""</f>
        <v>"DATACLIMA_Nicaragua_Departamento"</v>
      </c>
      <c r="W753" s="3"/>
      <c r="X75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https://odooutil.azurewebsites.net/GEE/Index/9028/5/58/5</v>
      </c>
    </row>
    <row r="754" spans="2:26" ht="60" x14ac:dyDescent="0.3">
      <c r="B754" s="74">
        <f t="shared" si="55"/>
        <v>14</v>
      </c>
      <c r="C754" s="58" t="str">
        <f>+VLOOKUP($O754,MASTER!$A$8:$N$762,2,0)</f>
        <v>DATACLIMA</v>
      </c>
      <c r="D754" s="73" t="str">
        <f>+VLOOKUP($O754,MASTER!$A$8:$N$762,3,0)</f>
        <v>0013-04-00092</v>
      </c>
      <c r="E754" s="52" t="str">
        <f>+VLOOKUP($O754,MASTER!$A$8:$N$762,5,0)</f>
        <v>Plataforma de Análisis y Monitoreo del Clima - Nicaragua</v>
      </c>
      <c r="F754" s="73" t="str">
        <f>+VLOOKUP($O754,MASTER!$A$8:$N$762,6,0)</f>
        <v>PRO</v>
      </c>
      <c r="G754" s="73" t="str">
        <f>+VLOOKUP($O754,MASTER!$A$8:$N$762,7,0)</f>
        <v>Nicaragua</v>
      </c>
      <c r="H754" s="73" t="str">
        <f>+VLOOKUP($O754,MASTER!$A$8:$N$762,9,0)</f>
        <v>SI</v>
      </c>
      <c r="I754" s="73" t="str">
        <f>+VLOOKUP($O754,MASTER!$A$8:$N$762,10,0)</f>
        <v>SI</v>
      </c>
      <c r="J754" s="73" t="str">
        <f>+VLOOKUP($O754,MASTER!$A$8:$N$762,11,0)</f>
        <v>SI</v>
      </c>
      <c r="K754" s="72">
        <f>+VLOOKUP($O754,MASTER!$A$8:$N$762,12,0)</f>
        <v>2</v>
      </c>
      <c r="L754" s="73" t="str">
        <f>+VLOOKUP($O754,MASTER!$A$8:$N$762,13,0)</f>
        <v>SI</v>
      </c>
      <c r="M754" s="73" t="str">
        <f>+VLOOKUP($O754,MASTER!$A$8:$N$762,14,0)</f>
        <v>Departamento</v>
      </c>
      <c r="N754" s="72">
        <f t="shared" si="56"/>
        <v>18</v>
      </c>
      <c r="O754" s="67">
        <f t="shared" si="56"/>
        <v>58</v>
      </c>
      <c r="P754" s="65">
        <v>85</v>
      </c>
      <c r="Q754" s="3" t="s">
        <v>1113</v>
      </c>
      <c r="R754" s="3" t="str">
        <f t="shared" si="57"/>
        <v>https://dashboardfiltrado.azurewebsites.net/AutoDash/Index/58/85</v>
      </c>
      <c r="S754" s="58" t="str">
        <f>+""""&amp;IFERROR(VLOOKUP($O754,MASTER!$A$8:$Z$762,20,0),"")&amp;""""</f>
        <v>"https://app-data-i.users.earthengine.app/view/dataclimanc"</v>
      </c>
      <c r="T754" s="73">
        <f>+IFERROR(VLOOKUP($O754,MASTER!$A$8:$Z$762,21,0),"")</f>
        <v>9028</v>
      </c>
      <c r="U754" s="67">
        <f>+BD_Links[[#This Row],[id2]]</f>
        <v>85</v>
      </c>
      <c r="V754" s="58" t="str">
        <f>+""""&amp;IFERROR(VLOOKUP($O754,MASTER!$A$8:$Z$762,22,0),"")&amp;""""</f>
        <v>"DATACLIMA_Nicaragua_Departamento"</v>
      </c>
      <c r="W754" s="3"/>
      <c r="X75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https://odooutil.azurewebsites.net/GEE/Index/9028/85/58/85</v>
      </c>
    </row>
    <row r="755" spans="2:26" ht="60" x14ac:dyDescent="0.3">
      <c r="B755" s="74">
        <f t="shared" si="55"/>
        <v>15</v>
      </c>
      <c r="C755" s="58" t="str">
        <f>+VLOOKUP($O755,MASTER!$A$8:$N$762,2,0)</f>
        <v>DATACLIMA</v>
      </c>
      <c r="D755" s="73" t="str">
        <f>+VLOOKUP($O755,MASTER!$A$8:$N$762,3,0)</f>
        <v>0013-04-00092</v>
      </c>
      <c r="E755" s="52" t="str">
        <f>+VLOOKUP($O755,MASTER!$A$8:$N$762,5,0)</f>
        <v>Plataforma de Análisis y Monitoreo del Clima - Nicaragua</v>
      </c>
      <c r="F755" s="73" t="str">
        <f>+VLOOKUP($O755,MASTER!$A$8:$N$762,6,0)</f>
        <v>PRO</v>
      </c>
      <c r="G755" s="73" t="str">
        <f>+VLOOKUP($O755,MASTER!$A$8:$N$762,7,0)</f>
        <v>Nicaragua</v>
      </c>
      <c r="H755" s="73" t="str">
        <f>+VLOOKUP($O755,MASTER!$A$8:$N$762,9,0)</f>
        <v>SI</v>
      </c>
      <c r="I755" s="73" t="str">
        <f>+VLOOKUP($O755,MASTER!$A$8:$N$762,10,0)</f>
        <v>SI</v>
      </c>
      <c r="J755" s="73" t="str">
        <f>+VLOOKUP($O755,MASTER!$A$8:$N$762,11,0)</f>
        <v>SI</v>
      </c>
      <c r="K755" s="72">
        <f>+VLOOKUP($O755,MASTER!$A$8:$N$762,12,0)</f>
        <v>2</v>
      </c>
      <c r="L755" s="73" t="str">
        <f>+VLOOKUP($O755,MASTER!$A$8:$N$762,13,0)</f>
        <v>SI</v>
      </c>
      <c r="M755" s="73" t="str">
        <f>+VLOOKUP($O755,MASTER!$A$8:$N$762,14,0)</f>
        <v>Departamento</v>
      </c>
      <c r="N755" s="72">
        <f t="shared" si="56"/>
        <v>18</v>
      </c>
      <c r="O755" s="67">
        <f t="shared" si="56"/>
        <v>58</v>
      </c>
      <c r="P755" s="65">
        <v>80</v>
      </c>
      <c r="Q755" s="3" t="s">
        <v>1114</v>
      </c>
      <c r="R755" s="3" t="str">
        <f t="shared" si="57"/>
        <v>https://dashboardfiltrado.azurewebsites.net/AutoDash/Index/58/80</v>
      </c>
      <c r="S755" s="58" t="str">
        <f>+""""&amp;IFERROR(VLOOKUP($O755,MASTER!$A$8:$Z$762,20,0),"")&amp;""""</f>
        <v>"https://app-data-i.users.earthengine.app/view/dataclimanc"</v>
      </c>
      <c r="T755" s="73">
        <f>+IFERROR(VLOOKUP($O755,MASTER!$A$8:$Z$762,21,0),"")</f>
        <v>9028</v>
      </c>
      <c r="U755" s="67">
        <f>+BD_Links[[#This Row],[id2]]</f>
        <v>80</v>
      </c>
      <c r="V755" s="58" t="str">
        <f>+""""&amp;IFERROR(VLOOKUP($O755,MASTER!$A$8:$Z$762,22,0),"")&amp;""""</f>
        <v>"DATACLIMA_Nicaragua_Departamento"</v>
      </c>
      <c r="W755" s="3"/>
      <c r="X75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https://odooutil.azurewebsites.net/GEE/Index/9028/80/58/80</v>
      </c>
    </row>
    <row r="756" spans="2:26" ht="60" x14ac:dyDescent="0.3">
      <c r="B756" s="74">
        <f t="shared" si="55"/>
        <v>16</v>
      </c>
      <c r="C756" s="58" t="str">
        <f>+VLOOKUP($O756,MASTER!$A$8:$N$762,2,0)</f>
        <v>DATACLIMA</v>
      </c>
      <c r="D756" s="73" t="str">
        <f>+VLOOKUP($O756,MASTER!$A$8:$N$762,3,0)</f>
        <v>0013-04-00092</v>
      </c>
      <c r="E756" s="52" t="str">
        <f>+VLOOKUP($O756,MASTER!$A$8:$N$762,5,0)</f>
        <v>Plataforma de Análisis y Monitoreo del Clima - Nicaragua</v>
      </c>
      <c r="F756" s="73" t="str">
        <f>+VLOOKUP($O756,MASTER!$A$8:$N$762,6,0)</f>
        <v>PRO</v>
      </c>
      <c r="G756" s="73" t="str">
        <f>+VLOOKUP($O756,MASTER!$A$8:$N$762,7,0)</f>
        <v>Nicaragua</v>
      </c>
      <c r="H756" s="73" t="str">
        <f>+VLOOKUP($O756,MASTER!$A$8:$N$762,9,0)</f>
        <v>SI</v>
      </c>
      <c r="I756" s="73" t="str">
        <f>+VLOOKUP($O756,MASTER!$A$8:$N$762,10,0)</f>
        <v>SI</v>
      </c>
      <c r="J756" s="73" t="str">
        <f>+VLOOKUP($O756,MASTER!$A$8:$N$762,11,0)</f>
        <v>SI</v>
      </c>
      <c r="K756" s="72">
        <f>+VLOOKUP($O756,MASTER!$A$8:$N$762,12,0)</f>
        <v>2</v>
      </c>
      <c r="L756" s="73" t="str">
        <f>+VLOOKUP($O756,MASTER!$A$8:$N$762,13,0)</f>
        <v>SI</v>
      </c>
      <c r="M756" s="73" t="str">
        <f>+VLOOKUP($O756,MASTER!$A$8:$N$762,14,0)</f>
        <v>Departamento</v>
      </c>
      <c r="N756" s="72">
        <f t="shared" si="56"/>
        <v>18</v>
      </c>
      <c r="O756" s="67">
        <f t="shared" si="56"/>
        <v>58</v>
      </c>
      <c r="P756" s="65">
        <v>91</v>
      </c>
      <c r="Q756" s="3" t="s">
        <v>1115</v>
      </c>
      <c r="R756" s="3" t="str">
        <f t="shared" si="57"/>
        <v>https://dashboardfiltrado.azurewebsites.net/AutoDash/Index/58/91</v>
      </c>
      <c r="S756" s="58" t="str">
        <f>+""""&amp;IFERROR(VLOOKUP($O756,MASTER!$A$8:$Z$762,20,0),"")&amp;""""</f>
        <v>"https://app-data-i.users.earthengine.app/view/dataclimanc"</v>
      </c>
      <c r="T756" s="73">
        <f>+IFERROR(VLOOKUP($O756,MASTER!$A$8:$Z$762,21,0),"")</f>
        <v>9028</v>
      </c>
      <c r="U756" s="67">
        <f>+BD_Links[[#This Row],[id2]]</f>
        <v>91</v>
      </c>
      <c r="V756" s="58" t="str">
        <f>+""""&amp;IFERROR(VLOOKUP($O756,MASTER!$A$8:$Z$762,22,0),"")&amp;""""</f>
        <v>"DATACLIMA_Nicaragua_Departamento"</v>
      </c>
      <c r="W756" s="3"/>
      <c r="X75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https://odooutil.azurewebsites.net/GEE/Index/9028/91/58/91</v>
      </c>
    </row>
    <row r="757" spans="2:26" ht="60" x14ac:dyDescent="0.3">
      <c r="B757" s="74">
        <f t="shared" si="55"/>
        <v>17</v>
      </c>
      <c r="C757" s="58" t="str">
        <f>+VLOOKUP($O757,MASTER!$A$8:$N$762,2,0)</f>
        <v>DATACLIMA</v>
      </c>
      <c r="D757" s="73" t="str">
        <f>+VLOOKUP($O757,MASTER!$A$8:$N$762,3,0)</f>
        <v>0013-04-00092</v>
      </c>
      <c r="E757" s="52" t="str">
        <f>+VLOOKUP($O757,MASTER!$A$8:$N$762,5,0)</f>
        <v>Plataforma de Análisis y Monitoreo del Clima - Nicaragua</v>
      </c>
      <c r="F757" s="73" t="str">
        <f>+VLOOKUP($O757,MASTER!$A$8:$N$762,6,0)</f>
        <v>PRO</v>
      </c>
      <c r="G757" s="73" t="str">
        <f>+VLOOKUP($O757,MASTER!$A$8:$N$762,7,0)</f>
        <v>Nicaragua</v>
      </c>
      <c r="H757" s="73" t="str">
        <f>+VLOOKUP($O757,MASTER!$A$8:$N$762,9,0)</f>
        <v>SI</v>
      </c>
      <c r="I757" s="73" t="str">
        <f>+VLOOKUP($O757,MASTER!$A$8:$N$762,10,0)</f>
        <v>SI</v>
      </c>
      <c r="J757" s="73" t="str">
        <f>+VLOOKUP($O757,MASTER!$A$8:$N$762,11,0)</f>
        <v>SI</v>
      </c>
      <c r="K757" s="72">
        <f>+VLOOKUP($O757,MASTER!$A$8:$N$762,12,0)</f>
        <v>2</v>
      </c>
      <c r="L757" s="73" t="str">
        <f>+VLOOKUP($O757,MASTER!$A$8:$N$762,13,0)</f>
        <v>SI</v>
      </c>
      <c r="M757" s="73" t="str">
        <f>+VLOOKUP($O757,MASTER!$A$8:$N$762,14,0)</f>
        <v>Departamento</v>
      </c>
      <c r="N757" s="72">
        <f t="shared" si="56"/>
        <v>18</v>
      </c>
      <c r="O757" s="67">
        <f t="shared" si="56"/>
        <v>58</v>
      </c>
      <c r="P757" s="65">
        <v>93</v>
      </c>
      <c r="Q757" s="3" t="s">
        <v>1116</v>
      </c>
      <c r="R757" s="3" t="str">
        <f t="shared" si="57"/>
        <v>https://dashboardfiltrado.azurewebsites.net/AutoDash/Index/58/93</v>
      </c>
      <c r="S757" s="58" t="str">
        <f>+""""&amp;IFERROR(VLOOKUP($O757,MASTER!$A$8:$Z$762,20,0),"")&amp;""""</f>
        <v>"https://app-data-i.users.earthengine.app/view/dataclimanc"</v>
      </c>
      <c r="T757" s="73">
        <f>+IFERROR(VLOOKUP($O757,MASTER!$A$8:$Z$762,21,0),"")</f>
        <v>9028</v>
      </c>
      <c r="U757" s="67">
        <f>+BD_Links[[#This Row],[id2]]</f>
        <v>93</v>
      </c>
      <c r="V757" s="58" t="str">
        <f>+""""&amp;IFERROR(VLOOKUP($O757,MASTER!$A$8:$Z$762,22,0),"")&amp;""""</f>
        <v>"DATACLIMA_Nicaragua_Departamento"</v>
      </c>
      <c r="W757" s="3"/>
      <c r="X75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https://odooutil.azurewebsites.net/GEE/Index/9028/93/58/93</v>
      </c>
    </row>
    <row r="758" spans="2:26" ht="24" x14ac:dyDescent="0.3">
      <c r="B758" s="74">
        <f t="shared" si="55"/>
        <v>1</v>
      </c>
      <c r="C758" s="58" t="str">
        <f>+VLOOKUP($O758,MASTER!$A$8:$N$762,2,0)</f>
        <v>DATAAGRO</v>
      </c>
      <c r="D758" s="73">
        <f>+VLOOKUP($O758,MASTER!$A$8:$N$762,3,0)</f>
        <v>0</v>
      </c>
      <c r="E758" s="52" t="str">
        <f>+VLOOKUP($O758,MASTER!$A$8:$N$762,5,0)</f>
        <v>AGROSTAT. Estadísticas Agrícolas Chile</v>
      </c>
      <c r="F758" s="73" t="str">
        <f>+VLOOKUP($O758,MASTER!$A$8:$N$762,6,0)</f>
        <v>Liberado</v>
      </c>
      <c r="G758" s="73" t="str">
        <f>+VLOOKUP($O758,MASTER!$A$8:$N$762,7,0)</f>
        <v>Chile</v>
      </c>
      <c r="H758" s="73" t="str">
        <f>+VLOOKUP($O758,MASTER!$A$8:$N$762,9,0)</f>
        <v>SI</v>
      </c>
      <c r="I758" s="73" t="str">
        <f>+VLOOKUP($O758,MASTER!$A$8:$N$762,10,0)</f>
        <v>NO</v>
      </c>
      <c r="J758" s="73" t="str">
        <f>+VLOOKUP($O758,MASTER!$A$8:$N$762,11,0)</f>
        <v>NO</v>
      </c>
      <c r="K758" s="72">
        <f>+VLOOKUP($O758,MASTER!$A$8:$N$762,12,0)</f>
        <v>1</v>
      </c>
      <c r="L758" s="73" t="str">
        <f>+VLOOKUP($O758,MASTER!$A$8:$N$762,13,0)</f>
        <v>NO</v>
      </c>
      <c r="M758" s="73" t="str">
        <f>+VLOOKUP($O758,MASTER!$A$8:$N$762,14,0)</f>
        <v>Nacional</v>
      </c>
      <c r="N758" s="72">
        <f t="shared" si="56"/>
        <v>18</v>
      </c>
      <c r="O758" s="67">
        <v>59</v>
      </c>
      <c r="P758" s="66">
        <v>0</v>
      </c>
      <c r="Q758" s="75" t="s">
        <v>89</v>
      </c>
      <c r="R758" s="3" t="str">
        <f t="shared" si="57"/>
        <v>https://dashboardfiltrado.azurewebsites.net/AutoDash/Index/59/0</v>
      </c>
      <c r="S758" s="58" t="str">
        <f>+""""&amp;IFERROR(VLOOKUP($O758,MASTER!$A$8:$Z$762,20,0),"")&amp;""""</f>
        <v>"No Aplica"</v>
      </c>
      <c r="T758" s="73" t="str">
        <f>+IFERROR(VLOOKUP($O758,MASTER!$A$8:$Z$762,21,0),"")</f>
        <v>No Aplica</v>
      </c>
      <c r="U758" s="67">
        <f>+BD_Links[[#This Row],[id2]]</f>
        <v>0</v>
      </c>
      <c r="V758" s="58" t="str">
        <f>+""""&amp;IFERROR(VLOOKUP($O758,MASTER!$A$8:$Z$762,22,0),"")&amp;""""</f>
        <v>"No Aplica"</v>
      </c>
      <c r="W758" s="3"/>
      <c r="X758" s="3" t="str">
        <f>+IFERROR(VLOOKUP(BD_Links[[#This Row],[id GEE]],Portadas10[],2,0),"")</f>
        <v/>
      </c>
      <c r="Y7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9" spans="2:26" ht="24" x14ac:dyDescent="0.3">
      <c r="B759" s="74">
        <f t="shared" si="55"/>
        <v>1</v>
      </c>
      <c r="C759" s="58" t="str">
        <f>+VLOOKUP($O759,MASTER!$A$8:$N$762,2,0)</f>
        <v>DATARIESGO</v>
      </c>
      <c r="D759" s="73">
        <f>+VLOOKUP($O759,MASTER!$A$8:$N$762,3,0)</f>
        <v>0</v>
      </c>
      <c r="E759" s="52" t="str">
        <f>+VLOOKUP($O759,MASTER!$A$8:$N$762,5,0)</f>
        <v>Mapa de femicidios (2008-2019) Honduras</v>
      </c>
      <c r="F759" s="73" t="str">
        <f>+VLOOKUP($O759,MASTER!$A$8:$N$762,6,0)</f>
        <v>Liberado</v>
      </c>
      <c r="G759" s="73" t="str">
        <f>+VLOOKUP($O759,MASTER!$A$8:$N$762,7,0)</f>
        <v>Honduras</v>
      </c>
      <c r="H759" s="73" t="str">
        <f>+VLOOKUP($O759,MASTER!$A$8:$N$762,9,0)</f>
        <v>SI</v>
      </c>
      <c r="I759" s="73" t="str">
        <f>+VLOOKUP($O759,MASTER!$A$8:$N$762,10,0)</f>
        <v>NO</v>
      </c>
      <c r="J759" s="73" t="str">
        <f>+VLOOKUP($O759,MASTER!$A$8:$N$762,11,0)</f>
        <v>NO</v>
      </c>
      <c r="K759" s="72">
        <f>+VLOOKUP($O759,MASTER!$A$8:$N$762,12,0)</f>
        <v>1</v>
      </c>
      <c r="L759" s="73" t="str">
        <f>+VLOOKUP($O759,MASTER!$A$8:$N$762,13,0)</f>
        <v>NO</v>
      </c>
      <c r="M759" s="73" t="str">
        <f>+VLOOKUP($O759,MASTER!$A$8:$N$762,14,0)</f>
        <v>Nacional</v>
      </c>
      <c r="N759" s="72">
        <f t="shared" si="56"/>
        <v>18</v>
      </c>
      <c r="O759" s="67">
        <v>60</v>
      </c>
      <c r="P759" s="66">
        <v>0</v>
      </c>
      <c r="Q759" s="75" t="s">
        <v>89</v>
      </c>
      <c r="R759" s="3" t="str">
        <f t="shared" si="57"/>
        <v>https://dashboardfiltrado.azurewebsites.net/AutoDash/Index/60/0</v>
      </c>
      <c r="S759" s="58" t="str">
        <f>+""""&amp;IFERROR(VLOOKUP($O759,MASTER!$A$8:$Z$762,20,0),"")&amp;""""</f>
        <v>"No Aplica"</v>
      </c>
      <c r="T759" s="73" t="str">
        <f>+IFERROR(VLOOKUP($O759,MASTER!$A$8:$Z$762,21,0),"")</f>
        <v>No Aplica</v>
      </c>
      <c r="U759" s="67">
        <f>+BD_Links[[#This Row],[id2]]</f>
        <v>0</v>
      </c>
      <c r="V759" s="58" t="str">
        <f>+""""&amp;IFERROR(VLOOKUP($O759,MASTER!$A$8:$Z$762,22,0),"")&amp;""""</f>
        <v>"No Aplica"</v>
      </c>
      <c r="W759" s="3"/>
      <c r="X759" s="3" t="str">
        <f>+IFERROR(VLOOKUP(BD_Links[[#This Row],[id GEE]],Portadas10[],2,0),"")</f>
        <v/>
      </c>
      <c r="Y7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0" spans="2:26" ht="24" x14ac:dyDescent="0.3">
      <c r="B760" s="74">
        <f t="shared" si="55"/>
        <v>1</v>
      </c>
      <c r="C760" s="58" t="str">
        <f>+VLOOKUP($O760,MASTER!$A$8:$N$762,2,0)</f>
        <v>DATARIESGO</v>
      </c>
      <c r="D760" s="73">
        <f>+VLOOKUP($O760,MASTER!$A$8:$N$762,3,0)</f>
        <v>0</v>
      </c>
      <c r="E760" s="52" t="str">
        <f>+VLOOKUP($O760,MASTER!$A$8:$N$762,5,0)</f>
        <v>Mapa de femicidios (2018-2020) Guatemala</v>
      </c>
      <c r="F760" s="73" t="str">
        <f>+VLOOKUP($O760,MASTER!$A$8:$N$762,6,0)</f>
        <v>Liberado</v>
      </c>
      <c r="G760" s="73" t="str">
        <f>+VLOOKUP($O760,MASTER!$A$8:$N$762,7,0)</f>
        <v>Guatemala</v>
      </c>
      <c r="H760" s="73" t="str">
        <f>+VLOOKUP($O760,MASTER!$A$8:$N$762,9,0)</f>
        <v>SI</v>
      </c>
      <c r="I760" s="73" t="str">
        <f>+VLOOKUP($O760,MASTER!$A$8:$N$762,10,0)</f>
        <v>NO</v>
      </c>
      <c r="J760" s="73" t="str">
        <f>+VLOOKUP($O760,MASTER!$A$8:$N$762,11,0)</f>
        <v>NO</v>
      </c>
      <c r="K760" s="72">
        <f>+VLOOKUP($O760,MASTER!$A$8:$N$762,12,0)</f>
        <v>1</v>
      </c>
      <c r="L760" s="73" t="str">
        <f>+VLOOKUP($O760,MASTER!$A$8:$N$762,13,0)</f>
        <v>NO</v>
      </c>
      <c r="M760" s="73" t="str">
        <f>+VLOOKUP($O760,MASTER!$A$8:$N$762,14,0)</f>
        <v>Nacional</v>
      </c>
      <c r="N760" s="72">
        <f t="shared" si="56"/>
        <v>18</v>
      </c>
      <c r="O760" s="67">
        <v>61</v>
      </c>
      <c r="P760" s="66">
        <v>0</v>
      </c>
      <c r="Q760" s="75" t="s">
        <v>89</v>
      </c>
      <c r="R760" s="3" t="str">
        <f t="shared" si="57"/>
        <v>https://dashboardfiltrado.azurewebsites.net/AutoDash/Index/61/0</v>
      </c>
      <c r="S760" s="58" t="str">
        <f>+""""&amp;IFERROR(VLOOKUP($O760,MASTER!$A$8:$Z$762,20,0),"")&amp;""""</f>
        <v>"No Aplica"</v>
      </c>
      <c r="T760" s="73" t="str">
        <f>+IFERROR(VLOOKUP($O760,MASTER!$A$8:$Z$762,21,0),"")</f>
        <v>No Aplica</v>
      </c>
      <c r="U760" s="67">
        <f>+BD_Links[[#This Row],[id2]]</f>
        <v>0</v>
      </c>
      <c r="V760" s="58" t="str">
        <f>+""""&amp;IFERROR(VLOOKUP($O760,MASTER!$A$8:$Z$762,22,0),"")&amp;""""</f>
        <v>"No Aplica"</v>
      </c>
      <c r="W760" s="3"/>
      <c r="X760" s="3" t="str">
        <f>+IFERROR(VLOOKUP(BD_Links[[#This Row],[id GEE]],Portadas10[],2,0),"")</f>
        <v/>
      </c>
      <c r="Y7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1" spans="2:26" ht="30.6" x14ac:dyDescent="0.3">
      <c r="B761" s="74">
        <f t="shared" si="55"/>
        <v>1</v>
      </c>
      <c r="C761" s="58" t="str">
        <f>+VLOOKUP($O761,MASTER!$A$8:$N$762,2,0)</f>
        <v>DATARIESGO</v>
      </c>
      <c r="D761" s="73">
        <f>+VLOOKUP($O761,MASTER!$A$8:$N$762,3,0)</f>
        <v>0</v>
      </c>
      <c r="E761" s="52" t="str">
        <f>+VLOOKUP($O761,MASTER!$A$8:$N$762,5,0)</f>
        <v>Feminicidios de Mujeres y Niñas (2016-2019) - El Salvador</v>
      </c>
      <c r="F761" s="73" t="str">
        <f>+VLOOKUP($O761,MASTER!$A$8:$N$762,6,0)</f>
        <v>Liberado</v>
      </c>
      <c r="G761" s="73" t="str">
        <f>+VLOOKUP($O761,MASTER!$A$8:$N$762,7,0)</f>
        <v>El Salvador</v>
      </c>
      <c r="H761" s="73" t="str">
        <f>+VLOOKUP($O761,MASTER!$A$8:$N$762,9,0)</f>
        <v>SI</v>
      </c>
      <c r="I761" s="73" t="str">
        <f>+VLOOKUP($O761,MASTER!$A$8:$N$762,10,0)</f>
        <v>NO</v>
      </c>
      <c r="J761" s="73" t="str">
        <f>+VLOOKUP($O761,MASTER!$A$8:$N$762,11,0)</f>
        <v>NO</v>
      </c>
      <c r="K761" s="72">
        <f>+VLOOKUP($O761,MASTER!$A$8:$N$762,12,0)</f>
        <v>1</v>
      </c>
      <c r="L761" s="73" t="str">
        <f>+VLOOKUP($O761,MASTER!$A$8:$N$762,13,0)</f>
        <v>NO</v>
      </c>
      <c r="M761" s="73" t="str">
        <f>+VLOOKUP($O761,MASTER!$A$8:$N$762,14,0)</f>
        <v>Nacional</v>
      </c>
      <c r="N761" s="72">
        <f t="shared" si="56"/>
        <v>18</v>
      </c>
      <c r="O761" s="67">
        <v>62</v>
      </c>
      <c r="P761" s="66">
        <v>0</v>
      </c>
      <c r="Q761" s="75" t="s">
        <v>89</v>
      </c>
      <c r="R761" s="3" t="str">
        <f t="shared" si="57"/>
        <v>https://dashboardfiltrado.azurewebsites.net/AutoDash/Index/62/0</v>
      </c>
      <c r="S761" s="58" t="str">
        <f>+""""&amp;IFERROR(VLOOKUP($O761,MASTER!$A$8:$Z$762,20,0),"")&amp;""""</f>
        <v>"No Aplica"</v>
      </c>
      <c r="T761" s="73" t="str">
        <f>+IFERROR(VLOOKUP($O761,MASTER!$A$8:$Z$762,21,0),"")</f>
        <v>No Aplica</v>
      </c>
      <c r="U761" s="67">
        <f>+BD_Links[[#This Row],[id2]]</f>
        <v>0</v>
      </c>
      <c r="V761" s="58" t="str">
        <f>+""""&amp;IFERROR(VLOOKUP($O761,MASTER!$A$8:$Z$762,22,0),"")&amp;""""</f>
        <v>"No Aplica"</v>
      </c>
      <c r="W761" s="3"/>
      <c r="X761" s="3" t="str">
        <f>+IFERROR(VLOOKUP(BD_Links[[#This Row],[id GEE]],Portadas10[],2,0),"")</f>
        <v/>
      </c>
      <c r="Y7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2" spans="2:26" ht="24" x14ac:dyDescent="0.3">
      <c r="B762" s="74">
        <f t="shared" si="55"/>
        <v>1</v>
      </c>
      <c r="C762" s="58" t="str">
        <f>+VLOOKUP($O762,MASTER!$A$8:$N$762,2,0)</f>
        <v>DATARIESGO</v>
      </c>
      <c r="D762" s="73">
        <f>+VLOOKUP($O762,MASTER!$A$8:$N$762,3,0)</f>
        <v>0</v>
      </c>
      <c r="E762" s="52" t="str">
        <f>+VLOOKUP($O762,MASTER!$A$8:$N$762,5,0)</f>
        <v>Mapa de femicidios (2018-2020) Panamá</v>
      </c>
      <c r="F762" s="73" t="str">
        <f>+VLOOKUP($O762,MASTER!$A$8:$N$762,6,0)</f>
        <v>Liberado</v>
      </c>
      <c r="G762" s="73" t="str">
        <f>+VLOOKUP($O762,MASTER!$A$8:$N$762,7,0)</f>
        <v>Panamá</v>
      </c>
      <c r="H762" s="73" t="str">
        <f>+VLOOKUP($O762,MASTER!$A$8:$N$762,9,0)</f>
        <v>SI</v>
      </c>
      <c r="I762" s="73" t="str">
        <f>+VLOOKUP($O762,MASTER!$A$8:$N$762,10,0)</f>
        <v>NO</v>
      </c>
      <c r="J762" s="73" t="str">
        <f>+VLOOKUP($O762,MASTER!$A$8:$N$762,11,0)</f>
        <v>NO</v>
      </c>
      <c r="K762" s="72">
        <f>+VLOOKUP($O762,MASTER!$A$8:$N$762,12,0)</f>
        <v>1</v>
      </c>
      <c r="L762" s="73" t="str">
        <f>+VLOOKUP($O762,MASTER!$A$8:$N$762,13,0)</f>
        <v>NO</v>
      </c>
      <c r="M762" s="73" t="str">
        <f>+VLOOKUP($O762,MASTER!$A$8:$N$762,14,0)</f>
        <v>Nacional</v>
      </c>
      <c r="N762" s="72">
        <f t="shared" si="56"/>
        <v>18</v>
      </c>
      <c r="O762" s="67">
        <v>63</v>
      </c>
      <c r="P762" s="66">
        <v>0</v>
      </c>
      <c r="Q762" s="75" t="s">
        <v>89</v>
      </c>
      <c r="R762" s="3" t="str">
        <f t="shared" si="57"/>
        <v>https://dashboardfiltrado.azurewebsites.net/AutoDash/Index/63/0</v>
      </c>
      <c r="S762" s="58" t="str">
        <f>+""""&amp;IFERROR(VLOOKUP($O762,MASTER!$A$8:$Z$762,20,0),"")&amp;""""</f>
        <v>"No Aplica"</v>
      </c>
      <c r="T762" s="73" t="str">
        <f>+IFERROR(VLOOKUP($O762,MASTER!$A$8:$Z$762,21,0),"")</f>
        <v>No Aplica</v>
      </c>
      <c r="U762" s="67">
        <f>+BD_Links[[#This Row],[id2]]</f>
        <v>0</v>
      </c>
      <c r="V762" s="58" t="str">
        <f>+""""&amp;IFERROR(VLOOKUP($O762,MASTER!$A$8:$Z$762,22,0),"")&amp;""""</f>
        <v>"No Aplica"</v>
      </c>
      <c r="W762" s="3"/>
      <c r="X762" s="3" t="str">
        <f>+IFERROR(VLOOKUP(BD_Links[[#This Row],[id GEE]],Portadas10[],2,0),"")</f>
        <v/>
      </c>
      <c r="Y7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3" spans="2:26" ht="96" x14ac:dyDescent="0.3">
      <c r="B763" s="74">
        <f t="shared" si="55"/>
        <v>1</v>
      </c>
      <c r="C763" s="58" t="str">
        <f>+VLOOKUP($O763,MASTER!$A$8:$N$762,2,0)</f>
        <v>DATAAGRO</v>
      </c>
      <c r="D763" s="73">
        <f>+VLOOKUP($O763,MASTER!$A$8:$N$762,3,0)</f>
        <v>0</v>
      </c>
      <c r="E763" s="52" t="str">
        <f>+VLOOKUP($O763,MASTER!$A$8:$N$762,5,0)</f>
        <v>Geomática Agrícola</v>
      </c>
      <c r="F763" s="73" t="str">
        <f>+VLOOKUP($O763,MASTER!$A$8:$N$762,6,0)</f>
        <v>PRO</v>
      </c>
      <c r="G763" s="73" t="str">
        <f>+VLOOKUP($O763,MASTER!$A$8:$N$762,7,0)</f>
        <v>Chile</v>
      </c>
      <c r="H763" s="73" t="str">
        <f>+VLOOKUP($O763,MASTER!$A$8:$N$762,9,0)</f>
        <v>SI</v>
      </c>
      <c r="I763" s="73" t="str">
        <f>+VLOOKUP($O763,MASTER!$A$8:$N$762,10,0)</f>
        <v>SI</v>
      </c>
      <c r="J763" s="73" t="str">
        <f>+VLOOKUP($O763,MASTER!$A$8:$N$762,11,0)</f>
        <v>NO</v>
      </c>
      <c r="K763" s="72">
        <f>+VLOOKUP($O763,MASTER!$A$8:$N$762,12,0)</f>
        <v>1</v>
      </c>
      <c r="L763" s="73" t="str">
        <f>+VLOOKUP($O763,MASTER!$A$8:$N$762,13,0)</f>
        <v>SI</v>
      </c>
      <c r="M763" s="73" t="str">
        <f>+VLOOKUP($O763,MASTER!$A$8:$N$762,14,0)</f>
        <v>Región</v>
      </c>
      <c r="N763" s="72">
        <v>16</v>
      </c>
      <c r="O763" s="67">
        <v>64</v>
      </c>
      <c r="P763" s="86">
        <v>0</v>
      </c>
      <c r="Q763" s="76" t="s">
        <v>636</v>
      </c>
      <c r="R763" s="3" t="str">
        <f t="shared" si="57"/>
        <v>https://dashboardfiltrado.azurewebsites.net/AutoDash/Index/64/0</v>
      </c>
      <c r="S763" s="58" t="str">
        <f>+""""&amp;IFERROR(VLOOKUP($O763,MASTER!$A$8:$Z$762,20,0),"")&amp;""""</f>
        <v>"https://omarorellanahn.users.earthengine.app/view/dataagro"</v>
      </c>
      <c r="T763" s="73">
        <f>+IFERROR(VLOOKUP($O763,MASTER!$A$8:$Z$762,21,0),"")</f>
        <v>9029</v>
      </c>
      <c r="U763" s="67">
        <v>2</v>
      </c>
      <c r="V763" s="58" t="str">
        <f>+""""&amp;IFERROR(VLOOKUP($O763,MASTER!$A$8:$Z$762,22,0),"")&amp;""""</f>
        <v>"Geomática_Agrícola_Chile_Región"</v>
      </c>
      <c r="W763" s="3"/>
      <c r="X763" s="3" t="str">
        <f>+IFERROR(VLOOKUP(BD_Links[[#This Row],[id GEE]],Portadas10[],2,0),"")</f>
        <v>https://raw.githubusercontent.com/Sud-Austral/DATA-COMUN/master/00%20Portadas/portadaPowerBi_DataAGRO_GeomaticaAgricola_CHILE.jpg</v>
      </c>
      <c r="Y7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https://odooutil.azurewebsites.net/GEE/Index/9029/2/64/0</v>
      </c>
    </row>
    <row r="764" spans="2:26" ht="96" x14ac:dyDescent="0.3">
      <c r="B764" s="74">
        <f t="shared" si="55"/>
        <v>2</v>
      </c>
      <c r="C764" s="58" t="str">
        <f>+VLOOKUP($O764,MASTER!$A$8:$N$762,2,0)</f>
        <v>DATAAGRO</v>
      </c>
      <c r="D764" s="73">
        <f>+VLOOKUP($O764,MASTER!$A$8:$N$762,3,0)</f>
        <v>0</v>
      </c>
      <c r="E764" s="52" t="str">
        <f>+VLOOKUP($O764,MASTER!$A$8:$N$762,5,0)</f>
        <v>Geomática Agrícola</v>
      </c>
      <c r="F764" s="73" t="str">
        <f>+VLOOKUP($O764,MASTER!$A$8:$N$762,6,0)</f>
        <v>PRO</v>
      </c>
      <c r="G764" s="73" t="str">
        <f>+VLOOKUP($O764,MASTER!$A$8:$N$762,7,0)</f>
        <v>Chile</v>
      </c>
      <c r="H764" s="73" t="str">
        <f>+VLOOKUP($O764,MASTER!$A$8:$N$762,9,0)</f>
        <v>SI</v>
      </c>
      <c r="I764" s="73" t="str">
        <f>+VLOOKUP($O764,MASTER!$A$8:$N$762,10,0)</f>
        <v>SI</v>
      </c>
      <c r="J764" s="73" t="str">
        <f>+VLOOKUP($O764,MASTER!$A$8:$N$762,11,0)</f>
        <v>NO</v>
      </c>
      <c r="K764" s="72">
        <f>+VLOOKUP($O764,MASTER!$A$8:$N$762,12,0)</f>
        <v>1</v>
      </c>
      <c r="L764" s="73" t="str">
        <f>+VLOOKUP($O764,MASTER!$A$8:$N$762,13,0)</f>
        <v>SI</v>
      </c>
      <c r="M764" s="73" t="str">
        <f>+VLOOKUP($O764,MASTER!$A$8:$N$762,14,0)</f>
        <v>Región</v>
      </c>
      <c r="N764" s="72">
        <f t="shared" si="56"/>
        <v>16</v>
      </c>
      <c r="O764" s="67">
        <f>+O763</f>
        <v>64</v>
      </c>
      <c r="P764" s="86">
        <v>0</v>
      </c>
      <c r="Q764" s="3" t="s">
        <v>649</v>
      </c>
      <c r="R764" s="3" t="str">
        <f t="shared" si="57"/>
        <v>https://dashboardfiltrado.azurewebsites.net/AutoDash/Index/64/0</v>
      </c>
      <c r="S764" s="58" t="str">
        <f>+""""&amp;IFERROR(VLOOKUP($O764,MASTER!$A$8:$Z$762,20,0),"")&amp;""""</f>
        <v>"https://omarorellanahn.users.earthengine.app/view/dataagro"</v>
      </c>
      <c r="T764" s="73">
        <f>+IFERROR(VLOOKUP($O764,MASTER!$A$8:$Z$762,21,0),"")</f>
        <v>9029</v>
      </c>
      <c r="U764" s="67">
        <v>15</v>
      </c>
      <c r="V764" s="58" t="str">
        <f>+""""&amp;IFERROR(VLOOKUP($O764,MASTER!$A$8:$Z$762,22,0),"")&amp;""""</f>
        <v>"Geomática_Agrícola_Chile_Región"</v>
      </c>
      <c r="W764" s="3"/>
      <c r="X764" s="3" t="str">
        <f>+IFERROR(VLOOKUP(BD_Links[[#This Row],[id GEE]],Portadas10[],2,0),"")</f>
        <v>https://raw.githubusercontent.com/Sud-Austral/DATA-COMUN/master/00%20Portadas/portadaPowerBi_DataAGRO_GeomaticaAgricola_CHILE.jpg</v>
      </c>
      <c r="Y7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https://odooutil.azurewebsites.net/GEE/Index/9029/15/64/0</v>
      </c>
    </row>
    <row r="765" spans="2:26" ht="96" x14ac:dyDescent="0.3">
      <c r="B765" s="74">
        <f t="shared" si="55"/>
        <v>3</v>
      </c>
      <c r="C765" s="58" t="str">
        <f>+VLOOKUP($O765,MASTER!$A$8:$N$762,2,0)</f>
        <v>DATAAGRO</v>
      </c>
      <c r="D765" s="73">
        <f>+VLOOKUP($O765,MASTER!$A$8:$N$762,3,0)</f>
        <v>0</v>
      </c>
      <c r="E765" s="52" t="str">
        <f>+VLOOKUP($O765,MASTER!$A$8:$N$762,5,0)</f>
        <v>Geomática Agrícola</v>
      </c>
      <c r="F765" s="73" t="str">
        <f>+VLOOKUP($O765,MASTER!$A$8:$N$762,6,0)</f>
        <v>PRO</v>
      </c>
      <c r="G765" s="73" t="str">
        <f>+VLOOKUP($O765,MASTER!$A$8:$N$762,7,0)</f>
        <v>Chile</v>
      </c>
      <c r="H765" s="73" t="str">
        <f>+VLOOKUP($O765,MASTER!$A$8:$N$762,9,0)</f>
        <v>SI</v>
      </c>
      <c r="I765" s="73" t="str">
        <f>+VLOOKUP($O765,MASTER!$A$8:$N$762,10,0)</f>
        <v>SI</v>
      </c>
      <c r="J765" s="73" t="str">
        <f>+VLOOKUP($O765,MASTER!$A$8:$N$762,11,0)</f>
        <v>NO</v>
      </c>
      <c r="K765" s="72">
        <f>+VLOOKUP($O765,MASTER!$A$8:$N$762,12,0)</f>
        <v>1</v>
      </c>
      <c r="L765" s="73" t="str">
        <f>+VLOOKUP($O765,MASTER!$A$8:$N$762,13,0)</f>
        <v>SI</v>
      </c>
      <c r="M765" s="73" t="str">
        <f>+VLOOKUP($O765,MASTER!$A$8:$N$762,14,0)</f>
        <v>Región</v>
      </c>
      <c r="N765" s="72">
        <f t="shared" si="56"/>
        <v>16</v>
      </c>
      <c r="O765" s="67">
        <f t="shared" si="56"/>
        <v>64</v>
      </c>
      <c r="P765" s="86">
        <v>0</v>
      </c>
      <c r="Q765" s="3" t="s">
        <v>637</v>
      </c>
      <c r="R765" s="3" t="str">
        <f t="shared" si="57"/>
        <v>https://dashboardfiltrado.azurewebsites.net/AutoDash/Index/64/0</v>
      </c>
      <c r="S765" s="58" t="str">
        <f>+""""&amp;IFERROR(VLOOKUP($O765,MASTER!$A$8:$Z$762,20,0),"")&amp;""""</f>
        <v>"https://omarorellanahn.users.earthengine.app/view/dataagro"</v>
      </c>
      <c r="T765" s="73">
        <f>+IFERROR(VLOOKUP($O765,MASTER!$A$8:$Z$762,21,0),"")</f>
        <v>9029</v>
      </c>
      <c r="U765" s="67">
        <v>3</v>
      </c>
      <c r="V765" s="58" t="str">
        <f>+""""&amp;IFERROR(VLOOKUP($O765,MASTER!$A$8:$Z$762,22,0),"")&amp;""""</f>
        <v>"Geomática_Agrícola_Chile_Región"</v>
      </c>
      <c r="W765" s="3"/>
      <c r="X765" s="3" t="str">
        <f>+IFERROR(VLOOKUP(BD_Links[[#This Row],[id GEE]],Portadas10[],2,0),"")</f>
        <v>https://raw.githubusercontent.com/Sud-Austral/DATA-COMUN/master/00%20Portadas/portadaPowerBi_DataAGRO_GeomaticaAgricola_CHILE.jpg</v>
      </c>
      <c r="Y7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https://odooutil.azurewebsites.net/GEE/Index/9029/3/64/0</v>
      </c>
    </row>
    <row r="766" spans="2:26" ht="96" x14ac:dyDescent="0.3">
      <c r="B766" s="74">
        <f t="shared" si="55"/>
        <v>4</v>
      </c>
      <c r="C766" s="58" t="str">
        <f>+VLOOKUP($O766,MASTER!$A$8:$N$762,2,0)</f>
        <v>DATAAGRO</v>
      </c>
      <c r="D766" s="73">
        <f>+VLOOKUP($O766,MASTER!$A$8:$N$762,3,0)</f>
        <v>0</v>
      </c>
      <c r="E766" s="52" t="str">
        <f>+VLOOKUP($O766,MASTER!$A$8:$N$762,5,0)</f>
        <v>Geomática Agrícola</v>
      </c>
      <c r="F766" s="73" t="str">
        <f>+VLOOKUP($O766,MASTER!$A$8:$N$762,6,0)</f>
        <v>PRO</v>
      </c>
      <c r="G766" s="73" t="str">
        <f>+VLOOKUP($O766,MASTER!$A$8:$N$762,7,0)</f>
        <v>Chile</v>
      </c>
      <c r="H766" s="73" t="str">
        <f>+VLOOKUP($O766,MASTER!$A$8:$N$762,9,0)</f>
        <v>SI</v>
      </c>
      <c r="I766" s="73" t="str">
        <f>+VLOOKUP($O766,MASTER!$A$8:$N$762,10,0)</f>
        <v>SI</v>
      </c>
      <c r="J766" s="73" t="str">
        <f>+VLOOKUP($O766,MASTER!$A$8:$N$762,11,0)</f>
        <v>NO</v>
      </c>
      <c r="K766" s="72">
        <f>+VLOOKUP($O766,MASTER!$A$8:$N$762,12,0)</f>
        <v>1</v>
      </c>
      <c r="L766" s="73" t="str">
        <f>+VLOOKUP($O766,MASTER!$A$8:$N$762,13,0)</f>
        <v>SI</v>
      </c>
      <c r="M766" s="73" t="str">
        <f>+VLOOKUP($O766,MASTER!$A$8:$N$762,14,0)</f>
        <v>Región</v>
      </c>
      <c r="N766" s="72">
        <f t="shared" si="56"/>
        <v>16</v>
      </c>
      <c r="O766" s="67">
        <f t="shared" si="56"/>
        <v>64</v>
      </c>
      <c r="P766" s="86">
        <v>0</v>
      </c>
      <c r="Q766" s="3" t="s">
        <v>645</v>
      </c>
      <c r="R766" s="3" t="str">
        <f t="shared" si="57"/>
        <v>https://dashboardfiltrado.azurewebsites.net/AutoDash/Index/64/0</v>
      </c>
      <c r="S766" s="58" t="str">
        <f>+""""&amp;IFERROR(VLOOKUP($O766,MASTER!$A$8:$Z$762,20,0),"")&amp;""""</f>
        <v>"https://omarorellanahn.users.earthengine.app/view/dataagro"</v>
      </c>
      <c r="T766" s="73">
        <f>+IFERROR(VLOOKUP($O766,MASTER!$A$8:$Z$762,21,0),"")</f>
        <v>9029</v>
      </c>
      <c r="U766" s="67">
        <v>11</v>
      </c>
      <c r="V766" s="58" t="str">
        <f>+""""&amp;IFERROR(VLOOKUP($O766,MASTER!$A$8:$Z$762,22,0),"")&amp;""""</f>
        <v>"Geomática_Agrícola_Chile_Región"</v>
      </c>
      <c r="W766" s="3"/>
      <c r="X766" s="3" t="str">
        <f>+IFERROR(VLOOKUP(BD_Links[[#This Row],[id GEE]],Portadas10[],2,0),"")</f>
        <v>https://raw.githubusercontent.com/Sud-Austral/DATA-COMUN/master/00%20Portadas/portadaPowerBi_DataAGRO_GeomaticaAgricola_CHILE.jpg</v>
      </c>
      <c r="Y7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https://odooutil.azurewebsites.net/GEE/Index/9029/11/64/0</v>
      </c>
    </row>
    <row r="767" spans="2:26" ht="96" x14ac:dyDescent="0.3">
      <c r="B767" s="74">
        <f t="shared" si="55"/>
        <v>5</v>
      </c>
      <c r="C767" s="58" t="str">
        <f>+VLOOKUP($O767,MASTER!$A$8:$N$762,2,0)</f>
        <v>DATAAGRO</v>
      </c>
      <c r="D767" s="73">
        <f>+VLOOKUP($O767,MASTER!$A$8:$N$762,3,0)</f>
        <v>0</v>
      </c>
      <c r="E767" s="52" t="str">
        <f>+VLOOKUP($O767,MASTER!$A$8:$N$762,5,0)</f>
        <v>Geomática Agrícola</v>
      </c>
      <c r="F767" s="73" t="str">
        <f>+VLOOKUP($O767,MASTER!$A$8:$N$762,6,0)</f>
        <v>PRO</v>
      </c>
      <c r="G767" s="73" t="str">
        <f>+VLOOKUP($O767,MASTER!$A$8:$N$762,7,0)</f>
        <v>Chile</v>
      </c>
      <c r="H767" s="73" t="str">
        <f>+VLOOKUP($O767,MASTER!$A$8:$N$762,9,0)</f>
        <v>SI</v>
      </c>
      <c r="I767" s="73" t="str">
        <f>+VLOOKUP($O767,MASTER!$A$8:$N$762,10,0)</f>
        <v>SI</v>
      </c>
      <c r="J767" s="73" t="str">
        <f>+VLOOKUP($O767,MASTER!$A$8:$N$762,11,0)</f>
        <v>NO</v>
      </c>
      <c r="K767" s="72">
        <f>+VLOOKUP($O767,MASTER!$A$8:$N$762,12,0)</f>
        <v>1</v>
      </c>
      <c r="L767" s="73" t="str">
        <f>+VLOOKUP($O767,MASTER!$A$8:$N$762,13,0)</f>
        <v>SI</v>
      </c>
      <c r="M767" s="73" t="str">
        <f>+VLOOKUP($O767,MASTER!$A$8:$N$762,14,0)</f>
        <v>Región</v>
      </c>
      <c r="N767" s="72">
        <f t="shared" si="56"/>
        <v>16</v>
      </c>
      <c r="O767" s="67">
        <f t="shared" si="56"/>
        <v>64</v>
      </c>
      <c r="P767" s="86">
        <v>0</v>
      </c>
      <c r="Q767" s="3" t="s">
        <v>638</v>
      </c>
      <c r="R767" s="3" t="str">
        <f t="shared" si="57"/>
        <v>https://dashboardfiltrado.azurewebsites.net/AutoDash/Index/64/0</v>
      </c>
      <c r="S767" s="58" t="str">
        <f>+""""&amp;IFERROR(VLOOKUP($O767,MASTER!$A$8:$Z$762,20,0),"")&amp;""""</f>
        <v>"https://omarorellanahn.users.earthengine.app/view/dataagro"</v>
      </c>
      <c r="T767" s="73">
        <f>+IFERROR(VLOOKUP($O767,MASTER!$A$8:$Z$762,21,0),"")</f>
        <v>9029</v>
      </c>
      <c r="U767" s="67">
        <v>4</v>
      </c>
      <c r="V767" s="58" t="str">
        <f>+""""&amp;IFERROR(VLOOKUP($O767,MASTER!$A$8:$Z$762,22,0),"")&amp;""""</f>
        <v>"Geomática_Agrícola_Chile_Región"</v>
      </c>
      <c r="W767" s="3"/>
      <c r="X767" s="3" t="str">
        <f>+IFERROR(VLOOKUP(BD_Links[[#This Row],[id GEE]],Portadas10[],2,0),"")</f>
        <v>https://raw.githubusercontent.com/Sud-Austral/DATA-COMUN/master/00%20Portadas/portadaPowerBi_DataAGRO_GeomaticaAgricola_CHILE.jpg</v>
      </c>
      <c r="Y7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https://odooutil.azurewebsites.net/GEE/Index/9029/4/64/0</v>
      </c>
    </row>
    <row r="768" spans="2:26" ht="96" x14ac:dyDescent="0.3">
      <c r="B768" s="74">
        <f t="shared" si="55"/>
        <v>6</v>
      </c>
      <c r="C768" s="58" t="str">
        <f>+VLOOKUP($O768,MASTER!$A$8:$N$762,2,0)</f>
        <v>DATAAGRO</v>
      </c>
      <c r="D768" s="73">
        <f>+VLOOKUP($O768,MASTER!$A$8:$N$762,3,0)</f>
        <v>0</v>
      </c>
      <c r="E768" s="52" t="str">
        <f>+VLOOKUP($O768,MASTER!$A$8:$N$762,5,0)</f>
        <v>Geomática Agrícola</v>
      </c>
      <c r="F768" s="73" t="str">
        <f>+VLOOKUP($O768,MASTER!$A$8:$N$762,6,0)</f>
        <v>PRO</v>
      </c>
      <c r="G768" s="73" t="str">
        <f>+VLOOKUP($O768,MASTER!$A$8:$N$762,7,0)</f>
        <v>Chile</v>
      </c>
      <c r="H768" s="73" t="str">
        <f>+VLOOKUP($O768,MASTER!$A$8:$N$762,9,0)</f>
        <v>SI</v>
      </c>
      <c r="I768" s="73" t="str">
        <f>+VLOOKUP($O768,MASTER!$A$8:$N$762,10,0)</f>
        <v>SI</v>
      </c>
      <c r="J768" s="73" t="str">
        <f>+VLOOKUP($O768,MASTER!$A$8:$N$762,11,0)</f>
        <v>NO</v>
      </c>
      <c r="K768" s="72">
        <f>+VLOOKUP($O768,MASTER!$A$8:$N$762,12,0)</f>
        <v>1</v>
      </c>
      <c r="L768" s="73" t="str">
        <f>+VLOOKUP($O768,MASTER!$A$8:$N$762,13,0)</f>
        <v>SI</v>
      </c>
      <c r="M768" s="73" t="str">
        <f>+VLOOKUP($O768,MASTER!$A$8:$N$762,14,0)</f>
        <v>Región</v>
      </c>
      <c r="N768" s="72">
        <f t="shared" si="56"/>
        <v>16</v>
      </c>
      <c r="O768" s="67">
        <f t="shared" si="56"/>
        <v>64</v>
      </c>
      <c r="P768" s="86">
        <v>0</v>
      </c>
      <c r="Q768" s="3" t="s">
        <v>643</v>
      </c>
      <c r="R768" s="3" t="str">
        <f t="shared" si="57"/>
        <v>https://dashboardfiltrado.azurewebsites.net/AutoDash/Index/64/0</v>
      </c>
      <c r="S768" s="58" t="str">
        <f>+""""&amp;IFERROR(VLOOKUP($O768,MASTER!$A$8:$Z$762,20,0),"")&amp;""""</f>
        <v>"https://omarorellanahn.users.earthengine.app/view/dataagro"</v>
      </c>
      <c r="T768" s="73">
        <f>+IFERROR(VLOOKUP($O768,MASTER!$A$8:$Z$762,21,0),"")</f>
        <v>9029</v>
      </c>
      <c r="U768" s="67">
        <v>9</v>
      </c>
      <c r="V768" s="58" t="str">
        <f>+""""&amp;IFERROR(VLOOKUP($O768,MASTER!$A$8:$Z$762,22,0),"")&amp;""""</f>
        <v>"Geomática_Agrícola_Chile_Región"</v>
      </c>
      <c r="W768" s="3"/>
      <c r="X768" s="3" t="str">
        <f>+IFERROR(VLOOKUP(BD_Links[[#This Row],[id GEE]],Portadas10[],2,0),"")</f>
        <v>https://raw.githubusercontent.com/Sud-Austral/DATA-COMUN/master/00%20Portadas/portadaPowerBi_DataAGRO_GeomaticaAgricola_CHILE.jpg</v>
      </c>
      <c r="Y7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https://odooutil.azurewebsites.net/GEE/Index/9029/9/64/0</v>
      </c>
    </row>
    <row r="769" spans="2:26" ht="96" x14ac:dyDescent="0.3">
      <c r="B769" s="74">
        <f t="shared" si="55"/>
        <v>7</v>
      </c>
      <c r="C769" s="58" t="str">
        <f>+VLOOKUP($O769,MASTER!$A$8:$N$762,2,0)</f>
        <v>DATAAGRO</v>
      </c>
      <c r="D769" s="73">
        <f>+VLOOKUP($O769,MASTER!$A$8:$N$762,3,0)</f>
        <v>0</v>
      </c>
      <c r="E769" s="52" t="str">
        <f>+VLOOKUP($O769,MASTER!$A$8:$N$762,5,0)</f>
        <v>Geomática Agrícola</v>
      </c>
      <c r="F769" s="73" t="str">
        <f>+VLOOKUP($O769,MASTER!$A$8:$N$762,6,0)</f>
        <v>PRO</v>
      </c>
      <c r="G769" s="73" t="str">
        <f>+VLOOKUP($O769,MASTER!$A$8:$N$762,7,0)</f>
        <v>Chile</v>
      </c>
      <c r="H769" s="73" t="str">
        <f>+VLOOKUP($O769,MASTER!$A$8:$N$762,9,0)</f>
        <v>SI</v>
      </c>
      <c r="I769" s="73" t="str">
        <f>+VLOOKUP($O769,MASTER!$A$8:$N$762,10,0)</f>
        <v>SI</v>
      </c>
      <c r="J769" s="73" t="str">
        <f>+VLOOKUP($O769,MASTER!$A$8:$N$762,11,0)</f>
        <v>NO</v>
      </c>
      <c r="K769" s="72">
        <f>+VLOOKUP($O769,MASTER!$A$8:$N$762,12,0)</f>
        <v>1</v>
      </c>
      <c r="L769" s="73" t="str">
        <f>+VLOOKUP($O769,MASTER!$A$8:$N$762,13,0)</f>
        <v>SI</v>
      </c>
      <c r="M769" s="73" t="str">
        <f>+VLOOKUP($O769,MASTER!$A$8:$N$762,14,0)</f>
        <v>Región</v>
      </c>
      <c r="N769" s="72">
        <f t="shared" si="56"/>
        <v>16</v>
      </c>
      <c r="O769" s="67">
        <f t="shared" si="56"/>
        <v>64</v>
      </c>
      <c r="P769" s="86">
        <v>0</v>
      </c>
      <c r="Q769" s="3" t="s">
        <v>644</v>
      </c>
      <c r="R769" s="3" t="str">
        <f t="shared" si="57"/>
        <v>https://dashboardfiltrado.azurewebsites.net/AutoDash/Index/64/0</v>
      </c>
      <c r="S769" s="58" t="str">
        <f>+""""&amp;IFERROR(VLOOKUP($O769,MASTER!$A$8:$Z$762,20,0),"")&amp;""""</f>
        <v>"https://omarorellanahn.users.earthengine.app/view/dataagro"</v>
      </c>
      <c r="T769" s="73">
        <f>+IFERROR(VLOOKUP($O769,MASTER!$A$8:$Z$762,21,0),"")</f>
        <v>9029</v>
      </c>
      <c r="U769" s="67">
        <v>10</v>
      </c>
      <c r="V769" s="58" t="str">
        <f>+""""&amp;IFERROR(VLOOKUP($O769,MASTER!$A$8:$Z$762,22,0),"")&amp;""""</f>
        <v>"Geomática_Agrícola_Chile_Región"</v>
      </c>
      <c r="W769" s="3"/>
      <c r="X769" s="3" t="str">
        <f>+IFERROR(VLOOKUP(BD_Links[[#This Row],[id GEE]],Portadas10[],2,0),"")</f>
        <v>https://raw.githubusercontent.com/Sud-Austral/DATA-COMUN/master/00%20Portadas/portadaPowerBi_DataAGRO_GeomaticaAgricola_CHILE.jpg</v>
      </c>
      <c r="Y7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https://odooutil.azurewebsites.net/GEE/Index/9029/10/64/0</v>
      </c>
    </row>
    <row r="770" spans="2:26" ht="96" x14ac:dyDescent="0.3">
      <c r="B770" s="74">
        <f t="shared" si="55"/>
        <v>8</v>
      </c>
      <c r="C770" s="58" t="str">
        <f>+VLOOKUP($O770,MASTER!$A$8:$N$762,2,0)</f>
        <v>DATAAGRO</v>
      </c>
      <c r="D770" s="73">
        <f>+VLOOKUP($O770,MASTER!$A$8:$N$762,3,0)</f>
        <v>0</v>
      </c>
      <c r="E770" s="52" t="str">
        <f>+VLOOKUP($O770,MASTER!$A$8:$N$762,5,0)</f>
        <v>Geomática Agrícola</v>
      </c>
      <c r="F770" s="73" t="str">
        <f>+VLOOKUP($O770,MASTER!$A$8:$N$762,6,0)</f>
        <v>PRO</v>
      </c>
      <c r="G770" s="73" t="str">
        <f>+VLOOKUP($O770,MASTER!$A$8:$N$762,7,0)</f>
        <v>Chile</v>
      </c>
      <c r="H770" s="73" t="str">
        <f>+VLOOKUP($O770,MASTER!$A$8:$N$762,9,0)</f>
        <v>SI</v>
      </c>
      <c r="I770" s="73" t="str">
        <f>+VLOOKUP($O770,MASTER!$A$8:$N$762,10,0)</f>
        <v>SI</v>
      </c>
      <c r="J770" s="73" t="str">
        <f>+VLOOKUP($O770,MASTER!$A$8:$N$762,11,0)</f>
        <v>NO</v>
      </c>
      <c r="K770" s="72">
        <f>+VLOOKUP($O770,MASTER!$A$8:$N$762,12,0)</f>
        <v>1</v>
      </c>
      <c r="L770" s="73" t="str">
        <f>+VLOOKUP($O770,MASTER!$A$8:$N$762,13,0)</f>
        <v>SI</v>
      </c>
      <c r="M770" s="73" t="str">
        <f>+VLOOKUP($O770,MASTER!$A$8:$N$762,14,0)</f>
        <v>Región</v>
      </c>
      <c r="N770" s="72">
        <f t="shared" si="56"/>
        <v>16</v>
      </c>
      <c r="O770" s="67">
        <f t="shared" si="56"/>
        <v>64</v>
      </c>
      <c r="P770" s="86">
        <v>0</v>
      </c>
      <c r="Q770" s="3" t="s">
        <v>648</v>
      </c>
      <c r="R770" s="3" t="str">
        <f t="shared" si="57"/>
        <v>https://dashboardfiltrado.azurewebsites.net/AutoDash/Index/64/0</v>
      </c>
      <c r="S770" s="58" t="str">
        <f>+""""&amp;IFERROR(VLOOKUP($O770,MASTER!$A$8:$Z$762,20,0),"")&amp;""""</f>
        <v>"https://omarorellanahn.users.earthengine.app/view/dataagro"</v>
      </c>
      <c r="T770" s="73">
        <f>+IFERROR(VLOOKUP($O770,MASTER!$A$8:$Z$762,21,0),"")</f>
        <v>9029</v>
      </c>
      <c r="U770" s="67">
        <v>14</v>
      </c>
      <c r="V770" s="58" t="str">
        <f>+""""&amp;IFERROR(VLOOKUP($O770,MASTER!$A$8:$Z$762,22,0),"")&amp;""""</f>
        <v>"Geomática_Agrícola_Chile_Región"</v>
      </c>
      <c r="W770" s="3"/>
      <c r="X770" s="3" t="str">
        <f>+IFERROR(VLOOKUP(BD_Links[[#This Row],[id GEE]],Portadas10[],2,0),"")</f>
        <v>https://raw.githubusercontent.com/Sud-Austral/DATA-COMUN/master/00%20Portadas/portadaPowerBi_DataAGRO_GeomaticaAgricola_CHILE.jpg</v>
      </c>
      <c r="Y7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https://odooutil.azurewebsites.net/GEE/Index/9029/14/64/0</v>
      </c>
    </row>
    <row r="771" spans="2:26" ht="96" x14ac:dyDescent="0.3">
      <c r="B771" s="74">
        <f t="shared" ref="B771:B834" si="58">+IF(O771&lt;&gt;O770,1,B770+1)</f>
        <v>9</v>
      </c>
      <c r="C771" s="58" t="str">
        <f>+VLOOKUP($O771,MASTER!$A$8:$N$762,2,0)</f>
        <v>DATAAGRO</v>
      </c>
      <c r="D771" s="73">
        <f>+VLOOKUP($O771,MASTER!$A$8:$N$762,3,0)</f>
        <v>0</v>
      </c>
      <c r="E771" s="52" t="str">
        <f>+VLOOKUP($O771,MASTER!$A$8:$N$762,5,0)</f>
        <v>Geomática Agrícola</v>
      </c>
      <c r="F771" s="73" t="str">
        <f>+VLOOKUP($O771,MASTER!$A$8:$N$762,6,0)</f>
        <v>PRO</v>
      </c>
      <c r="G771" s="73" t="str">
        <f>+VLOOKUP($O771,MASTER!$A$8:$N$762,7,0)</f>
        <v>Chile</v>
      </c>
      <c r="H771" s="73" t="str">
        <f>+VLOOKUP($O771,MASTER!$A$8:$N$762,9,0)</f>
        <v>SI</v>
      </c>
      <c r="I771" s="73" t="str">
        <f>+VLOOKUP($O771,MASTER!$A$8:$N$762,10,0)</f>
        <v>SI</v>
      </c>
      <c r="J771" s="73" t="str">
        <f>+VLOOKUP($O771,MASTER!$A$8:$N$762,11,0)</f>
        <v>NO</v>
      </c>
      <c r="K771" s="72">
        <f>+VLOOKUP($O771,MASTER!$A$8:$N$762,12,0)</f>
        <v>1</v>
      </c>
      <c r="L771" s="73" t="str">
        <f>+VLOOKUP($O771,MASTER!$A$8:$N$762,13,0)</f>
        <v>SI</v>
      </c>
      <c r="M771" s="73" t="str">
        <f>+VLOOKUP($O771,MASTER!$A$8:$N$762,14,0)</f>
        <v>Región</v>
      </c>
      <c r="N771" s="72">
        <f t="shared" ref="N771:O834" si="59">+N770</f>
        <v>16</v>
      </c>
      <c r="O771" s="67">
        <f t="shared" si="59"/>
        <v>64</v>
      </c>
      <c r="P771" s="86">
        <v>0</v>
      </c>
      <c r="Q771" s="3" t="s">
        <v>646</v>
      </c>
      <c r="R771" s="3" t="str">
        <f t="shared" ref="R771:R834" si="60">+"https://dashboardfiltrado.azurewebsites.net/AutoDash/Index/"&amp;O771&amp;"/"&amp;P771</f>
        <v>https://dashboardfiltrado.azurewebsites.net/AutoDash/Index/64/0</v>
      </c>
      <c r="S771" s="58" t="str">
        <f>+""""&amp;IFERROR(VLOOKUP($O771,MASTER!$A$8:$Z$762,20,0),"")&amp;""""</f>
        <v>"https://omarorellanahn.users.earthengine.app/view/dataagro"</v>
      </c>
      <c r="T771" s="73">
        <f>+IFERROR(VLOOKUP($O771,MASTER!$A$8:$Z$762,21,0),"")</f>
        <v>9029</v>
      </c>
      <c r="U771" s="67">
        <v>12</v>
      </c>
      <c r="V771" s="58" t="str">
        <f>+""""&amp;IFERROR(VLOOKUP($O771,MASTER!$A$8:$Z$762,22,0),"")&amp;""""</f>
        <v>"Geomática_Agrícola_Chile_Región"</v>
      </c>
      <c r="W771" s="3"/>
      <c r="X771" s="3" t="str">
        <f>+IFERROR(VLOOKUP(BD_Links[[#This Row],[id GEE]],Portadas10[],2,0),"")</f>
        <v>https://raw.githubusercontent.com/Sud-Austral/DATA-COMUN/master/00%20Portadas/portadaPowerBi_DataAGRO_GeomaticaAgricola_CHILE.jpg</v>
      </c>
      <c r="Y7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https://odooutil.azurewebsites.net/GEE/Index/9029/12/64/0</v>
      </c>
    </row>
    <row r="772" spans="2:26" ht="96" x14ac:dyDescent="0.3">
      <c r="B772" s="74">
        <f t="shared" si="58"/>
        <v>10</v>
      </c>
      <c r="C772" s="58" t="str">
        <f>+VLOOKUP($O772,MASTER!$A$8:$N$762,2,0)</f>
        <v>DATAAGRO</v>
      </c>
      <c r="D772" s="73">
        <f>+VLOOKUP($O772,MASTER!$A$8:$N$762,3,0)</f>
        <v>0</v>
      </c>
      <c r="E772" s="52" t="str">
        <f>+VLOOKUP($O772,MASTER!$A$8:$N$762,5,0)</f>
        <v>Geomática Agrícola</v>
      </c>
      <c r="F772" s="73" t="str">
        <f>+VLOOKUP($O772,MASTER!$A$8:$N$762,6,0)</f>
        <v>PRO</v>
      </c>
      <c r="G772" s="73" t="str">
        <f>+VLOOKUP($O772,MASTER!$A$8:$N$762,7,0)</f>
        <v>Chile</v>
      </c>
      <c r="H772" s="73" t="str">
        <f>+VLOOKUP($O772,MASTER!$A$8:$N$762,9,0)</f>
        <v>SI</v>
      </c>
      <c r="I772" s="73" t="str">
        <f>+VLOOKUP($O772,MASTER!$A$8:$N$762,10,0)</f>
        <v>SI</v>
      </c>
      <c r="J772" s="73" t="str">
        <f>+VLOOKUP($O772,MASTER!$A$8:$N$762,11,0)</f>
        <v>NO</v>
      </c>
      <c r="K772" s="72">
        <f>+VLOOKUP($O772,MASTER!$A$8:$N$762,12,0)</f>
        <v>1</v>
      </c>
      <c r="L772" s="73" t="str">
        <f>+VLOOKUP($O772,MASTER!$A$8:$N$762,13,0)</f>
        <v>SI</v>
      </c>
      <c r="M772" s="73" t="str">
        <f>+VLOOKUP($O772,MASTER!$A$8:$N$762,14,0)</f>
        <v>Región</v>
      </c>
      <c r="N772" s="72">
        <f t="shared" si="59"/>
        <v>16</v>
      </c>
      <c r="O772" s="67">
        <f t="shared" si="59"/>
        <v>64</v>
      </c>
      <c r="P772" s="86">
        <v>0</v>
      </c>
      <c r="Q772" s="3" t="s">
        <v>640</v>
      </c>
      <c r="R772" s="3" t="str">
        <f t="shared" si="60"/>
        <v>https://dashboardfiltrado.azurewebsites.net/AutoDash/Index/64/0</v>
      </c>
      <c r="S772" s="58" t="str">
        <f>+""""&amp;IFERROR(VLOOKUP($O772,MASTER!$A$8:$Z$762,20,0),"")&amp;""""</f>
        <v>"https://omarorellanahn.users.earthengine.app/view/dataagro"</v>
      </c>
      <c r="T772" s="73">
        <f>+IFERROR(VLOOKUP($O772,MASTER!$A$8:$Z$762,21,0),"")</f>
        <v>9029</v>
      </c>
      <c r="U772" s="67">
        <v>6</v>
      </c>
      <c r="V772" s="58" t="str">
        <f>+""""&amp;IFERROR(VLOOKUP($O772,MASTER!$A$8:$Z$762,22,0),"")&amp;""""</f>
        <v>"Geomática_Agrícola_Chile_Región"</v>
      </c>
      <c r="W772" s="3"/>
      <c r="X772" s="3" t="str">
        <f>+IFERROR(VLOOKUP(BD_Links[[#This Row],[id GEE]],Portadas10[],2,0),"")</f>
        <v>https://raw.githubusercontent.com/Sud-Austral/DATA-COMUN/master/00%20Portadas/portadaPowerBi_DataAGRO_GeomaticaAgricola_CHILE.jpg</v>
      </c>
      <c r="Y7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https://odooutil.azurewebsites.net/GEE/Index/9029/6/64/0</v>
      </c>
    </row>
    <row r="773" spans="2:26" ht="96" x14ac:dyDescent="0.3">
      <c r="B773" s="74">
        <f t="shared" si="58"/>
        <v>11</v>
      </c>
      <c r="C773" s="58" t="str">
        <f>+VLOOKUP($O773,MASTER!$A$8:$N$762,2,0)</f>
        <v>DATAAGRO</v>
      </c>
      <c r="D773" s="73">
        <f>+VLOOKUP($O773,MASTER!$A$8:$N$762,3,0)</f>
        <v>0</v>
      </c>
      <c r="E773" s="52" t="str">
        <f>+VLOOKUP($O773,MASTER!$A$8:$N$762,5,0)</f>
        <v>Geomática Agrícola</v>
      </c>
      <c r="F773" s="73" t="str">
        <f>+VLOOKUP($O773,MASTER!$A$8:$N$762,6,0)</f>
        <v>PRO</v>
      </c>
      <c r="G773" s="73" t="str">
        <f>+VLOOKUP($O773,MASTER!$A$8:$N$762,7,0)</f>
        <v>Chile</v>
      </c>
      <c r="H773" s="73" t="str">
        <f>+VLOOKUP($O773,MASTER!$A$8:$N$762,9,0)</f>
        <v>SI</v>
      </c>
      <c r="I773" s="73" t="str">
        <f>+VLOOKUP($O773,MASTER!$A$8:$N$762,10,0)</f>
        <v>SI</v>
      </c>
      <c r="J773" s="73" t="str">
        <f>+VLOOKUP($O773,MASTER!$A$8:$N$762,11,0)</f>
        <v>NO</v>
      </c>
      <c r="K773" s="72">
        <f>+VLOOKUP($O773,MASTER!$A$8:$N$762,12,0)</f>
        <v>1</v>
      </c>
      <c r="L773" s="73" t="str">
        <f>+VLOOKUP($O773,MASTER!$A$8:$N$762,13,0)</f>
        <v>SI</v>
      </c>
      <c r="M773" s="73" t="str">
        <f>+VLOOKUP($O773,MASTER!$A$8:$N$762,14,0)</f>
        <v>Región</v>
      </c>
      <c r="N773" s="72">
        <f t="shared" si="59"/>
        <v>16</v>
      </c>
      <c r="O773" s="67">
        <f t="shared" si="59"/>
        <v>64</v>
      </c>
      <c r="P773" s="86">
        <v>0</v>
      </c>
      <c r="Q773" s="3" t="s">
        <v>635</v>
      </c>
      <c r="R773" s="3" t="str">
        <f t="shared" si="60"/>
        <v>https://dashboardfiltrado.azurewebsites.net/AutoDash/Index/64/0</v>
      </c>
      <c r="S773" s="58" t="str">
        <f>+""""&amp;IFERROR(VLOOKUP($O773,MASTER!$A$8:$Z$762,20,0),"")&amp;""""</f>
        <v>"https://omarorellanahn.users.earthengine.app/view/dataagro"</v>
      </c>
      <c r="T773" s="73">
        <f>+IFERROR(VLOOKUP($O773,MASTER!$A$8:$Z$762,21,0),"")</f>
        <v>9029</v>
      </c>
      <c r="U773" s="67">
        <v>1</v>
      </c>
      <c r="V773" s="58" t="str">
        <f>+""""&amp;IFERROR(VLOOKUP($O773,MASTER!$A$8:$Z$762,22,0),"")&amp;""""</f>
        <v>"Geomática_Agrícola_Chile_Región"</v>
      </c>
      <c r="W773" s="3"/>
      <c r="X773" s="3" t="str">
        <f>+IFERROR(VLOOKUP(BD_Links[[#This Row],[id GEE]],Portadas10[],2,0),"")</f>
        <v>https://raw.githubusercontent.com/Sud-Austral/DATA-COMUN/master/00%20Portadas/portadaPowerBi_DataAGRO_GeomaticaAgricola_CHILE.jpg</v>
      </c>
      <c r="Y7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https://odooutil.azurewebsites.net/GEE/Index/9029/1/64/0</v>
      </c>
    </row>
    <row r="774" spans="2:26" ht="96" x14ac:dyDescent="0.3">
      <c r="B774" s="74">
        <f t="shared" si="58"/>
        <v>12</v>
      </c>
      <c r="C774" s="58" t="str">
        <f>+VLOOKUP($O774,MASTER!$A$8:$N$762,2,0)</f>
        <v>DATAAGRO</v>
      </c>
      <c r="D774" s="73">
        <f>+VLOOKUP($O774,MASTER!$A$8:$N$762,3,0)</f>
        <v>0</v>
      </c>
      <c r="E774" s="52" t="str">
        <f>+VLOOKUP($O774,MASTER!$A$8:$N$762,5,0)</f>
        <v>Geomática Agrícola</v>
      </c>
      <c r="F774" s="73" t="str">
        <f>+VLOOKUP($O774,MASTER!$A$8:$N$762,6,0)</f>
        <v>PRO</v>
      </c>
      <c r="G774" s="73" t="str">
        <f>+VLOOKUP($O774,MASTER!$A$8:$N$762,7,0)</f>
        <v>Chile</v>
      </c>
      <c r="H774" s="73" t="str">
        <f>+VLOOKUP($O774,MASTER!$A$8:$N$762,9,0)</f>
        <v>SI</v>
      </c>
      <c r="I774" s="73" t="str">
        <f>+VLOOKUP($O774,MASTER!$A$8:$N$762,10,0)</f>
        <v>SI</v>
      </c>
      <c r="J774" s="73" t="str">
        <f>+VLOOKUP($O774,MASTER!$A$8:$N$762,11,0)</f>
        <v>NO</v>
      </c>
      <c r="K774" s="72">
        <f>+VLOOKUP($O774,MASTER!$A$8:$N$762,12,0)</f>
        <v>1</v>
      </c>
      <c r="L774" s="73" t="str">
        <f>+VLOOKUP($O774,MASTER!$A$8:$N$762,13,0)</f>
        <v>SI</v>
      </c>
      <c r="M774" s="73" t="str">
        <f>+VLOOKUP($O774,MASTER!$A$8:$N$762,14,0)</f>
        <v>Región</v>
      </c>
      <c r="N774" s="72">
        <f t="shared" si="59"/>
        <v>16</v>
      </c>
      <c r="O774" s="67">
        <f t="shared" si="59"/>
        <v>64</v>
      </c>
      <c r="P774" s="86">
        <v>0</v>
      </c>
      <c r="Q774" s="3" t="s">
        <v>639</v>
      </c>
      <c r="R774" s="3" t="str">
        <f t="shared" si="60"/>
        <v>https://dashboardfiltrado.azurewebsites.net/AutoDash/Index/64/0</v>
      </c>
      <c r="S774" s="58" t="str">
        <f>+""""&amp;IFERROR(VLOOKUP($O774,MASTER!$A$8:$Z$762,20,0),"")&amp;""""</f>
        <v>"https://omarorellanahn.users.earthengine.app/view/dataagro"</v>
      </c>
      <c r="T774" s="73">
        <f>+IFERROR(VLOOKUP($O774,MASTER!$A$8:$Z$762,21,0),"")</f>
        <v>9029</v>
      </c>
      <c r="U774" s="67">
        <v>5</v>
      </c>
      <c r="V774" s="58" t="str">
        <f>+""""&amp;IFERROR(VLOOKUP($O774,MASTER!$A$8:$Z$762,22,0),"")&amp;""""</f>
        <v>"Geomática_Agrícola_Chile_Región"</v>
      </c>
      <c r="W774" s="3"/>
      <c r="X774" s="3" t="str">
        <f>+IFERROR(VLOOKUP(BD_Links[[#This Row],[id GEE]],Portadas10[],2,0),"")</f>
        <v>https://raw.githubusercontent.com/Sud-Austral/DATA-COMUN/master/00%20Portadas/portadaPowerBi_DataAGRO_GeomaticaAgricola_CHILE.jpg</v>
      </c>
      <c r="Y7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https://odooutil.azurewebsites.net/GEE/Index/9029/5/64/0</v>
      </c>
    </row>
    <row r="775" spans="2:26" ht="96" x14ac:dyDescent="0.3">
      <c r="B775" s="74">
        <f t="shared" si="58"/>
        <v>13</v>
      </c>
      <c r="C775" s="58" t="str">
        <f>+VLOOKUP($O775,MASTER!$A$8:$N$762,2,0)</f>
        <v>DATAAGRO</v>
      </c>
      <c r="D775" s="73">
        <f>+VLOOKUP($O775,MASTER!$A$8:$N$762,3,0)</f>
        <v>0</v>
      </c>
      <c r="E775" s="52" t="str">
        <f>+VLOOKUP($O775,MASTER!$A$8:$N$762,5,0)</f>
        <v>Geomática Agrícola</v>
      </c>
      <c r="F775" s="73" t="str">
        <f>+VLOOKUP($O775,MASTER!$A$8:$N$762,6,0)</f>
        <v>PRO</v>
      </c>
      <c r="G775" s="73" t="str">
        <f>+VLOOKUP($O775,MASTER!$A$8:$N$762,7,0)</f>
        <v>Chile</v>
      </c>
      <c r="H775" s="73" t="str">
        <f>+VLOOKUP($O775,MASTER!$A$8:$N$762,9,0)</f>
        <v>SI</v>
      </c>
      <c r="I775" s="73" t="str">
        <f>+VLOOKUP($O775,MASTER!$A$8:$N$762,10,0)</f>
        <v>SI</v>
      </c>
      <c r="J775" s="73" t="str">
        <f>+VLOOKUP($O775,MASTER!$A$8:$N$762,11,0)</f>
        <v>NO</v>
      </c>
      <c r="K775" s="72">
        <f>+VLOOKUP($O775,MASTER!$A$8:$N$762,12,0)</f>
        <v>1</v>
      </c>
      <c r="L775" s="73" t="str">
        <f>+VLOOKUP($O775,MASTER!$A$8:$N$762,13,0)</f>
        <v>SI</v>
      </c>
      <c r="M775" s="73" t="str">
        <f>+VLOOKUP($O775,MASTER!$A$8:$N$762,14,0)</f>
        <v>Región</v>
      </c>
      <c r="N775" s="72">
        <f t="shared" si="59"/>
        <v>16</v>
      </c>
      <c r="O775" s="67">
        <f t="shared" si="59"/>
        <v>64</v>
      </c>
      <c r="P775" s="86">
        <v>0</v>
      </c>
      <c r="Q775" s="3" t="s">
        <v>642</v>
      </c>
      <c r="R775" s="3" t="str">
        <f t="shared" si="60"/>
        <v>https://dashboardfiltrado.azurewebsites.net/AutoDash/Index/64/0</v>
      </c>
      <c r="S775" s="58" t="str">
        <f>+""""&amp;IFERROR(VLOOKUP($O775,MASTER!$A$8:$Z$762,20,0),"")&amp;""""</f>
        <v>"https://omarorellanahn.users.earthengine.app/view/dataagro"</v>
      </c>
      <c r="T775" s="73">
        <f>+IFERROR(VLOOKUP($O775,MASTER!$A$8:$Z$762,21,0),"")</f>
        <v>9029</v>
      </c>
      <c r="U775" s="67">
        <v>8</v>
      </c>
      <c r="V775" s="58" t="str">
        <f>+""""&amp;IFERROR(VLOOKUP($O775,MASTER!$A$8:$Z$762,22,0),"")&amp;""""</f>
        <v>"Geomática_Agrícola_Chile_Región"</v>
      </c>
      <c r="W775" s="3"/>
      <c r="X775" s="3" t="str">
        <f>+IFERROR(VLOOKUP(BD_Links[[#This Row],[id GEE]],Portadas10[],2,0),"")</f>
        <v>https://raw.githubusercontent.com/Sud-Austral/DATA-COMUN/master/00%20Portadas/portadaPowerBi_DataAGRO_GeomaticaAgricola_CHILE.jpg</v>
      </c>
      <c r="Y7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https://odooutil.azurewebsites.net/GEE/Index/9029/8/64/0</v>
      </c>
    </row>
    <row r="776" spans="2:26" ht="96" x14ac:dyDescent="0.3">
      <c r="B776" s="74">
        <f t="shared" si="58"/>
        <v>14</v>
      </c>
      <c r="C776" s="58" t="str">
        <f>+VLOOKUP($O776,MASTER!$A$8:$N$762,2,0)</f>
        <v>DATAAGRO</v>
      </c>
      <c r="D776" s="73">
        <f>+VLOOKUP($O776,MASTER!$A$8:$N$762,3,0)</f>
        <v>0</v>
      </c>
      <c r="E776" s="52" t="str">
        <f>+VLOOKUP($O776,MASTER!$A$8:$N$762,5,0)</f>
        <v>Geomática Agrícola</v>
      </c>
      <c r="F776" s="73" t="str">
        <f>+VLOOKUP($O776,MASTER!$A$8:$N$762,6,0)</f>
        <v>PRO</v>
      </c>
      <c r="G776" s="73" t="str">
        <f>+VLOOKUP($O776,MASTER!$A$8:$N$762,7,0)</f>
        <v>Chile</v>
      </c>
      <c r="H776" s="73" t="str">
        <f>+VLOOKUP($O776,MASTER!$A$8:$N$762,9,0)</f>
        <v>SI</v>
      </c>
      <c r="I776" s="73" t="str">
        <f>+VLOOKUP($O776,MASTER!$A$8:$N$762,10,0)</f>
        <v>SI</v>
      </c>
      <c r="J776" s="73" t="str">
        <f>+VLOOKUP($O776,MASTER!$A$8:$N$762,11,0)</f>
        <v>NO</v>
      </c>
      <c r="K776" s="72">
        <f>+VLOOKUP($O776,MASTER!$A$8:$N$762,12,0)</f>
        <v>1</v>
      </c>
      <c r="L776" s="73" t="str">
        <f>+VLOOKUP($O776,MASTER!$A$8:$N$762,13,0)</f>
        <v>SI</v>
      </c>
      <c r="M776" s="73" t="str">
        <f>+VLOOKUP($O776,MASTER!$A$8:$N$762,14,0)</f>
        <v>Región</v>
      </c>
      <c r="N776" s="72">
        <f t="shared" si="59"/>
        <v>16</v>
      </c>
      <c r="O776" s="67">
        <f t="shared" si="59"/>
        <v>64</v>
      </c>
      <c r="P776" s="86">
        <v>0</v>
      </c>
      <c r="Q776" s="3" t="s">
        <v>641</v>
      </c>
      <c r="R776" s="3" t="str">
        <f t="shared" si="60"/>
        <v>https://dashboardfiltrado.azurewebsites.net/AutoDash/Index/64/0</v>
      </c>
      <c r="S776" s="58" t="str">
        <f>+""""&amp;IFERROR(VLOOKUP($O776,MASTER!$A$8:$Z$762,20,0),"")&amp;""""</f>
        <v>"https://omarorellanahn.users.earthengine.app/view/dataagro"</v>
      </c>
      <c r="T776" s="73">
        <f>+IFERROR(VLOOKUP($O776,MASTER!$A$8:$Z$762,21,0),"")</f>
        <v>9029</v>
      </c>
      <c r="U776" s="67">
        <v>7</v>
      </c>
      <c r="V776" s="58" t="str">
        <f>+""""&amp;IFERROR(VLOOKUP($O776,MASTER!$A$8:$Z$762,22,0),"")&amp;""""</f>
        <v>"Geomática_Agrícola_Chile_Región"</v>
      </c>
      <c r="W776" s="3"/>
      <c r="X776" s="3" t="str">
        <f>+IFERROR(VLOOKUP(BD_Links[[#This Row],[id GEE]],Portadas10[],2,0),"")</f>
        <v>https://raw.githubusercontent.com/Sud-Austral/DATA-COMUN/master/00%20Portadas/portadaPowerBi_DataAGRO_GeomaticaAgricola_CHILE.jpg</v>
      </c>
      <c r="Y7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https://odooutil.azurewebsites.net/GEE/Index/9029/7/64/0</v>
      </c>
    </row>
    <row r="777" spans="2:26" ht="96" x14ac:dyDescent="0.3">
      <c r="B777" s="74">
        <f t="shared" si="58"/>
        <v>15</v>
      </c>
      <c r="C777" s="58" t="str">
        <f>+VLOOKUP($O777,MASTER!$A$8:$N$762,2,0)</f>
        <v>DATAAGRO</v>
      </c>
      <c r="D777" s="73">
        <f>+VLOOKUP($O777,MASTER!$A$8:$N$762,3,0)</f>
        <v>0</v>
      </c>
      <c r="E777" s="52" t="str">
        <f>+VLOOKUP($O777,MASTER!$A$8:$N$762,5,0)</f>
        <v>Geomática Agrícola</v>
      </c>
      <c r="F777" s="73" t="str">
        <f>+VLOOKUP($O777,MASTER!$A$8:$N$762,6,0)</f>
        <v>PRO</v>
      </c>
      <c r="G777" s="73" t="str">
        <f>+VLOOKUP($O777,MASTER!$A$8:$N$762,7,0)</f>
        <v>Chile</v>
      </c>
      <c r="H777" s="73" t="str">
        <f>+VLOOKUP($O777,MASTER!$A$8:$N$762,9,0)</f>
        <v>SI</v>
      </c>
      <c r="I777" s="73" t="str">
        <f>+VLOOKUP($O777,MASTER!$A$8:$N$762,10,0)</f>
        <v>SI</v>
      </c>
      <c r="J777" s="73" t="str">
        <f>+VLOOKUP($O777,MASTER!$A$8:$N$762,11,0)</f>
        <v>NO</v>
      </c>
      <c r="K777" s="72">
        <f>+VLOOKUP($O777,MASTER!$A$8:$N$762,12,0)</f>
        <v>1</v>
      </c>
      <c r="L777" s="73" t="str">
        <f>+VLOOKUP($O777,MASTER!$A$8:$N$762,13,0)</f>
        <v>SI</v>
      </c>
      <c r="M777" s="73" t="str">
        <f>+VLOOKUP($O777,MASTER!$A$8:$N$762,14,0)</f>
        <v>Región</v>
      </c>
      <c r="N777" s="72">
        <f t="shared" si="59"/>
        <v>16</v>
      </c>
      <c r="O777" s="67">
        <f t="shared" si="59"/>
        <v>64</v>
      </c>
      <c r="P777" s="86">
        <v>0</v>
      </c>
      <c r="Q777" s="3" t="s">
        <v>650</v>
      </c>
      <c r="R777" s="3" t="str">
        <f t="shared" si="60"/>
        <v>https://dashboardfiltrado.azurewebsites.net/AutoDash/Index/64/0</v>
      </c>
      <c r="S777" s="58" t="str">
        <f>+""""&amp;IFERROR(VLOOKUP($O777,MASTER!$A$8:$Z$762,20,0),"")&amp;""""</f>
        <v>"https://omarorellanahn.users.earthengine.app/view/dataagro"</v>
      </c>
      <c r="T777" s="73">
        <f>+IFERROR(VLOOKUP($O777,MASTER!$A$8:$Z$762,21,0),"")</f>
        <v>9029</v>
      </c>
      <c r="U777" s="67">
        <v>16</v>
      </c>
      <c r="V777" s="58" t="str">
        <f>+""""&amp;IFERROR(VLOOKUP($O777,MASTER!$A$8:$Z$762,22,0),"")&amp;""""</f>
        <v>"Geomática_Agrícola_Chile_Región"</v>
      </c>
      <c r="W777" s="3"/>
      <c r="X777" s="3" t="str">
        <f>+IFERROR(VLOOKUP(BD_Links[[#This Row],[id GEE]],Portadas10[],2,0),"")</f>
        <v>https://raw.githubusercontent.com/Sud-Austral/DATA-COMUN/master/00%20Portadas/portadaPowerBi_DataAGRO_GeomaticaAgricola_CHILE.jpg</v>
      </c>
      <c r="Y7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https://odooutil.azurewebsites.net/GEE/Index/9029/16/64/0</v>
      </c>
    </row>
    <row r="778" spans="2:26" ht="96" x14ac:dyDescent="0.3">
      <c r="B778" s="74">
        <f t="shared" si="58"/>
        <v>16</v>
      </c>
      <c r="C778" s="58" t="str">
        <f>+VLOOKUP($O778,MASTER!$A$8:$N$762,2,0)</f>
        <v>DATAAGRO</v>
      </c>
      <c r="D778" s="73">
        <f>+VLOOKUP($O778,MASTER!$A$8:$N$762,3,0)</f>
        <v>0</v>
      </c>
      <c r="E778" s="52" t="str">
        <f>+VLOOKUP($O778,MASTER!$A$8:$N$762,5,0)</f>
        <v>Geomática Agrícola</v>
      </c>
      <c r="F778" s="73" t="str">
        <f>+VLOOKUP($O778,MASTER!$A$8:$N$762,6,0)</f>
        <v>PRO</v>
      </c>
      <c r="G778" s="73" t="str">
        <f>+VLOOKUP($O778,MASTER!$A$8:$N$762,7,0)</f>
        <v>Chile</v>
      </c>
      <c r="H778" s="73" t="str">
        <f>+VLOOKUP($O778,MASTER!$A$8:$N$762,9,0)</f>
        <v>SI</v>
      </c>
      <c r="I778" s="73" t="str">
        <f>+VLOOKUP($O778,MASTER!$A$8:$N$762,10,0)</f>
        <v>SI</v>
      </c>
      <c r="J778" s="73" t="str">
        <f>+VLOOKUP($O778,MASTER!$A$8:$N$762,11,0)</f>
        <v>NO</v>
      </c>
      <c r="K778" s="72">
        <f>+VLOOKUP($O778,MASTER!$A$8:$N$762,12,0)</f>
        <v>1</v>
      </c>
      <c r="L778" s="73" t="str">
        <f>+VLOOKUP($O778,MASTER!$A$8:$N$762,13,0)</f>
        <v>SI</v>
      </c>
      <c r="M778" s="73" t="str">
        <f>+VLOOKUP($O778,MASTER!$A$8:$N$762,14,0)</f>
        <v>Región</v>
      </c>
      <c r="N778" s="72">
        <f t="shared" si="59"/>
        <v>16</v>
      </c>
      <c r="O778" s="67">
        <f t="shared" si="59"/>
        <v>64</v>
      </c>
      <c r="P778" s="86">
        <v>0</v>
      </c>
      <c r="Q778" s="3" t="s">
        <v>647</v>
      </c>
      <c r="R778" s="3" t="str">
        <f t="shared" si="60"/>
        <v>https://dashboardfiltrado.azurewebsites.net/AutoDash/Index/64/0</v>
      </c>
      <c r="S778" s="58" t="str">
        <f>+""""&amp;IFERROR(VLOOKUP($O778,MASTER!$A$8:$Z$762,20,0),"")&amp;""""</f>
        <v>"https://omarorellanahn.users.earthengine.app/view/dataagro"</v>
      </c>
      <c r="T778" s="73">
        <f>+IFERROR(VLOOKUP($O778,MASTER!$A$8:$Z$762,21,0),"")</f>
        <v>9029</v>
      </c>
      <c r="U778" s="67">
        <v>13</v>
      </c>
      <c r="V778" s="58" t="str">
        <f>+""""&amp;IFERROR(VLOOKUP($O778,MASTER!$A$8:$Z$762,22,0),"")&amp;""""</f>
        <v>"Geomática_Agrícola_Chile_Región"</v>
      </c>
      <c r="W778" s="3"/>
      <c r="X778" s="3" t="str">
        <f>+IFERROR(VLOOKUP(BD_Links[[#This Row],[id GEE]],Portadas10[],2,0),"")</f>
        <v>https://raw.githubusercontent.com/Sud-Austral/DATA-COMUN/master/00%20Portadas/portadaPowerBi_DataAGRO_GeomaticaAgricola_CHILE.jpg</v>
      </c>
      <c r="Y7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https://odooutil.azurewebsites.net/GEE/Index/9029/13/64/0</v>
      </c>
    </row>
    <row r="779" spans="2:26" ht="24" x14ac:dyDescent="0.3">
      <c r="B779" s="74">
        <f t="shared" si="58"/>
        <v>1</v>
      </c>
      <c r="C779" s="58" t="str">
        <f>+VLOOKUP($O779,MASTER!$A$8:$N$762,2,0)</f>
        <v>DATAEMPRESA</v>
      </c>
      <c r="D779" s="73" t="str">
        <f>+VLOOKUP($O779,MASTER!$A$8:$N$762,3,0)</f>
        <v>0007-01-00029</v>
      </c>
      <c r="E779" s="52" t="str">
        <f>+VLOOKUP($O779,MASTER!$A$8:$N$762,5,0)</f>
        <v>Registro de Empresas - Chile</v>
      </c>
      <c r="F779" s="73" t="str">
        <f>+VLOOKUP($O779,MASTER!$A$8:$N$762,6,0)</f>
        <v>PRO</v>
      </c>
      <c r="G779" s="73" t="str">
        <f>+VLOOKUP($O779,MASTER!$A$8:$N$762,7,0)</f>
        <v>Chile</v>
      </c>
      <c r="H779" s="73" t="str">
        <f>+VLOOKUP($O779,MASTER!$A$8:$N$762,9,0)</f>
        <v>SI</v>
      </c>
      <c r="I779" s="73" t="str">
        <f>+VLOOKUP($O779,MASTER!$A$8:$N$762,10,0)</f>
        <v>NO</v>
      </c>
      <c r="J779" s="73" t="str">
        <f>+VLOOKUP($O779,MASTER!$A$8:$N$762,11,0)</f>
        <v>SI</v>
      </c>
      <c r="K779" s="72">
        <f>+VLOOKUP($O779,MASTER!$A$8:$N$762,12,0)</f>
        <v>2</v>
      </c>
      <c r="L779" s="73" t="str">
        <f>+VLOOKUP($O779,MASTER!$A$8:$N$762,13,0)</f>
        <v>SI</v>
      </c>
      <c r="M779" s="73" t="str">
        <f>+VLOOKUP($O779,MASTER!$A$8:$N$762,14,0)</f>
        <v>Región</v>
      </c>
      <c r="N779" s="72">
        <f t="shared" si="59"/>
        <v>16</v>
      </c>
      <c r="O779" s="67">
        <v>65</v>
      </c>
      <c r="P779" s="65">
        <v>2</v>
      </c>
      <c r="Q779" s="3" t="s">
        <v>636</v>
      </c>
      <c r="R779" s="3" t="str">
        <f t="shared" si="60"/>
        <v>https://dashboardfiltrado.azurewebsites.net/AutoDash/Index/65/2</v>
      </c>
      <c r="S779" s="58" t="str">
        <f>+""""&amp;IFERROR(VLOOKUP($O779,MASTER!$A$8:$Z$762,20,0),"")&amp;""""</f>
        <v>"No Aplica"</v>
      </c>
      <c r="T779" s="73" t="str">
        <f>+IFERROR(VLOOKUP($O779,MASTER!$A$8:$Z$762,21,0),"")</f>
        <v>No Aplica</v>
      </c>
      <c r="U779" s="67">
        <f>+BD_Links[[#This Row],[id2]]</f>
        <v>2</v>
      </c>
      <c r="V779" s="58" t="str">
        <f>+""""&amp;IFERROR(VLOOKUP($O779,MASTER!$A$8:$Z$762,22,0),"")&amp;""""</f>
        <v>"No Aplica"</v>
      </c>
      <c r="W779" s="3"/>
      <c r="X779" s="3" t="str">
        <f>+IFERROR(VLOOKUP(BD_Links[[#This Row],[id GEE]],Portadas10[],2,0),"")</f>
        <v/>
      </c>
      <c r="Y7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0" spans="2:26" ht="24" x14ac:dyDescent="0.3">
      <c r="B780" s="74">
        <f t="shared" si="58"/>
        <v>2</v>
      </c>
      <c r="C780" s="58" t="str">
        <f>+VLOOKUP($O780,MASTER!$A$8:$N$762,2,0)</f>
        <v>DATAEMPRESA</v>
      </c>
      <c r="D780" s="73" t="str">
        <f>+VLOOKUP($O780,MASTER!$A$8:$N$762,3,0)</f>
        <v>0007-01-00029</v>
      </c>
      <c r="E780" s="52" t="str">
        <f>+VLOOKUP($O780,MASTER!$A$8:$N$762,5,0)</f>
        <v>Registro de Empresas - Chile</v>
      </c>
      <c r="F780" s="73" t="str">
        <f>+VLOOKUP($O780,MASTER!$A$8:$N$762,6,0)</f>
        <v>PRO</v>
      </c>
      <c r="G780" s="73" t="str">
        <f>+VLOOKUP($O780,MASTER!$A$8:$N$762,7,0)</f>
        <v>Chile</v>
      </c>
      <c r="H780" s="73" t="str">
        <f>+VLOOKUP($O780,MASTER!$A$8:$N$762,9,0)</f>
        <v>SI</v>
      </c>
      <c r="I780" s="73" t="str">
        <f>+VLOOKUP($O780,MASTER!$A$8:$N$762,10,0)</f>
        <v>NO</v>
      </c>
      <c r="J780" s="73" t="str">
        <f>+VLOOKUP($O780,MASTER!$A$8:$N$762,11,0)</f>
        <v>SI</v>
      </c>
      <c r="K780" s="72">
        <f>+VLOOKUP($O780,MASTER!$A$8:$N$762,12,0)</f>
        <v>2</v>
      </c>
      <c r="L780" s="73" t="str">
        <f>+VLOOKUP($O780,MASTER!$A$8:$N$762,13,0)</f>
        <v>SI</v>
      </c>
      <c r="M780" s="73" t="str">
        <f>+VLOOKUP($O780,MASTER!$A$8:$N$762,14,0)</f>
        <v>Región</v>
      </c>
      <c r="N780" s="72">
        <f t="shared" si="59"/>
        <v>16</v>
      </c>
      <c r="O780" s="67">
        <f t="shared" si="59"/>
        <v>65</v>
      </c>
      <c r="P780" s="65">
        <v>15</v>
      </c>
      <c r="Q780" s="3" t="s">
        <v>649</v>
      </c>
      <c r="R780" s="3" t="str">
        <f t="shared" si="60"/>
        <v>https://dashboardfiltrado.azurewebsites.net/AutoDash/Index/65/15</v>
      </c>
      <c r="S780" s="58" t="str">
        <f>+""""&amp;IFERROR(VLOOKUP($O780,MASTER!$A$8:$Z$762,20,0),"")&amp;""""</f>
        <v>"No Aplica"</v>
      </c>
      <c r="T780" s="73" t="str">
        <f>+IFERROR(VLOOKUP($O780,MASTER!$A$8:$Z$762,21,0),"")</f>
        <v>No Aplica</v>
      </c>
      <c r="U780" s="67">
        <f>+BD_Links[[#This Row],[id2]]</f>
        <v>15</v>
      </c>
      <c r="V780" s="58" t="str">
        <f>+""""&amp;IFERROR(VLOOKUP($O780,MASTER!$A$8:$Z$762,22,0),"")&amp;""""</f>
        <v>"No Aplica"</v>
      </c>
      <c r="W780" s="3"/>
      <c r="X780" s="3" t="str">
        <f>+IFERROR(VLOOKUP(BD_Links[[#This Row],[id GEE]],Portadas10[],2,0),"")</f>
        <v/>
      </c>
      <c r="Y7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1" spans="2:26" ht="24" x14ac:dyDescent="0.3">
      <c r="B781" s="74">
        <f t="shared" si="58"/>
        <v>3</v>
      </c>
      <c r="C781" s="58" t="str">
        <f>+VLOOKUP($O781,MASTER!$A$8:$N$762,2,0)</f>
        <v>DATAEMPRESA</v>
      </c>
      <c r="D781" s="73" t="str">
        <f>+VLOOKUP($O781,MASTER!$A$8:$N$762,3,0)</f>
        <v>0007-01-00029</v>
      </c>
      <c r="E781" s="52" t="str">
        <f>+VLOOKUP($O781,MASTER!$A$8:$N$762,5,0)</f>
        <v>Registro de Empresas - Chile</v>
      </c>
      <c r="F781" s="73" t="str">
        <f>+VLOOKUP($O781,MASTER!$A$8:$N$762,6,0)</f>
        <v>PRO</v>
      </c>
      <c r="G781" s="73" t="str">
        <f>+VLOOKUP($O781,MASTER!$A$8:$N$762,7,0)</f>
        <v>Chile</v>
      </c>
      <c r="H781" s="73" t="str">
        <f>+VLOOKUP($O781,MASTER!$A$8:$N$762,9,0)</f>
        <v>SI</v>
      </c>
      <c r="I781" s="73" t="str">
        <f>+VLOOKUP($O781,MASTER!$A$8:$N$762,10,0)</f>
        <v>NO</v>
      </c>
      <c r="J781" s="73" t="str">
        <f>+VLOOKUP($O781,MASTER!$A$8:$N$762,11,0)</f>
        <v>SI</v>
      </c>
      <c r="K781" s="72">
        <f>+VLOOKUP($O781,MASTER!$A$8:$N$762,12,0)</f>
        <v>2</v>
      </c>
      <c r="L781" s="73" t="str">
        <f>+VLOOKUP($O781,MASTER!$A$8:$N$762,13,0)</f>
        <v>SI</v>
      </c>
      <c r="M781" s="73" t="str">
        <f>+VLOOKUP($O781,MASTER!$A$8:$N$762,14,0)</f>
        <v>Región</v>
      </c>
      <c r="N781" s="72">
        <f t="shared" si="59"/>
        <v>16</v>
      </c>
      <c r="O781" s="67">
        <f t="shared" si="59"/>
        <v>65</v>
      </c>
      <c r="P781" s="65">
        <v>3</v>
      </c>
      <c r="Q781" s="3" t="s">
        <v>637</v>
      </c>
      <c r="R781" s="3" t="str">
        <f t="shared" si="60"/>
        <v>https://dashboardfiltrado.azurewebsites.net/AutoDash/Index/65/3</v>
      </c>
      <c r="S781" s="58" t="str">
        <f>+""""&amp;IFERROR(VLOOKUP($O781,MASTER!$A$8:$Z$762,20,0),"")&amp;""""</f>
        <v>"No Aplica"</v>
      </c>
      <c r="T781" s="73" t="str">
        <f>+IFERROR(VLOOKUP($O781,MASTER!$A$8:$Z$762,21,0),"")</f>
        <v>No Aplica</v>
      </c>
      <c r="U781" s="67">
        <f>+BD_Links[[#This Row],[id2]]</f>
        <v>3</v>
      </c>
      <c r="V781" s="58" t="str">
        <f>+""""&amp;IFERROR(VLOOKUP($O781,MASTER!$A$8:$Z$762,22,0),"")&amp;""""</f>
        <v>"No Aplica"</v>
      </c>
      <c r="W781" s="3"/>
      <c r="X781" s="3" t="str">
        <f>+IFERROR(VLOOKUP(BD_Links[[#This Row],[id GEE]],Portadas10[],2,0),"")</f>
        <v/>
      </c>
      <c r="Y7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2" spans="2:26" ht="24" x14ac:dyDescent="0.3">
      <c r="B782" s="74">
        <f t="shared" si="58"/>
        <v>4</v>
      </c>
      <c r="C782" s="58" t="str">
        <f>+VLOOKUP($O782,MASTER!$A$8:$N$762,2,0)</f>
        <v>DATAEMPRESA</v>
      </c>
      <c r="D782" s="73" t="str">
        <f>+VLOOKUP($O782,MASTER!$A$8:$N$762,3,0)</f>
        <v>0007-01-00029</v>
      </c>
      <c r="E782" s="52" t="str">
        <f>+VLOOKUP($O782,MASTER!$A$8:$N$762,5,0)</f>
        <v>Registro de Empresas - Chile</v>
      </c>
      <c r="F782" s="73" t="str">
        <f>+VLOOKUP($O782,MASTER!$A$8:$N$762,6,0)</f>
        <v>PRO</v>
      </c>
      <c r="G782" s="73" t="str">
        <f>+VLOOKUP($O782,MASTER!$A$8:$N$762,7,0)</f>
        <v>Chile</v>
      </c>
      <c r="H782" s="73" t="str">
        <f>+VLOOKUP($O782,MASTER!$A$8:$N$762,9,0)</f>
        <v>SI</v>
      </c>
      <c r="I782" s="73" t="str">
        <f>+VLOOKUP($O782,MASTER!$A$8:$N$762,10,0)</f>
        <v>NO</v>
      </c>
      <c r="J782" s="73" t="str">
        <f>+VLOOKUP($O782,MASTER!$A$8:$N$762,11,0)</f>
        <v>SI</v>
      </c>
      <c r="K782" s="72">
        <f>+VLOOKUP($O782,MASTER!$A$8:$N$762,12,0)</f>
        <v>2</v>
      </c>
      <c r="L782" s="73" t="str">
        <f>+VLOOKUP($O782,MASTER!$A$8:$N$762,13,0)</f>
        <v>SI</v>
      </c>
      <c r="M782" s="73" t="str">
        <f>+VLOOKUP($O782,MASTER!$A$8:$N$762,14,0)</f>
        <v>Región</v>
      </c>
      <c r="N782" s="72">
        <f t="shared" si="59"/>
        <v>16</v>
      </c>
      <c r="O782" s="67">
        <f t="shared" si="59"/>
        <v>65</v>
      </c>
      <c r="P782" s="65">
        <v>11</v>
      </c>
      <c r="Q782" s="3" t="s">
        <v>645</v>
      </c>
      <c r="R782" s="3" t="str">
        <f t="shared" si="60"/>
        <v>https://dashboardfiltrado.azurewebsites.net/AutoDash/Index/65/11</v>
      </c>
      <c r="S782" s="58" t="str">
        <f>+""""&amp;IFERROR(VLOOKUP($O782,MASTER!$A$8:$Z$762,20,0),"")&amp;""""</f>
        <v>"No Aplica"</v>
      </c>
      <c r="T782" s="73" t="str">
        <f>+IFERROR(VLOOKUP($O782,MASTER!$A$8:$Z$762,21,0),"")</f>
        <v>No Aplica</v>
      </c>
      <c r="U782" s="67">
        <f>+BD_Links[[#This Row],[id2]]</f>
        <v>11</v>
      </c>
      <c r="V782" s="58" t="str">
        <f>+""""&amp;IFERROR(VLOOKUP($O782,MASTER!$A$8:$Z$762,22,0),"")&amp;""""</f>
        <v>"No Aplica"</v>
      </c>
      <c r="W782" s="3"/>
      <c r="X782" s="3" t="str">
        <f>+IFERROR(VLOOKUP(BD_Links[[#This Row],[id GEE]],Portadas10[],2,0),"")</f>
        <v/>
      </c>
      <c r="Y7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3" spans="2:26" ht="24" x14ac:dyDescent="0.3">
      <c r="B783" s="74">
        <f t="shared" si="58"/>
        <v>5</v>
      </c>
      <c r="C783" s="58" t="str">
        <f>+VLOOKUP($O783,MASTER!$A$8:$N$762,2,0)</f>
        <v>DATAEMPRESA</v>
      </c>
      <c r="D783" s="73" t="str">
        <f>+VLOOKUP($O783,MASTER!$A$8:$N$762,3,0)</f>
        <v>0007-01-00029</v>
      </c>
      <c r="E783" s="52" t="str">
        <f>+VLOOKUP($O783,MASTER!$A$8:$N$762,5,0)</f>
        <v>Registro de Empresas - Chile</v>
      </c>
      <c r="F783" s="73" t="str">
        <f>+VLOOKUP($O783,MASTER!$A$8:$N$762,6,0)</f>
        <v>PRO</v>
      </c>
      <c r="G783" s="73" t="str">
        <f>+VLOOKUP($O783,MASTER!$A$8:$N$762,7,0)</f>
        <v>Chile</v>
      </c>
      <c r="H783" s="73" t="str">
        <f>+VLOOKUP($O783,MASTER!$A$8:$N$762,9,0)</f>
        <v>SI</v>
      </c>
      <c r="I783" s="73" t="str">
        <f>+VLOOKUP($O783,MASTER!$A$8:$N$762,10,0)</f>
        <v>NO</v>
      </c>
      <c r="J783" s="73" t="str">
        <f>+VLOOKUP($O783,MASTER!$A$8:$N$762,11,0)</f>
        <v>SI</v>
      </c>
      <c r="K783" s="72">
        <f>+VLOOKUP($O783,MASTER!$A$8:$N$762,12,0)</f>
        <v>2</v>
      </c>
      <c r="L783" s="73" t="str">
        <f>+VLOOKUP($O783,MASTER!$A$8:$N$762,13,0)</f>
        <v>SI</v>
      </c>
      <c r="M783" s="73" t="str">
        <f>+VLOOKUP($O783,MASTER!$A$8:$N$762,14,0)</f>
        <v>Región</v>
      </c>
      <c r="N783" s="72">
        <f t="shared" si="59"/>
        <v>16</v>
      </c>
      <c r="O783" s="67">
        <f t="shared" si="59"/>
        <v>65</v>
      </c>
      <c r="P783" s="65">
        <v>4</v>
      </c>
      <c r="Q783" s="3" t="s">
        <v>638</v>
      </c>
      <c r="R783" s="3" t="str">
        <f t="shared" si="60"/>
        <v>https://dashboardfiltrado.azurewebsites.net/AutoDash/Index/65/4</v>
      </c>
      <c r="S783" s="58" t="str">
        <f>+""""&amp;IFERROR(VLOOKUP($O783,MASTER!$A$8:$Z$762,20,0),"")&amp;""""</f>
        <v>"No Aplica"</v>
      </c>
      <c r="T783" s="73" t="str">
        <f>+IFERROR(VLOOKUP($O783,MASTER!$A$8:$Z$762,21,0),"")</f>
        <v>No Aplica</v>
      </c>
      <c r="U783" s="67">
        <f>+BD_Links[[#This Row],[id2]]</f>
        <v>4</v>
      </c>
      <c r="V783" s="58" t="str">
        <f>+""""&amp;IFERROR(VLOOKUP($O783,MASTER!$A$8:$Z$762,22,0),"")&amp;""""</f>
        <v>"No Aplica"</v>
      </c>
      <c r="W783" s="3"/>
      <c r="X783" s="3" t="str">
        <f>+IFERROR(VLOOKUP(BD_Links[[#This Row],[id GEE]],Portadas10[],2,0),"")</f>
        <v/>
      </c>
      <c r="Y7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4" spans="2:26" ht="24" x14ac:dyDescent="0.3">
      <c r="B784" s="74">
        <f t="shared" si="58"/>
        <v>6</v>
      </c>
      <c r="C784" s="58" t="str">
        <f>+VLOOKUP($O784,MASTER!$A$8:$N$762,2,0)</f>
        <v>DATAEMPRESA</v>
      </c>
      <c r="D784" s="73" t="str">
        <f>+VLOOKUP($O784,MASTER!$A$8:$N$762,3,0)</f>
        <v>0007-01-00029</v>
      </c>
      <c r="E784" s="52" t="str">
        <f>+VLOOKUP($O784,MASTER!$A$8:$N$762,5,0)</f>
        <v>Registro de Empresas - Chile</v>
      </c>
      <c r="F784" s="73" t="str">
        <f>+VLOOKUP($O784,MASTER!$A$8:$N$762,6,0)</f>
        <v>PRO</v>
      </c>
      <c r="G784" s="73" t="str">
        <f>+VLOOKUP($O784,MASTER!$A$8:$N$762,7,0)</f>
        <v>Chile</v>
      </c>
      <c r="H784" s="73" t="str">
        <f>+VLOOKUP($O784,MASTER!$A$8:$N$762,9,0)</f>
        <v>SI</v>
      </c>
      <c r="I784" s="73" t="str">
        <f>+VLOOKUP($O784,MASTER!$A$8:$N$762,10,0)</f>
        <v>NO</v>
      </c>
      <c r="J784" s="73" t="str">
        <f>+VLOOKUP($O784,MASTER!$A$8:$N$762,11,0)</f>
        <v>SI</v>
      </c>
      <c r="K784" s="72">
        <f>+VLOOKUP($O784,MASTER!$A$8:$N$762,12,0)</f>
        <v>2</v>
      </c>
      <c r="L784" s="73" t="str">
        <f>+VLOOKUP($O784,MASTER!$A$8:$N$762,13,0)</f>
        <v>SI</v>
      </c>
      <c r="M784" s="73" t="str">
        <f>+VLOOKUP($O784,MASTER!$A$8:$N$762,14,0)</f>
        <v>Región</v>
      </c>
      <c r="N784" s="72">
        <f t="shared" si="59"/>
        <v>16</v>
      </c>
      <c r="O784" s="67">
        <f t="shared" si="59"/>
        <v>65</v>
      </c>
      <c r="P784" s="65">
        <v>9</v>
      </c>
      <c r="Q784" s="3" t="s">
        <v>643</v>
      </c>
      <c r="R784" s="3" t="str">
        <f t="shared" si="60"/>
        <v>https://dashboardfiltrado.azurewebsites.net/AutoDash/Index/65/9</v>
      </c>
      <c r="S784" s="58" t="str">
        <f>+""""&amp;IFERROR(VLOOKUP($O784,MASTER!$A$8:$Z$762,20,0),"")&amp;""""</f>
        <v>"No Aplica"</v>
      </c>
      <c r="T784" s="73" t="str">
        <f>+IFERROR(VLOOKUP($O784,MASTER!$A$8:$Z$762,21,0),"")</f>
        <v>No Aplica</v>
      </c>
      <c r="U784" s="67">
        <f>+BD_Links[[#This Row],[id2]]</f>
        <v>9</v>
      </c>
      <c r="V784" s="58" t="str">
        <f>+""""&amp;IFERROR(VLOOKUP($O784,MASTER!$A$8:$Z$762,22,0),"")&amp;""""</f>
        <v>"No Aplica"</v>
      </c>
      <c r="W784" s="3"/>
      <c r="X784" s="3" t="str">
        <f>+IFERROR(VLOOKUP(BD_Links[[#This Row],[id GEE]],Portadas10[],2,0),"")</f>
        <v/>
      </c>
      <c r="Y7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5" spans="2:26" ht="24" x14ac:dyDescent="0.3">
      <c r="B785" s="74">
        <f t="shared" si="58"/>
        <v>7</v>
      </c>
      <c r="C785" s="58" t="str">
        <f>+VLOOKUP($O785,MASTER!$A$8:$N$762,2,0)</f>
        <v>DATAEMPRESA</v>
      </c>
      <c r="D785" s="73" t="str">
        <f>+VLOOKUP($O785,MASTER!$A$8:$N$762,3,0)</f>
        <v>0007-01-00029</v>
      </c>
      <c r="E785" s="52" t="str">
        <f>+VLOOKUP($O785,MASTER!$A$8:$N$762,5,0)</f>
        <v>Registro de Empresas - Chile</v>
      </c>
      <c r="F785" s="73" t="str">
        <f>+VLOOKUP($O785,MASTER!$A$8:$N$762,6,0)</f>
        <v>PRO</v>
      </c>
      <c r="G785" s="73" t="str">
        <f>+VLOOKUP($O785,MASTER!$A$8:$N$762,7,0)</f>
        <v>Chile</v>
      </c>
      <c r="H785" s="73" t="str">
        <f>+VLOOKUP($O785,MASTER!$A$8:$N$762,9,0)</f>
        <v>SI</v>
      </c>
      <c r="I785" s="73" t="str">
        <f>+VLOOKUP($O785,MASTER!$A$8:$N$762,10,0)</f>
        <v>NO</v>
      </c>
      <c r="J785" s="73" t="str">
        <f>+VLOOKUP($O785,MASTER!$A$8:$N$762,11,0)</f>
        <v>SI</v>
      </c>
      <c r="K785" s="72">
        <f>+VLOOKUP($O785,MASTER!$A$8:$N$762,12,0)</f>
        <v>2</v>
      </c>
      <c r="L785" s="73" t="str">
        <f>+VLOOKUP($O785,MASTER!$A$8:$N$762,13,0)</f>
        <v>SI</v>
      </c>
      <c r="M785" s="73" t="str">
        <f>+VLOOKUP($O785,MASTER!$A$8:$N$762,14,0)</f>
        <v>Región</v>
      </c>
      <c r="N785" s="72">
        <f t="shared" si="59"/>
        <v>16</v>
      </c>
      <c r="O785" s="67">
        <f t="shared" si="59"/>
        <v>65</v>
      </c>
      <c r="P785" s="65">
        <v>10</v>
      </c>
      <c r="Q785" s="3" t="s">
        <v>644</v>
      </c>
      <c r="R785" s="3" t="str">
        <f t="shared" si="60"/>
        <v>https://dashboardfiltrado.azurewebsites.net/AutoDash/Index/65/10</v>
      </c>
      <c r="S785" s="58" t="str">
        <f>+""""&amp;IFERROR(VLOOKUP($O785,MASTER!$A$8:$Z$762,20,0),"")&amp;""""</f>
        <v>"No Aplica"</v>
      </c>
      <c r="T785" s="73" t="str">
        <f>+IFERROR(VLOOKUP($O785,MASTER!$A$8:$Z$762,21,0),"")</f>
        <v>No Aplica</v>
      </c>
      <c r="U785" s="67">
        <f>+BD_Links[[#This Row],[id2]]</f>
        <v>10</v>
      </c>
      <c r="V785" s="58" t="str">
        <f>+""""&amp;IFERROR(VLOOKUP($O785,MASTER!$A$8:$Z$762,22,0),"")&amp;""""</f>
        <v>"No Aplica"</v>
      </c>
      <c r="W785" s="3"/>
      <c r="X785" s="3" t="str">
        <f>+IFERROR(VLOOKUP(BD_Links[[#This Row],[id GEE]],Portadas10[],2,0),"")</f>
        <v/>
      </c>
      <c r="Y7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6" spans="2:26" ht="24" x14ac:dyDescent="0.3">
      <c r="B786" s="74">
        <f t="shared" si="58"/>
        <v>8</v>
      </c>
      <c r="C786" s="58" t="str">
        <f>+VLOOKUP($O786,MASTER!$A$8:$N$762,2,0)</f>
        <v>DATAEMPRESA</v>
      </c>
      <c r="D786" s="73" t="str">
        <f>+VLOOKUP($O786,MASTER!$A$8:$N$762,3,0)</f>
        <v>0007-01-00029</v>
      </c>
      <c r="E786" s="52" t="str">
        <f>+VLOOKUP($O786,MASTER!$A$8:$N$762,5,0)</f>
        <v>Registro de Empresas - Chile</v>
      </c>
      <c r="F786" s="73" t="str">
        <f>+VLOOKUP($O786,MASTER!$A$8:$N$762,6,0)</f>
        <v>PRO</v>
      </c>
      <c r="G786" s="73" t="str">
        <f>+VLOOKUP($O786,MASTER!$A$8:$N$762,7,0)</f>
        <v>Chile</v>
      </c>
      <c r="H786" s="73" t="str">
        <f>+VLOOKUP($O786,MASTER!$A$8:$N$762,9,0)</f>
        <v>SI</v>
      </c>
      <c r="I786" s="73" t="str">
        <f>+VLOOKUP($O786,MASTER!$A$8:$N$762,10,0)</f>
        <v>NO</v>
      </c>
      <c r="J786" s="73" t="str">
        <f>+VLOOKUP($O786,MASTER!$A$8:$N$762,11,0)</f>
        <v>SI</v>
      </c>
      <c r="K786" s="72">
        <f>+VLOOKUP($O786,MASTER!$A$8:$N$762,12,0)</f>
        <v>2</v>
      </c>
      <c r="L786" s="73" t="str">
        <f>+VLOOKUP($O786,MASTER!$A$8:$N$762,13,0)</f>
        <v>SI</v>
      </c>
      <c r="M786" s="73" t="str">
        <f>+VLOOKUP($O786,MASTER!$A$8:$N$762,14,0)</f>
        <v>Región</v>
      </c>
      <c r="N786" s="72">
        <f t="shared" si="59"/>
        <v>16</v>
      </c>
      <c r="O786" s="67">
        <f t="shared" si="59"/>
        <v>65</v>
      </c>
      <c r="P786" s="65">
        <v>14</v>
      </c>
      <c r="Q786" s="3" t="s">
        <v>648</v>
      </c>
      <c r="R786" s="3" t="str">
        <f t="shared" si="60"/>
        <v>https://dashboardfiltrado.azurewebsites.net/AutoDash/Index/65/14</v>
      </c>
      <c r="S786" s="58" t="str">
        <f>+""""&amp;IFERROR(VLOOKUP($O786,MASTER!$A$8:$Z$762,20,0),"")&amp;""""</f>
        <v>"No Aplica"</v>
      </c>
      <c r="T786" s="73" t="str">
        <f>+IFERROR(VLOOKUP($O786,MASTER!$A$8:$Z$762,21,0),"")</f>
        <v>No Aplica</v>
      </c>
      <c r="U786" s="67">
        <f>+BD_Links[[#This Row],[id2]]</f>
        <v>14</v>
      </c>
      <c r="V786" s="58" t="str">
        <f>+""""&amp;IFERROR(VLOOKUP($O786,MASTER!$A$8:$Z$762,22,0),"")&amp;""""</f>
        <v>"No Aplica"</v>
      </c>
      <c r="W786" s="3"/>
      <c r="X786" s="3" t="str">
        <f>+IFERROR(VLOOKUP(BD_Links[[#This Row],[id GEE]],Portadas10[],2,0),"")</f>
        <v/>
      </c>
      <c r="Y7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7" spans="2:26" ht="24" x14ac:dyDescent="0.3">
      <c r="B787" s="74">
        <f t="shared" si="58"/>
        <v>9</v>
      </c>
      <c r="C787" s="58" t="str">
        <f>+VLOOKUP($O787,MASTER!$A$8:$N$762,2,0)</f>
        <v>DATAEMPRESA</v>
      </c>
      <c r="D787" s="73" t="str">
        <f>+VLOOKUP($O787,MASTER!$A$8:$N$762,3,0)</f>
        <v>0007-01-00029</v>
      </c>
      <c r="E787" s="52" t="str">
        <f>+VLOOKUP($O787,MASTER!$A$8:$N$762,5,0)</f>
        <v>Registro de Empresas - Chile</v>
      </c>
      <c r="F787" s="73" t="str">
        <f>+VLOOKUP($O787,MASTER!$A$8:$N$762,6,0)</f>
        <v>PRO</v>
      </c>
      <c r="G787" s="73" t="str">
        <f>+VLOOKUP($O787,MASTER!$A$8:$N$762,7,0)</f>
        <v>Chile</v>
      </c>
      <c r="H787" s="73" t="str">
        <f>+VLOOKUP($O787,MASTER!$A$8:$N$762,9,0)</f>
        <v>SI</v>
      </c>
      <c r="I787" s="73" t="str">
        <f>+VLOOKUP($O787,MASTER!$A$8:$N$762,10,0)</f>
        <v>NO</v>
      </c>
      <c r="J787" s="73" t="str">
        <f>+VLOOKUP($O787,MASTER!$A$8:$N$762,11,0)</f>
        <v>SI</v>
      </c>
      <c r="K787" s="72">
        <f>+VLOOKUP($O787,MASTER!$A$8:$N$762,12,0)</f>
        <v>2</v>
      </c>
      <c r="L787" s="73" t="str">
        <f>+VLOOKUP($O787,MASTER!$A$8:$N$762,13,0)</f>
        <v>SI</v>
      </c>
      <c r="M787" s="73" t="str">
        <f>+VLOOKUP($O787,MASTER!$A$8:$N$762,14,0)</f>
        <v>Región</v>
      </c>
      <c r="N787" s="72">
        <f t="shared" si="59"/>
        <v>16</v>
      </c>
      <c r="O787" s="67">
        <f t="shared" si="59"/>
        <v>65</v>
      </c>
      <c r="P787" s="65">
        <v>12</v>
      </c>
      <c r="Q787" s="3" t="s">
        <v>646</v>
      </c>
      <c r="R787" s="3" t="str">
        <f t="shared" si="60"/>
        <v>https://dashboardfiltrado.azurewebsites.net/AutoDash/Index/65/12</v>
      </c>
      <c r="S787" s="58" t="str">
        <f>+""""&amp;IFERROR(VLOOKUP($O787,MASTER!$A$8:$Z$762,20,0),"")&amp;""""</f>
        <v>"No Aplica"</v>
      </c>
      <c r="T787" s="73" t="str">
        <f>+IFERROR(VLOOKUP($O787,MASTER!$A$8:$Z$762,21,0),"")</f>
        <v>No Aplica</v>
      </c>
      <c r="U787" s="67">
        <f>+BD_Links[[#This Row],[id2]]</f>
        <v>12</v>
      </c>
      <c r="V787" s="58" t="str">
        <f>+""""&amp;IFERROR(VLOOKUP($O787,MASTER!$A$8:$Z$762,22,0),"")&amp;""""</f>
        <v>"No Aplica"</v>
      </c>
      <c r="W787" s="3"/>
      <c r="X787" s="3" t="str">
        <f>+IFERROR(VLOOKUP(BD_Links[[#This Row],[id GEE]],Portadas10[],2,0),"")</f>
        <v/>
      </c>
      <c r="Y7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8" spans="2:26" ht="24" x14ac:dyDescent="0.3">
      <c r="B788" s="74">
        <f t="shared" si="58"/>
        <v>10</v>
      </c>
      <c r="C788" s="58" t="str">
        <f>+VLOOKUP($O788,MASTER!$A$8:$N$762,2,0)</f>
        <v>DATAEMPRESA</v>
      </c>
      <c r="D788" s="73" t="str">
        <f>+VLOOKUP($O788,MASTER!$A$8:$N$762,3,0)</f>
        <v>0007-01-00029</v>
      </c>
      <c r="E788" s="52" t="str">
        <f>+VLOOKUP($O788,MASTER!$A$8:$N$762,5,0)</f>
        <v>Registro de Empresas - Chile</v>
      </c>
      <c r="F788" s="73" t="str">
        <f>+VLOOKUP($O788,MASTER!$A$8:$N$762,6,0)</f>
        <v>PRO</v>
      </c>
      <c r="G788" s="73" t="str">
        <f>+VLOOKUP($O788,MASTER!$A$8:$N$762,7,0)</f>
        <v>Chile</v>
      </c>
      <c r="H788" s="73" t="str">
        <f>+VLOOKUP($O788,MASTER!$A$8:$N$762,9,0)</f>
        <v>SI</v>
      </c>
      <c r="I788" s="73" t="str">
        <f>+VLOOKUP($O788,MASTER!$A$8:$N$762,10,0)</f>
        <v>NO</v>
      </c>
      <c r="J788" s="73" t="str">
        <f>+VLOOKUP($O788,MASTER!$A$8:$N$762,11,0)</f>
        <v>SI</v>
      </c>
      <c r="K788" s="72">
        <f>+VLOOKUP($O788,MASTER!$A$8:$N$762,12,0)</f>
        <v>2</v>
      </c>
      <c r="L788" s="73" t="str">
        <f>+VLOOKUP($O788,MASTER!$A$8:$N$762,13,0)</f>
        <v>SI</v>
      </c>
      <c r="M788" s="73" t="str">
        <f>+VLOOKUP($O788,MASTER!$A$8:$N$762,14,0)</f>
        <v>Región</v>
      </c>
      <c r="N788" s="72">
        <f t="shared" si="59"/>
        <v>16</v>
      </c>
      <c r="O788" s="67">
        <f t="shared" si="59"/>
        <v>65</v>
      </c>
      <c r="P788" s="65">
        <v>6</v>
      </c>
      <c r="Q788" s="3" t="s">
        <v>640</v>
      </c>
      <c r="R788" s="3" t="str">
        <f t="shared" si="60"/>
        <v>https://dashboardfiltrado.azurewebsites.net/AutoDash/Index/65/6</v>
      </c>
      <c r="S788" s="58" t="str">
        <f>+""""&amp;IFERROR(VLOOKUP($O788,MASTER!$A$8:$Z$762,20,0),"")&amp;""""</f>
        <v>"No Aplica"</v>
      </c>
      <c r="T788" s="73" t="str">
        <f>+IFERROR(VLOOKUP($O788,MASTER!$A$8:$Z$762,21,0),"")</f>
        <v>No Aplica</v>
      </c>
      <c r="U788" s="67">
        <f>+BD_Links[[#This Row],[id2]]</f>
        <v>6</v>
      </c>
      <c r="V788" s="58" t="str">
        <f>+""""&amp;IFERROR(VLOOKUP($O788,MASTER!$A$8:$Z$762,22,0),"")&amp;""""</f>
        <v>"No Aplica"</v>
      </c>
      <c r="W788" s="3"/>
      <c r="X788" s="3" t="str">
        <f>+IFERROR(VLOOKUP(BD_Links[[#This Row],[id GEE]],Portadas10[],2,0),"")</f>
        <v/>
      </c>
      <c r="Y7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9" spans="2:26" ht="24" x14ac:dyDescent="0.3">
      <c r="B789" s="74">
        <f t="shared" si="58"/>
        <v>11</v>
      </c>
      <c r="C789" s="58" t="str">
        <f>+VLOOKUP($O789,MASTER!$A$8:$N$762,2,0)</f>
        <v>DATAEMPRESA</v>
      </c>
      <c r="D789" s="73" t="str">
        <f>+VLOOKUP($O789,MASTER!$A$8:$N$762,3,0)</f>
        <v>0007-01-00029</v>
      </c>
      <c r="E789" s="52" t="str">
        <f>+VLOOKUP($O789,MASTER!$A$8:$N$762,5,0)</f>
        <v>Registro de Empresas - Chile</v>
      </c>
      <c r="F789" s="73" t="str">
        <f>+VLOOKUP($O789,MASTER!$A$8:$N$762,6,0)</f>
        <v>PRO</v>
      </c>
      <c r="G789" s="73" t="str">
        <f>+VLOOKUP($O789,MASTER!$A$8:$N$762,7,0)</f>
        <v>Chile</v>
      </c>
      <c r="H789" s="73" t="str">
        <f>+VLOOKUP($O789,MASTER!$A$8:$N$762,9,0)</f>
        <v>SI</v>
      </c>
      <c r="I789" s="73" t="str">
        <f>+VLOOKUP($O789,MASTER!$A$8:$N$762,10,0)</f>
        <v>NO</v>
      </c>
      <c r="J789" s="73" t="str">
        <f>+VLOOKUP($O789,MASTER!$A$8:$N$762,11,0)</f>
        <v>SI</v>
      </c>
      <c r="K789" s="72">
        <f>+VLOOKUP($O789,MASTER!$A$8:$N$762,12,0)</f>
        <v>2</v>
      </c>
      <c r="L789" s="73" t="str">
        <f>+VLOOKUP($O789,MASTER!$A$8:$N$762,13,0)</f>
        <v>SI</v>
      </c>
      <c r="M789" s="73" t="str">
        <f>+VLOOKUP($O789,MASTER!$A$8:$N$762,14,0)</f>
        <v>Región</v>
      </c>
      <c r="N789" s="72">
        <f t="shared" si="59"/>
        <v>16</v>
      </c>
      <c r="O789" s="67">
        <f t="shared" si="59"/>
        <v>65</v>
      </c>
      <c r="P789" s="65">
        <v>1</v>
      </c>
      <c r="Q789" s="3" t="s">
        <v>635</v>
      </c>
      <c r="R789" s="3" t="str">
        <f t="shared" si="60"/>
        <v>https://dashboardfiltrado.azurewebsites.net/AutoDash/Index/65/1</v>
      </c>
      <c r="S789" s="58" t="str">
        <f>+""""&amp;IFERROR(VLOOKUP($O789,MASTER!$A$8:$Z$762,20,0),"")&amp;""""</f>
        <v>"No Aplica"</v>
      </c>
      <c r="T789" s="73" t="str">
        <f>+IFERROR(VLOOKUP($O789,MASTER!$A$8:$Z$762,21,0),"")</f>
        <v>No Aplica</v>
      </c>
      <c r="U789" s="67">
        <f>+BD_Links[[#This Row],[id2]]</f>
        <v>1</v>
      </c>
      <c r="V789" s="58" t="str">
        <f>+""""&amp;IFERROR(VLOOKUP($O789,MASTER!$A$8:$Z$762,22,0),"")&amp;""""</f>
        <v>"No Aplica"</v>
      </c>
      <c r="W789" s="3"/>
      <c r="X789" s="3" t="str">
        <f>+IFERROR(VLOOKUP(BD_Links[[#This Row],[id GEE]],Portadas10[],2,0),"")</f>
        <v/>
      </c>
      <c r="Y7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0" spans="2:26" ht="24" x14ac:dyDescent="0.3">
      <c r="B790" s="74">
        <f t="shared" si="58"/>
        <v>12</v>
      </c>
      <c r="C790" s="58" t="str">
        <f>+VLOOKUP($O790,MASTER!$A$8:$N$762,2,0)</f>
        <v>DATAEMPRESA</v>
      </c>
      <c r="D790" s="73" t="str">
        <f>+VLOOKUP($O790,MASTER!$A$8:$N$762,3,0)</f>
        <v>0007-01-00029</v>
      </c>
      <c r="E790" s="52" t="str">
        <f>+VLOOKUP($O790,MASTER!$A$8:$N$762,5,0)</f>
        <v>Registro de Empresas - Chile</v>
      </c>
      <c r="F790" s="73" t="str">
        <f>+VLOOKUP($O790,MASTER!$A$8:$N$762,6,0)</f>
        <v>PRO</v>
      </c>
      <c r="G790" s="73" t="str">
        <f>+VLOOKUP($O790,MASTER!$A$8:$N$762,7,0)</f>
        <v>Chile</v>
      </c>
      <c r="H790" s="73" t="str">
        <f>+VLOOKUP($O790,MASTER!$A$8:$N$762,9,0)</f>
        <v>SI</v>
      </c>
      <c r="I790" s="73" t="str">
        <f>+VLOOKUP($O790,MASTER!$A$8:$N$762,10,0)</f>
        <v>NO</v>
      </c>
      <c r="J790" s="73" t="str">
        <f>+VLOOKUP($O790,MASTER!$A$8:$N$762,11,0)</f>
        <v>SI</v>
      </c>
      <c r="K790" s="72">
        <f>+VLOOKUP($O790,MASTER!$A$8:$N$762,12,0)</f>
        <v>2</v>
      </c>
      <c r="L790" s="73" t="str">
        <f>+VLOOKUP($O790,MASTER!$A$8:$N$762,13,0)</f>
        <v>SI</v>
      </c>
      <c r="M790" s="73" t="str">
        <f>+VLOOKUP($O790,MASTER!$A$8:$N$762,14,0)</f>
        <v>Región</v>
      </c>
      <c r="N790" s="72">
        <f t="shared" si="59"/>
        <v>16</v>
      </c>
      <c r="O790" s="67">
        <f t="shared" si="59"/>
        <v>65</v>
      </c>
      <c r="P790" s="65">
        <v>5</v>
      </c>
      <c r="Q790" s="3" t="s">
        <v>639</v>
      </c>
      <c r="R790" s="3" t="str">
        <f t="shared" si="60"/>
        <v>https://dashboardfiltrado.azurewebsites.net/AutoDash/Index/65/5</v>
      </c>
      <c r="S790" s="58" t="str">
        <f>+""""&amp;IFERROR(VLOOKUP($O790,MASTER!$A$8:$Z$762,20,0),"")&amp;""""</f>
        <v>"No Aplica"</v>
      </c>
      <c r="T790" s="73" t="str">
        <f>+IFERROR(VLOOKUP($O790,MASTER!$A$8:$Z$762,21,0),"")</f>
        <v>No Aplica</v>
      </c>
      <c r="U790" s="67">
        <f>+BD_Links[[#This Row],[id2]]</f>
        <v>5</v>
      </c>
      <c r="V790" s="58" t="str">
        <f>+""""&amp;IFERROR(VLOOKUP($O790,MASTER!$A$8:$Z$762,22,0),"")&amp;""""</f>
        <v>"No Aplica"</v>
      </c>
      <c r="W790" s="3"/>
      <c r="X790" s="3" t="str">
        <f>+IFERROR(VLOOKUP(BD_Links[[#This Row],[id GEE]],Portadas10[],2,0),"")</f>
        <v/>
      </c>
      <c r="Y7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1" spans="2:26" ht="24" x14ac:dyDescent="0.3">
      <c r="B791" s="74">
        <f t="shared" si="58"/>
        <v>13</v>
      </c>
      <c r="C791" s="58" t="str">
        <f>+VLOOKUP($O791,MASTER!$A$8:$N$762,2,0)</f>
        <v>DATAEMPRESA</v>
      </c>
      <c r="D791" s="73" t="str">
        <f>+VLOOKUP($O791,MASTER!$A$8:$N$762,3,0)</f>
        <v>0007-01-00029</v>
      </c>
      <c r="E791" s="52" t="str">
        <f>+VLOOKUP($O791,MASTER!$A$8:$N$762,5,0)</f>
        <v>Registro de Empresas - Chile</v>
      </c>
      <c r="F791" s="73" t="str">
        <f>+VLOOKUP($O791,MASTER!$A$8:$N$762,6,0)</f>
        <v>PRO</v>
      </c>
      <c r="G791" s="73" t="str">
        <f>+VLOOKUP($O791,MASTER!$A$8:$N$762,7,0)</f>
        <v>Chile</v>
      </c>
      <c r="H791" s="73" t="str">
        <f>+VLOOKUP($O791,MASTER!$A$8:$N$762,9,0)</f>
        <v>SI</v>
      </c>
      <c r="I791" s="73" t="str">
        <f>+VLOOKUP($O791,MASTER!$A$8:$N$762,10,0)</f>
        <v>NO</v>
      </c>
      <c r="J791" s="73" t="str">
        <f>+VLOOKUP($O791,MASTER!$A$8:$N$762,11,0)</f>
        <v>SI</v>
      </c>
      <c r="K791" s="72">
        <f>+VLOOKUP($O791,MASTER!$A$8:$N$762,12,0)</f>
        <v>2</v>
      </c>
      <c r="L791" s="73" t="str">
        <f>+VLOOKUP($O791,MASTER!$A$8:$N$762,13,0)</f>
        <v>SI</v>
      </c>
      <c r="M791" s="73" t="str">
        <f>+VLOOKUP($O791,MASTER!$A$8:$N$762,14,0)</f>
        <v>Región</v>
      </c>
      <c r="N791" s="72">
        <f t="shared" si="59"/>
        <v>16</v>
      </c>
      <c r="O791" s="67">
        <f t="shared" si="59"/>
        <v>65</v>
      </c>
      <c r="P791" s="65">
        <v>8</v>
      </c>
      <c r="Q791" s="3" t="s">
        <v>642</v>
      </c>
      <c r="R791" s="3" t="str">
        <f t="shared" si="60"/>
        <v>https://dashboardfiltrado.azurewebsites.net/AutoDash/Index/65/8</v>
      </c>
      <c r="S791" s="58" t="str">
        <f>+""""&amp;IFERROR(VLOOKUP($O791,MASTER!$A$8:$Z$762,20,0),"")&amp;""""</f>
        <v>"No Aplica"</v>
      </c>
      <c r="T791" s="73" t="str">
        <f>+IFERROR(VLOOKUP($O791,MASTER!$A$8:$Z$762,21,0),"")</f>
        <v>No Aplica</v>
      </c>
      <c r="U791" s="67">
        <f>+BD_Links[[#This Row],[id2]]</f>
        <v>8</v>
      </c>
      <c r="V791" s="58" t="str">
        <f>+""""&amp;IFERROR(VLOOKUP($O791,MASTER!$A$8:$Z$762,22,0),"")&amp;""""</f>
        <v>"No Aplica"</v>
      </c>
      <c r="W791" s="3"/>
      <c r="X791" s="3" t="str">
        <f>+IFERROR(VLOOKUP(BD_Links[[#This Row],[id GEE]],Portadas10[],2,0),"")</f>
        <v/>
      </c>
      <c r="Y7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2" spans="2:26" ht="24" x14ac:dyDescent="0.3">
      <c r="B792" s="74">
        <f t="shared" si="58"/>
        <v>14</v>
      </c>
      <c r="C792" s="58" t="str">
        <f>+VLOOKUP($O792,MASTER!$A$8:$N$762,2,0)</f>
        <v>DATAEMPRESA</v>
      </c>
      <c r="D792" s="73" t="str">
        <f>+VLOOKUP($O792,MASTER!$A$8:$N$762,3,0)</f>
        <v>0007-01-00029</v>
      </c>
      <c r="E792" s="52" t="str">
        <f>+VLOOKUP($O792,MASTER!$A$8:$N$762,5,0)</f>
        <v>Registro de Empresas - Chile</v>
      </c>
      <c r="F792" s="73" t="str">
        <f>+VLOOKUP($O792,MASTER!$A$8:$N$762,6,0)</f>
        <v>PRO</v>
      </c>
      <c r="G792" s="73" t="str">
        <f>+VLOOKUP($O792,MASTER!$A$8:$N$762,7,0)</f>
        <v>Chile</v>
      </c>
      <c r="H792" s="73" t="str">
        <f>+VLOOKUP($O792,MASTER!$A$8:$N$762,9,0)</f>
        <v>SI</v>
      </c>
      <c r="I792" s="73" t="str">
        <f>+VLOOKUP($O792,MASTER!$A$8:$N$762,10,0)</f>
        <v>NO</v>
      </c>
      <c r="J792" s="73" t="str">
        <f>+VLOOKUP($O792,MASTER!$A$8:$N$762,11,0)</f>
        <v>SI</v>
      </c>
      <c r="K792" s="72">
        <f>+VLOOKUP($O792,MASTER!$A$8:$N$762,12,0)</f>
        <v>2</v>
      </c>
      <c r="L792" s="73" t="str">
        <f>+VLOOKUP($O792,MASTER!$A$8:$N$762,13,0)</f>
        <v>SI</v>
      </c>
      <c r="M792" s="73" t="str">
        <f>+VLOOKUP($O792,MASTER!$A$8:$N$762,14,0)</f>
        <v>Región</v>
      </c>
      <c r="N792" s="72">
        <f t="shared" si="59"/>
        <v>16</v>
      </c>
      <c r="O792" s="67">
        <f t="shared" si="59"/>
        <v>65</v>
      </c>
      <c r="P792" s="65">
        <v>7</v>
      </c>
      <c r="Q792" s="3" t="s">
        <v>641</v>
      </c>
      <c r="R792" s="3" t="str">
        <f t="shared" si="60"/>
        <v>https://dashboardfiltrado.azurewebsites.net/AutoDash/Index/65/7</v>
      </c>
      <c r="S792" s="58" t="str">
        <f>+""""&amp;IFERROR(VLOOKUP($O792,MASTER!$A$8:$Z$762,20,0),"")&amp;""""</f>
        <v>"No Aplica"</v>
      </c>
      <c r="T792" s="73" t="str">
        <f>+IFERROR(VLOOKUP($O792,MASTER!$A$8:$Z$762,21,0),"")</f>
        <v>No Aplica</v>
      </c>
      <c r="U792" s="67">
        <f>+BD_Links[[#This Row],[id2]]</f>
        <v>7</v>
      </c>
      <c r="V792" s="58" t="str">
        <f>+""""&amp;IFERROR(VLOOKUP($O792,MASTER!$A$8:$Z$762,22,0),"")&amp;""""</f>
        <v>"No Aplica"</v>
      </c>
      <c r="W792" s="3"/>
      <c r="X792" s="3" t="str">
        <f>+IFERROR(VLOOKUP(BD_Links[[#This Row],[id GEE]],Portadas10[],2,0),"")</f>
        <v/>
      </c>
      <c r="Y7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3" spans="2:26" ht="24" x14ac:dyDescent="0.3">
      <c r="B793" s="74">
        <f t="shared" si="58"/>
        <v>15</v>
      </c>
      <c r="C793" s="58" t="str">
        <f>+VLOOKUP($O793,MASTER!$A$8:$N$762,2,0)</f>
        <v>DATAEMPRESA</v>
      </c>
      <c r="D793" s="73" t="str">
        <f>+VLOOKUP($O793,MASTER!$A$8:$N$762,3,0)</f>
        <v>0007-01-00029</v>
      </c>
      <c r="E793" s="52" t="str">
        <f>+VLOOKUP($O793,MASTER!$A$8:$N$762,5,0)</f>
        <v>Registro de Empresas - Chile</v>
      </c>
      <c r="F793" s="73" t="str">
        <f>+VLOOKUP($O793,MASTER!$A$8:$N$762,6,0)</f>
        <v>PRO</v>
      </c>
      <c r="G793" s="73" t="str">
        <f>+VLOOKUP($O793,MASTER!$A$8:$N$762,7,0)</f>
        <v>Chile</v>
      </c>
      <c r="H793" s="73" t="str">
        <f>+VLOOKUP($O793,MASTER!$A$8:$N$762,9,0)</f>
        <v>SI</v>
      </c>
      <c r="I793" s="73" t="str">
        <f>+VLOOKUP($O793,MASTER!$A$8:$N$762,10,0)</f>
        <v>NO</v>
      </c>
      <c r="J793" s="73" t="str">
        <f>+VLOOKUP($O793,MASTER!$A$8:$N$762,11,0)</f>
        <v>SI</v>
      </c>
      <c r="K793" s="72">
        <f>+VLOOKUP($O793,MASTER!$A$8:$N$762,12,0)</f>
        <v>2</v>
      </c>
      <c r="L793" s="73" t="str">
        <f>+VLOOKUP($O793,MASTER!$A$8:$N$762,13,0)</f>
        <v>SI</v>
      </c>
      <c r="M793" s="73" t="str">
        <f>+VLOOKUP($O793,MASTER!$A$8:$N$762,14,0)</f>
        <v>Región</v>
      </c>
      <c r="N793" s="72">
        <f t="shared" si="59"/>
        <v>16</v>
      </c>
      <c r="O793" s="67">
        <f t="shared" si="59"/>
        <v>65</v>
      </c>
      <c r="P793" s="65">
        <v>16</v>
      </c>
      <c r="Q793" s="3" t="s">
        <v>650</v>
      </c>
      <c r="R793" s="3" t="str">
        <f t="shared" si="60"/>
        <v>https://dashboardfiltrado.azurewebsites.net/AutoDash/Index/65/16</v>
      </c>
      <c r="S793" s="58" t="str">
        <f>+""""&amp;IFERROR(VLOOKUP($O793,MASTER!$A$8:$Z$762,20,0),"")&amp;""""</f>
        <v>"No Aplica"</v>
      </c>
      <c r="T793" s="73" t="str">
        <f>+IFERROR(VLOOKUP($O793,MASTER!$A$8:$Z$762,21,0),"")</f>
        <v>No Aplica</v>
      </c>
      <c r="U793" s="67">
        <f>+BD_Links[[#This Row],[id2]]</f>
        <v>16</v>
      </c>
      <c r="V793" s="58" t="str">
        <f>+""""&amp;IFERROR(VLOOKUP($O793,MASTER!$A$8:$Z$762,22,0),"")&amp;""""</f>
        <v>"No Aplica"</v>
      </c>
      <c r="W793" s="3"/>
      <c r="X793" s="3" t="str">
        <f>+IFERROR(VLOOKUP(BD_Links[[#This Row],[id GEE]],Portadas10[],2,0),"")</f>
        <v/>
      </c>
      <c r="Y7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4" spans="2:26" ht="24" x14ac:dyDescent="0.3">
      <c r="B794" s="74">
        <f t="shared" si="58"/>
        <v>16</v>
      </c>
      <c r="C794" s="58" t="str">
        <f>+VLOOKUP($O794,MASTER!$A$8:$N$762,2,0)</f>
        <v>DATAEMPRESA</v>
      </c>
      <c r="D794" s="73" t="str">
        <f>+VLOOKUP($O794,MASTER!$A$8:$N$762,3,0)</f>
        <v>0007-01-00029</v>
      </c>
      <c r="E794" s="52" t="str">
        <f>+VLOOKUP($O794,MASTER!$A$8:$N$762,5,0)</f>
        <v>Registro de Empresas - Chile</v>
      </c>
      <c r="F794" s="73" t="str">
        <f>+VLOOKUP($O794,MASTER!$A$8:$N$762,6,0)</f>
        <v>PRO</v>
      </c>
      <c r="G794" s="73" t="str">
        <f>+VLOOKUP($O794,MASTER!$A$8:$N$762,7,0)</f>
        <v>Chile</v>
      </c>
      <c r="H794" s="73" t="str">
        <f>+VLOOKUP($O794,MASTER!$A$8:$N$762,9,0)</f>
        <v>SI</v>
      </c>
      <c r="I794" s="73" t="str">
        <f>+VLOOKUP($O794,MASTER!$A$8:$N$762,10,0)</f>
        <v>NO</v>
      </c>
      <c r="J794" s="73" t="str">
        <f>+VLOOKUP($O794,MASTER!$A$8:$N$762,11,0)</f>
        <v>SI</v>
      </c>
      <c r="K794" s="72">
        <f>+VLOOKUP($O794,MASTER!$A$8:$N$762,12,0)</f>
        <v>2</v>
      </c>
      <c r="L794" s="73" t="str">
        <f>+VLOOKUP($O794,MASTER!$A$8:$N$762,13,0)</f>
        <v>SI</v>
      </c>
      <c r="M794" s="73" t="str">
        <f>+VLOOKUP($O794,MASTER!$A$8:$N$762,14,0)</f>
        <v>Región</v>
      </c>
      <c r="N794" s="72">
        <f t="shared" si="59"/>
        <v>16</v>
      </c>
      <c r="O794" s="67">
        <f t="shared" si="59"/>
        <v>65</v>
      </c>
      <c r="P794" s="65">
        <v>13</v>
      </c>
      <c r="Q794" s="3" t="s">
        <v>647</v>
      </c>
      <c r="R794" s="3" t="str">
        <f t="shared" si="60"/>
        <v>https://dashboardfiltrado.azurewebsites.net/AutoDash/Index/65/13</v>
      </c>
      <c r="S794" s="58" t="str">
        <f>+""""&amp;IFERROR(VLOOKUP($O794,MASTER!$A$8:$Z$762,20,0),"")&amp;""""</f>
        <v>"No Aplica"</v>
      </c>
      <c r="T794" s="73" t="str">
        <f>+IFERROR(VLOOKUP($O794,MASTER!$A$8:$Z$762,21,0),"")</f>
        <v>No Aplica</v>
      </c>
      <c r="U794" s="67">
        <f>+BD_Links[[#This Row],[id2]]</f>
        <v>13</v>
      </c>
      <c r="V794" s="58" t="str">
        <f>+""""&amp;IFERROR(VLOOKUP($O794,MASTER!$A$8:$Z$762,22,0),"")&amp;""""</f>
        <v>"No Aplica"</v>
      </c>
      <c r="W794" s="3"/>
      <c r="X794" s="3" t="str">
        <f>+IFERROR(VLOOKUP(BD_Links[[#This Row],[id GEE]],Portadas10[],2,0),"")</f>
        <v/>
      </c>
      <c r="Y7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5" spans="2:26" ht="24" x14ac:dyDescent="0.3">
      <c r="B795" s="74">
        <f t="shared" si="58"/>
        <v>1</v>
      </c>
      <c r="C795" s="58" t="e">
        <f>+VLOOKUP($O795,MASTER!$A$8:$N$762,2,0)</f>
        <v>#N/A</v>
      </c>
      <c r="D795" s="73" t="e">
        <f>+VLOOKUP($O795,MASTER!$A$8:$N$762,3,0)</f>
        <v>#N/A</v>
      </c>
      <c r="E795" s="52" t="e">
        <f>+VLOOKUP($O795,MASTER!$A$8:$N$762,5,0)</f>
        <v>#N/A</v>
      </c>
      <c r="F795" s="73" t="e">
        <f>+VLOOKUP($O795,MASTER!$A$8:$N$762,6,0)</f>
        <v>#N/A</v>
      </c>
      <c r="G795" s="73" t="e">
        <f>+VLOOKUP($O795,MASTER!$A$8:$N$762,7,0)</f>
        <v>#N/A</v>
      </c>
      <c r="H795" s="73" t="e">
        <f>+VLOOKUP($O795,MASTER!$A$8:$N$762,9,0)</f>
        <v>#N/A</v>
      </c>
      <c r="I795" s="73" t="e">
        <f>+VLOOKUP($O795,MASTER!$A$8:$N$762,10,0)</f>
        <v>#N/A</v>
      </c>
      <c r="J795" s="73" t="e">
        <f>+VLOOKUP($O795,MASTER!$A$8:$N$762,11,0)</f>
        <v>#N/A</v>
      </c>
      <c r="K795" s="72" t="e">
        <f>+VLOOKUP($O795,MASTER!$A$8:$N$762,12,0)</f>
        <v>#N/A</v>
      </c>
      <c r="L795" s="73" t="e">
        <f>+VLOOKUP($O795,MASTER!$A$8:$N$762,13,0)</f>
        <v>#N/A</v>
      </c>
      <c r="M795" s="73" t="e">
        <f>+VLOOKUP($O795,MASTER!$A$8:$N$762,14,0)</f>
        <v>#N/A</v>
      </c>
      <c r="N795" s="72">
        <f t="shared" si="59"/>
        <v>16</v>
      </c>
      <c r="O795" s="67">
        <v>66</v>
      </c>
      <c r="P795" s="65"/>
      <c r="Q795" s="3"/>
      <c r="R795" s="3" t="str">
        <f t="shared" si="60"/>
        <v>https://dashboardfiltrado.azurewebsites.net/AutoDash/Index/66/</v>
      </c>
      <c r="S795" s="58" t="str">
        <f>+""""&amp;IFERROR(VLOOKUP($O795,MASTER!$A$8:$Z$762,20,0),"")&amp;""""</f>
        <v>""</v>
      </c>
      <c r="T795" s="73" t="str">
        <f>+IFERROR(VLOOKUP($O795,MASTER!$A$8:$Z$762,21,0),"")</f>
        <v/>
      </c>
      <c r="U795" s="67">
        <f>+BD_Links[[#This Row],[id2]]</f>
        <v>0</v>
      </c>
      <c r="V795" s="58" t="str">
        <f>+""""&amp;IFERROR(VLOOKUP($O795,MASTER!$A$8:$Z$762,22,0),"")&amp;""""</f>
        <v>""</v>
      </c>
      <c r="W795" s="3"/>
      <c r="X795" s="3" t="str">
        <f>+IFERROR(VLOOKUP(BD_Links[[#This Row],[id GEE]],Portadas10[],2,0),"")</f>
        <v/>
      </c>
      <c r="Y7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6" spans="2:26" ht="24" x14ac:dyDescent="0.3">
      <c r="B796" s="74">
        <f t="shared" si="58"/>
        <v>2</v>
      </c>
      <c r="C796" s="58" t="e">
        <f>+VLOOKUP($O796,MASTER!$A$8:$N$762,2,0)</f>
        <v>#N/A</v>
      </c>
      <c r="D796" s="73" t="e">
        <f>+VLOOKUP($O796,MASTER!$A$8:$N$762,3,0)</f>
        <v>#N/A</v>
      </c>
      <c r="E796" s="52" t="e">
        <f>+VLOOKUP($O796,MASTER!$A$8:$N$762,5,0)</f>
        <v>#N/A</v>
      </c>
      <c r="F796" s="73" t="e">
        <f>+VLOOKUP($O796,MASTER!$A$8:$N$762,6,0)</f>
        <v>#N/A</v>
      </c>
      <c r="G796" s="73" t="e">
        <f>+VLOOKUP($O796,MASTER!$A$8:$N$762,7,0)</f>
        <v>#N/A</v>
      </c>
      <c r="H796" s="73" t="e">
        <f>+VLOOKUP($O796,MASTER!$A$8:$N$762,9,0)</f>
        <v>#N/A</v>
      </c>
      <c r="I796" s="73" t="e">
        <f>+VLOOKUP($O796,MASTER!$A$8:$N$762,10,0)</f>
        <v>#N/A</v>
      </c>
      <c r="J796" s="73" t="e">
        <f>+VLOOKUP($O796,MASTER!$A$8:$N$762,11,0)</f>
        <v>#N/A</v>
      </c>
      <c r="K796" s="72" t="e">
        <f>+VLOOKUP($O796,MASTER!$A$8:$N$762,12,0)</f>
        <v>#N/A</v>
      </c>
      <c r="L796" s="73" t="e">
        <f>+VLOOKUP($O796,MASTER!$A$8:$N$762,13,0)</f>
        <v>#N/A</v>
      </c>
      <c r="M796" s="73" t="e">
        <f>+VLOOKUP($O796,MASTER!$A$8:$N$762,14,0)</f>
        <v>#N/A</v>
      </c>
      <c r="N796" s="72">
        <f t="shared" si="59"/>
        <v>16</v>
      </c>
      <c r="O796" s="67">
        <f t="shared" si="59"/>
        <v>66</v>
      </c>
      <c r="P796" s="65"/>
      <c r="Q796" s="3"/>
      <c r="R796" s="3" t="str">
        <f t="shared" si="60"/>
        <v>https://dashboardfiltrado.azurewebsites.net/AutoDash/Index/66/</v>
      </c>
      <c r="S796" s="58" t="str">
        <f>+""""&amp;IFERROR(VLOOKUP($O796,MASTER!$A$8:$Z$762,20,0),"")&amp;""""</f>
        <v>""</v>
      </c>
      <c r="T796" s="73" t="str">
        <f>+IFERROR(VLOOKUP($O796,MASTER!$A$8:$Z$762,21,0),"")</f>
        <v/>
      </c>
      <c r="U796" s="67">
        <f>+BD_Links[[#This Row],[id2]]</f>
        <v>0</v>
      </c>
      <c r="V796" s="58" t="str">
        <f>+""""&amp;IFERROR(VLOOKUP($O796,MASTER!$A$8:$Z$762,22,0),"")&amp;""""</f>
        <v>""</v>
      </c>
      <c r="W796" s="3"/>
      <c r="X796" s="3" t="str">
        <f>+IFERROR(VLOOKUP(BD_Links[[#This Row],[id GEE]],Portadas10[],2,0),"")</f>
        <v/>
      </c>
      <c r="Y7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7" spans="2:26" ht="24" x14ac:dyDescent="0.3">
      <c r="B797" s="74">
        <f t="shared" si="58"/>
        <v>3</v>
      </c>
      <c r="C797" s="58" t="e">
        <f>+VLOOKUP($O797,MASTER!$A$8:$N$762,2,0)</f>
        <v>#N/A</v>
      </c>
      <c r="D797" s="73" t="e">
        <f>+VLOOKUP($O797,MASTER!$A$8:$N$762,3,0)</f>
        <v>#N/A</v>
      </c>
      <c r="E797" s="52" t="e">
        <f>+VLOOKUP($O797,MASTER!$A$8:$N$762,5,0)</f>
        <v>#N/A</v>
      </c>
      <c r="F797" s="73" t="e">
        <f>+VLOOKUP($O797,MASTER!$A$8:$N$762,6,0)</f>
        <v>#N/A</v>
      </c>
      <c r="G797" s="73" t="e">
        <f>+VLOOKUP($O797,MASTER!$A$8:$N$762,7,0)</f>
        <v>#N/A</v>
      </c>
      <c r="H797" s="73" t="e">
        <f>+VLOOKUP($O797,MASTER!$A$8:$N$762,9,0)</f>
        <v>#N/A</v>
      </c>
      <c r="I797" s="73" t="e">
        <f>+VLOOKUP($O797,MASTER!$A$8:$N$762,10,0)</f>
        <v>#N/A</v>
      </c>
      <c r="J797" s="73" t="e">
        <f>+VLOOKUP($O797,MASTER!$A$8:$N$762,11,0)</f>
        <v>#N/A</v>
      </c>
      <c r="K797" s="72" t="e">
        <f>+VLOOKUP($O797,MASTER!$A$8:$N$762,12,0)</f>
        <v>#N/A</v>
      </c>
      <c r="L797" s="73" t="e">
        <f>+VLOOKUP($O797,MASTER!$A$8:$N$762,13,0)</f>
        <v>#N/A</v>
      </c>
      <c r="M797" s="73" t="e">
        <f>+VLOOKUP($O797,MASTER!$A$8:$N$762,14,0)</f>
        <v>#N/A</v>
      </c>
      <c r="N797" s="72">
        <f t="shared" si="59"/>
        <v>16</v>
      </c>
      <c r="O797" s="67">
        <f t="shared" si="59"/>
        <v>66</v>
      </c>
      <c r="P797" s="65"/>
      <c r="Q797" s="3"/>
      <c r="R797" s="3" t="str">
        <f t="shared" si="60"/>
        <v>https://dashboardfiltrado.azurewebsites.net/AutoDash/Index/66/</v>
      </c>
      <c r="S797" s="58" t="str">
        <f>+""""&amp;IFERROR(VLOOKUP($O797,MASTER!$A$8:$Z$762,20,0),"")&amp;""""</f>
        <v>""</v>
      </c>
      <c r="T797" s="73" t="str">
        <f>+IFERROR(VLOOKUP($O797,MASTER!$A$8:$Z$762,21,0),"")</f>
        <v/>
      </c>
      <c r="U797" s="67">
        <f>+BD_Links[[#This Row],[id2]]</f>
        <v>0</v>
      </c>
      <c r="V797" s="58" t="str">
        <f>+""""&amp;IFERROR(VLOOKUP($O797,MASTER!$A$8:$Z$762,22,0),"")&amp;""""</f>
        <v>""</v>
      </c>
      <c r="W797" s="3"/>
      <c r="X797" s="3" t="str">
        <f>+IFERROR(VLOOKUP(BD_Links[[#This Row],[id GEE]],Portadas10[],2,0),"")</f>
        <v/>
      </c>
      <c r="Y7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8" spans="2:26" ht="24" x14ac:dyDescent="0.3">
      <c r="B798" s="74">
        <f t="shared" si="58"/>
        <v>4</v>
      </c>
      <c r="C798" s="58" t="e">
        <f>+VLOOKUP($O798,MASTER!$A$8:$N$762,2,0)</f>
        <v>#N/A</v>
      </c>
      <c r="D798" s="73" t="e">
        <f>+VLOOKUP($O798,MASTER!$A$8:$N$762,3,0)</f>
        <v>#N/A</v>
      </c>
      <c r="E798" s="52" t="e">
        <f>+VLOOKUP($O798,MASTER!$A$8:$N$762,5,0)</f>
        <v>#N/A</v>
      </c>
      <c r="F798" s="73" t="e">
        <f>+VLOOKUP($O798,MASTER!$A$8:$N$762,6,0)</f>
        <v>#N/A</v>
      </c>
      <c r="G798" s="73" t="e">
        <f>+VLOOKUP($O798,MASTER!$A$8:$N$762,7,0)</f>
        <v>#N/A</v>
      </c>
      <c r="H798" s="73" t="e">
        <f>+VLOOKUP($O798,MASTER!$A$8:$N$762,9,0)</f>
        <v>#N/A</v>
      </c>
      <c r="I798" s="73" t="e">
        <f>+VLOOKUP($O798,MASTER!$A$8:$N$762,10,0)</f>
        <v>#N/A</v>
      </c>
      <c r="J798" s="73" t="e">
        <f>+VLOOKUP($O798,MASTER!$A$8:$N$762,11,0)</f>
        <v>#N/A</v>
      </c>
      <c r="K798" s="72" t="e">
        <f>+VLOOKUP($O798,MASTER!$A$8:$N$762,12,0)</f>
        <v>#N/A</v>
      </c>
      <c r="L798" s="73" t="e">
        <f>+VLOOKUP($O798,MASTER!$A$8:$N$762,13,0)</f>
        <v>#N/A</v>
      </c>
      <c r="M798" s="73" t="e">
        <f>+VLOOKUP($O798,MASTER!$A$8:$N$762,14,0)</f>
        <v>#N/A</v>
      </c>
      <c r="N798" s="72">
        <f t="shared" si="59"/>
        <v>16</v>
      </c>
      <c r="O798" s="67">
        <f t="shared" si="59"/>
        <v>66</v>
      </c>
      <c r="P798" s="65"/>
      <c r="Q798" s="3"/>
      <c r="R798" s="3" t="str">
        <f t="shared" si="60"/>
        <v>https://dashboardfiltrado.azurewebsites.net/AutoDash/Index/66/</v>
      </c>
      <c r="S798" s="58" t="str">
        <f>+""""&amp;IFERROR(VLOOKUP($O798,MASTER!$A$8:$Z$762,20,0),"")&amp;""""</f>
        <v>""</v>
      </c>
      <c r="T798" s="73" t="str">
        <f>+IFERROR(VLOOKUP($O798,MASTER!$A$8:$Z$762,21,0),"")</f>
        <v/>
      </c>
      <c r="U798" s="67">
        <f>+BD_Links[[#This Row],[id2]]</f>
        <v>0</v>
      </c>
      <c r="V798" s="58" t="str">
        <f>+""""&amp;IFERROR(VLOOKUP($O798,MASTER!$A$8:$Z$762,22,0),"")&amp;""""</f>
        <v>""</v>
      </c>
      <c r="W798" s="3"/>
      <c r="X798" s="3" t="str">
        <f>+IFERROR(VLOOKUP(BD_Links[[#This Row],[id GEE]],Portadas10[],2,0),"")</f>
        <v/>
      </c>
      <c r="Y7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9" spans="2:26" ht="24" x14ac:dyDescent="0.3">
      <c r="B799" s="74">
        <f t="shared" si="58"/>
        <v>5</v>
      </c>
      <c r="C799" s="58" t="e">
        <f>+VLOOKUP($O799,MASTER!$A$8:$N$762,2,0)</f>
        <v>#N/A</v>
      </c>
      <c r="D799" s="73" t="e">
        <f>+VLOOKUP($O799,MASTER!$A$8:$N$762,3,0)</f>
        <v>#N/A</v>
      </c>
      <c r="E799" s="52" t="e">
        <f>+VLOOKUP($O799,MASTER!$A$8:$N$762,5,0)</f>
        <v>#N/A</v>
      </c>
      <c r="F799" s="73" t="e">
        <f>+VLOOKUP($O799,MASTER!$A$8:$N$762,6,0)</f>
        <v>#N/A</v>
      </c>
      <c r="G799" s="73" t="e">
        <f>+VLOOKUP($O799,MASTER!$A$8:$N$762,7,0)</f>
        <v>#N/A</v>
      </c>
      <c r="H799" s="73" t="e">
        <f>+VLOOKUP($O799,MASTER!$A$8:$N$762,9,0)</f>
        <v>#N/A</v>
      </c>
      <c r="I799" s="73" t="e">
        <f>+VLOOKUP($O799,MASTER!$A$8:$N$762,10,0)</f>
        <v>#N/A</v>
      </c>
      <c r="J799" s="73" t="e">
        <f>+VLOOKUP($O799,MASTER!$A$8:$N$762,11,0)</f>
        <v>#N/A</v>
      </c>
      <c r="K799" s="72" t="e">
        <f>+VLOOKUP($O799,MASTER!$A$8:$N$762,12,0)</f>
        <v>#N/A</v>
      </c>
      <c r="L799" s="73" t="e">
        <f>+VLOOKUP($O799,MASTER!$A$8:$N$762,13,0)</f>
        <v>#N/A</v>
      </c>
      <c r="M799" s="73" t="e">
        <f>+VLOOKUP($O799,MASTER!$A$8:$N$762,14,0)</f>
        <v>#N/A</v>
      </c>
      <c r="N799" s="72">
        <f t="shared" si="59"/>
        <v>16</v>
      </c>
      <c r="O799" s="67">
        <f t="shared" si="59"/>
        <v>66</v>
      </c>
      <c r="P799" s="65"/>
      <c r="Q799" s="3"/>
      <c r="R799" s="3" t="str">
        <f t="shared" si="60"/>
        <v>https://dashboardfiltrado.azurewebsites.net/AutoDash/Index/66/</v>
      </c>
      <c r="S799" s="58" t="str">
        <f>+""""&amp;IFERROR(VLOOKUP($O799,MASTER!$A$8:$Z$762,20,0),"")&amp;""""</f>
        <v>""</v>
      </c>
      <c r="T799" s="73" t="str">
        <f>+IFERROR(VLOOKUP($O799,MASTER!$A$8:$Z$762,21,0),"")</f>
        <v/>
      </c>
      <c r="U799" s="67">
        <f>+BD_Links[[#This Row],[id2]]</f>
        <v>0</v>
      </c>
      <c r="V799" s="58" t="str">
        <f>+""""&amp;IFERROR(VLOOKUP($O799,MASTER!$A$8:$Z$762,22,0),"")&amp;""""</f>
        <v>""</v>
      </c>
      <c r="W799" s="3"/>
      <c r="X799" s="3" t="str">
        <f>+IFERROR(VLOOKUP(BD_Links[[#This Row],[id GEE]],Portadas10[],2,0),"")</f>
        <v/>
      </c>
      <c r="Y7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0" spans="2:26" ht="24" x14ac:dyDescent="0.3">
      <c r="B800" s="74">
        <f t="shared" si="58"/>
        <v>6</v>
      </c>
      <c r="C800" s="58" t="e">
        <f>+VLOOKUP($O800,MASTER!$A$8:$N$762,2,0)</f>
        <v>#N/A</v>
      </c>
      <c r="D800" s="73" t="e">
        <f>+VLOOKUP($O800,MASTER!$A$8:$N$762,3,0)</f>
        <v>#N/A</v>
      </c>
      <c r="E800" s="52" t="e">
        <f>+VLOOKUP($O800,MASTER!$A$8:$N$762,5,0)</f>
        <v>#N/A</v>
      </c>
      <c r="F800" s="73" t="e">
        <f>+VLOOKUP($O800,MASTER!$A$8:$N$762,6,0)</f>
        <v>#N/A</v>
      </c>
      <c r="G800" s="73" t="e">
        <f>+VLOOKUP($O800,MASTER!$A$8:$N$762,7,0)</f>
        <v>#N/A</v>
      </c>
      <c r="H800" s="73" t="e">
        <f>+VLOOKUP($O800,MASTER!$A$8:$N$762,9,0)</f>
        <v>#N/A</v>
      </c>
      <c r="I800" s="73" t="e">
        <f>+VLOOKUP($O800,MASTER!$A$8:$N$762,10,0)</f>
        <v>#N/A</v>
      </c>
      <c r="J800" s="73" t="e">
        <f>+VLOOKUP($O800,MASTER!$A$8:$N$762,11,0)</f>
        <v>#N/A</v>
      </c>
      <c r="K800" s="72" t="e">
        <f>+VLOOKUP($O800,MASTER!$A$8:$N$762,12,0)</f>
        <v>#N/A</v>
      </c>
      <c r="L800" s="73" t="e">
        <f>+VLOOKUP($O800,MASTER!$A$8:$N$762,13,0)</f>
        <v>#N/A</v>
      </c>
      <c r="M800" s="73" t="e">
        <f>+VLOOKUP($O800,MASTER!$A$8:$N$762,14,0)</f>
        <v>#N/A</v>
      </c>
      <c r="N800" s="72">
        <f t="shared" si="59"/>
        <v>16</v>
      </c>
      <c r="O800" s="67">
        <f t="shared" si="59"/>
        <v>66</v>
      </c>
      <c r="P800" s="65"/>
      <c r="Q800" s="3"/>
      <c r="R800" s="3" t="str">
        <f t="shared" si="60"/>
        <v>https://dashboardfiltrado.azurewebsites.net/AutoDash/Index/66/</v>
      </c>
      <c r="S800" s="58" t="str">
        <f>+""""&amp;IFERROR(VLOOKUP($O800,MASTER!$A$8:$Z$762,20,0),"")&amp;""""</f>
        <v>""</v>
      </c>
      <c r="T800" s="73" t="str">
        <f>+IFERROR(VLOOKUP($O800,MASTER!$A$8:$Z$762,21,0),"")</f>
        <v/>
      </c>
      <c r="U800" s="67">
        <f>+BD_Links[[#This Row],[id2]]</f>
        <v>0</v>
      </c>
      <c r="V800" s="58" t="str">
        <f>+""""&amp;IFERROR(VLOOKUP($O800,MASTER!$A$8:$Z$762,22,0),"")&amp;""""</f>
        <v>""</v>
      </c>
      <c r="W800" s="3"/>
      <c r="X800" s="3" t="str">
        <f>+IFERROR(VLOOKUP(BD_Links[[#This Row],[id GEE]],Portadas10[],2,0),"")</f>
        <v/>
      </c>
      <c r="Y8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1" spans="2:26" ht="24" x14ac:dyDescent="0.3">
      <c r="B801" s="74">
        <f t="shared" si="58"/>
        <v>7</v>
      </c>
      <c r="C801" s="58" t="e">
        <f>+VLOOKUP($O801,MASTER!$A$8:$N$762,2,0)</f>
        <v>#N/A</v>
      </c>
      <c r="D801" s="73" t="e">
        <f>+VLOOKUP($O801,MASTER!$A$8:$N$762,3,0)</f>
        <v>#N/A</v>
      </c>
      <c r="E801" s="52" t="e">
        <f>+VLOOKUP($O801,MASTER!$A$8:$N$762,5,0)</f>
        <v>#N/A</v>
      </c>
      <c r="F801" s="73" t="e">
        <f>+VLOOKUP($O801,MASTER!$A$8:$N$762,6,0)</f>
        <v>#N/A</v>
      </c>
      <c r="G801" s="73" t="e">
        <f>+VLOOKUP($O801,MASTER!$A$8:$N$762,7,0)</f>
        <v>#N/A</v>
      </c>
      <c r="H801" s="73" t="e">
        <f>+VLOOKUP($O801,MASTER!$A$8:$N$762,9,0)</f>
        <v>#N/A</v>
      </c>
      <c r="I801" s="73" t="e">
        <f>+VLOOKUP($O801,MASTER!$A$8:$N$762,10,0)</f>
        <v>#N/A</v>
      </c>
      <c r="J801" s="73" t="e">
        <f>+VLOOKUP($O801,MASTER!$A$8:$N$762,11,0)</f>
        <v>#N/A</v>
      </c>
      <c r="K801" s="72" t="e">
        <f>+VLOOKUP($O801,MASTER!$A$8:$N$762,12,0)</f>
        <v>#N/A</v>
      </c>
      <c r="L801" s="73" t="e">
        <f>+VLOOKUP($O801,MASTER!$A$8:$N$762,13,0)</f>
        <v>#N/A</v>
      </c>
      <c r="M801" s="73" t="e">
        <f>+VLOOKUP($O801,MASTER!$A$8:$N$762,14,0)</f>
        <v>#N/A</v>
      </c>
      <c r="N801" s="72">
        <f t="shared" si="59"/>
        <v>16</v>
      </c>
      <c r="O801" s="67">
        <f t="shared" si="59"/>
        <v>66</v>
      </c>
      <c r="P801" s="65"/>
      <c r="Q801" s="3"/>
      <c r="R801" s="3" t="str">
        <f t="shared" si="60"/>
        <v>https://dashboardfiltrado.azurewebsites.net/AutoDash/Index/66/</v>
      </c>
      <c r="S801" s="58" t="str">
        <f>+""""&amp;IFERROR(VLOOKUP($O801,MASTER!$A$8:$Z$762,20,0),"")&amp;""""</f>
        <v>""</v>
      </c>
      <c r="T801" s="73" t="str">
        <f>+IFERROR(VLOOKUP($O801,MASTER!$A$8:$Z$762,21,0),"")</f>
        <v/>
      </c>
      <c r="U801" s="67">
        <f>+BD_Links[[#This Row],[id2]]</f>
        <v>0</v>
      </c>
      <c r="V801" s="58" t="str">
        <f>+""""&amp;IFERROR(VLOOKUP($O801,MASTER!$A$8:$Z$762,22,0),"")&amp;""""</f>
        <v>""</v>
      </c>
      <c r="W801" s="3"/>
      <c r="X801" s="3" t="str">
        <f>+IFERROR(VLOOKUP(BD_Links[[#This Row],[id GEE]],Portadas10[],2,0),"")</f>
        <v/>
      </c>
      <c r="Y8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2" spans="2:26" ht="24" x14ac:dyDescent="0.3">
      <c r="B802" s="74">
        <f t="shared" si="58"/>
        <v>8</v>
      </c>
      <c r="C802" s="58" t="e">
        <f>+VLOOKUP($O802,MASTER!$A$8:$N$762,2,0)</f>
        <v>#N/A</v>
      </c>
      <c r="D802" s="73" t="e">
        <f>+VLOOKUP($O802,MASTER!$A$8:$N$762,3,0)</f>
        <v>#N/A</v>
      </c>
      <c r="E802" s="52" t="e">
        <f>+VLOOKUP($O802,MASTER!$A$8:$N$762,5,0)</f>
        <v>#N/A</v>
      </c>
      <c r="F802" s="73" t="e">
        <f>+VLOOKUP($O802,MASTER!$A$8:$N$762,6,0)</f>
        <v>#N/A</v>
      </c>
      <c r="G802" s="73" t="e">
        <f>+VLOOKUP($O802,MASTER!$A$8:$N$762,7,0)</f>
        <v>#N/A</v>
      </c>
      <c r="H802" s="73" t="e">
        <f>+VLOOKUP($O802,MASTER!$A$8:$N$762,9,0)</f>
        <v>#N/A</v>
      </c>
      <c r="I802" s="73" t="e">
        <f>+VLOOKUP($O802,MASTER!$A$8:$N$762,10,0)</f>
        <v>#N/A</v>
      </c>
      <c r="J802" s="73" t="e">
        <f>+VLOOKUP($O802,MASTER!$A$8:$N$762,11,0)</f>
        <v>#N/A</v>
      </c>
      <c r="K802" s="72" t="e">
        <f>+VLOOKUP($O802,MASTER!$A$8:$N$762,12,0)</f>
        <v>#N/A</v>
      </c>
      <c r="L802" s="73" t="e">
        <f>+VLOOKUP($O802,MASTER!$A$8:$N$762,13,0)</f>
        <v>#N/A</v>
      </c>
      <c r="M802" s="73" t="e">
        <f>+VLOOKUP($O802,MASTER!$A$8:$N$762,14,0)</f>
        <v>#N/A</v>
      </c>
      <c r="N802" s="72">
        <f t="shared" si="59"/>
        <v>16</v>
      </c>
      <c r="O802" s="67">
        <f t="shared" si="59"/>
        <v>66</v>
      </c>
      <c r="P802" s="65"/>
      <c r="Q802" s="3"/>
      <c r="R802" s="3" t="str">
        <f t="shared" si="60"/>
        <v>https://dashboardfiltrado.azurewebsites.net/AutoDash/Index/66/</v>
      </c>
      <c r="S802" s="58" t="str">
        <f>+""""&amp;IFERROR(VLOOKUP($O802,MASTER!$A$8:$Z$762,20,0),"")&amp;""""</f>
        <v>""</v>
      </c>
      <c r="T802" s="73" t="str">
        <f>+IFERROR(VLOOKUP($O802,MASTER!$A$8:$Z$762,21,0),"")</f>
        <v/>
      </c>
      <c r="U802" s="67">
        <f>+BD_Links[[#This Row],[id2]]</f>
        <v>0</v>
      </c>
      <c r="V802" s="58" t="str">
        <f>+""""&amp;IFERROR(VLOOKUP($O802,MASTER!$A$8:$Z$762,22,0),"")&amp;""""</f>
        <v>""</v>
      </c>
      <c r="W802" s="3"/>
      <c r="X802" s="3" t="str">
        <f>+IFERROR(VLOOKUP(BD_Links[[#This Row],[id GEE]],Portadas10[],2,0),"")</f>
        <v/>
      </c>
      <c r="Y8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3" spans="2:26" ht="24" x14ac:dyDescent="0.3">
      <c r="B803" s="74">
        <f t="shared" si="58"/>
        <v>9</v>
      </c>
      <c r="C803" s="58" t="e">
        <f>+VLOOKUP($O803,MASTER!$A$8:$N$762,2,0)</f>
        <v>#N/A</v>
      </c>
      <c r="D803" s="73" t="e">
        <f>+VLOOKUP($O803,MASTER!$A$8:$N$762,3,0)</f>
        <v>#N/A</v>
      </c>
      <c r="E803" s="52" t="e">
        <f>+VLOOKUP($O803,MASTER!$A$8:$N$762,5,0)</f>
        <v>#N/A</v>
      </c>
      <c r="F803" s="73" t="e">
        <f>+VLOOKUP($O803,MASTER!$A$8:$N$762,6,0)</f>
        <v>#N/A</v>
      </c>
      <c r="G803" s="73" t="e">
        <f>+VLOOKUP($O803,MASTER!$A$8:$N$762,7,0)</f>
        <v>#N/A</v>
      </c>
      <c r="H803" s="73" t="e">
        <f>+VLOOKUP($O803,MASTER!$A$8:$N$762,9,0)</f>
        <v>#N/A</v>
      </c>
      <c r="I803" s="73" t="e">
        <f>+VLOOKUP($O803,MASTER!$A$8:$N$762,10,0)</f>
        <v>#N/A</v>
      </c>
      <c r="J803" s="73" t="e">
        <f>+VLOOKUP($O803,MASTER!$A$8:$N$762,11,0)</f>
        <v>#N/A</v>
      </c>
      <c r="K803" s="72" t="e">
        <f>+VLOOKUP($O803,MASTER!$A$8:$N$762,12,0)</f>
        <v>#N/A</v>
      </c>
      <c r="L803" s="73" t="e">
        <f>+VLOOKUP($O803,MASTER!$A$8:$N$762,13,0)</f>
        <v>#N/A</v>
      </c>
      <c r="M803" s="73" t="e">
        <f>+VLOOKUP($O803,MASTER!$A$8:$N$762,14,0)</f>
        <v>#N/A</v>
      </c>
      <c r="N803" s="72">
        <f t="shared" si="59"/>
        <v>16</v>
      </c>
      <c r="O803" s="67">
        <f t="shared" si="59"/>
        <v>66</v>
      </c>
      <c r="P803" s="65"/>
      <c r="Q803" s="3"/>
      <c r="R803" s="3" t="str">
        <f t="shared" si="60"/>
        <v>https://dashboardfiltrado.azurewebsites.net/AutoDash/Index/66/</v>
      </c>
      <c r="S803" s="58" t="str">
        <f>+""""&amp;IFERROR(VLOOKUP($O803,MASTER!$A$8:$Z$762,20,0),"")&amp;""""</f>
        <v>""</v>
      </c>
      <c r="T803" s="73" t="str">
        <f>+IFERROR(VLOOKUP($O803,MASTER!$A$8:$Z$762,21,0),"")</f>
        <v/>
      </c>
      <c r="U803" s="67">
        <f>+BD_Links[[#This Row],[id2]]</f>
        <v>0</v>
      </c>
      <c r="V803" s="58" t="str">
        <f>+""""&amp;IFERROR(VLOOKUP($O803,MASTER!$A$8:$Z$762,22,0),"")&amp;""""</f>
        <v>""</v>
      </c>
      <c r="W803" s="3"/>
      <c r="X803" s="3" t="str">
        <f>+IFERROR(VLOOKUP(BD_Links[[#This Row],[id GEE]],Portadas10[],2,0),"")</f>
        <v/>
      </c>
      <c r="Y8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4" spans="2:26" ht="24" x14ac:dyDescent="0.3">
      <c r="B804" s="74">
        <f t="shared" si="58"/>
        <v>10</v>
      </c>
      <c r="C804" s="58" t="e">
        <f>+VLOOKUP($O804,MASTER!$A$8:$N$762,2,0)</f>
        <v>#N/A</v>
      </c>
      <c r="D804" s="73" t="e">
        <f>+VLOOKUP($O804,MASTER!$A$8:$N$762,3,0)</f>
        <v>#N/A</v>
      </c>
      <c r="E804" s="52" t="e">
        <f>+VLOOKUP($O804,MASTER!$A$8:$N$762,5,0)</f>
        <v>#N/A</v>
      </c>
      <c r="F804" s="73" t="e">
        <f>+VLOOKUP($O804,MASTER!$A$8:$N$762,6,0)</f>
        <v>#N/A</v>
      </c>
      <c r="G804" s="73" t="e">
        <f>+VLOOKUP($O804,MASTER!$A$8:$N$762,7,0)</f>
        <v>#N/A</v>
      </c>
      <c r="H804" s="73" t="e">
        <f>+VLOOKUP($O804,MASTER!$A$8:$N$762,9,0)</f>
        <v>#N/A</v>
      </c>
      <c r="I804" s="73" t="e">
        <f>+VLOOKUP($O804,MASTER!$A$8:$N$762,10,0)</f>
        <v>#N/A</v>
      </c>
      <c r="J804" s="73" t="e">
        <f>+VLOOKUP($O804,MASTER!$A$8:$N$762,11,0)</f>
        <v>#N/A</v>
      </c>
      <c r="K804" s="72" t="e">
        <f>+VLOOKUP($O804,MASTER!$A$8:$N$762,12,0)</f>
        <v>#N/A</v>
      </c>
      <c r="L804" s="73" t="e">
        <f>+VLOOKUP($O804,MASTER!$A$8:$N$762,13,0)</f>
        <v>#N/A</v>
      </c>
      <c r="M804" s="73" t="e">
        <f>+VLOOKUP($O804,MASTER!$A$8:$N$762,14,0)</f>
        <v>#N/A</v>
      </c>
      <c r="N804" s="72">
        <f t="shared" si="59"/>
        <v>16</v>
      </c>
      <c r="O804" s="67">
        <f t="shared" si="59"/>
        <v>66</v>
      </c>
      <c r="P804" s="65"/>
      <c r="Q804" s="3"/>
      <c r="R804" s="3" t="str">
        <f t="shared" si="60"/>
        <v>https://dashboardfiltrado.azurewebsites.net/AutoDash/Index/66/</v>
      </c>
      <c r="S804" s="58" t="str">
        <f>+""""&amp;IFERROR(VLOOKUP($O804,MASTER!$A$8:$Z$762,20,0),"")&amp;""""</f>
        <v>""</v>
      </c>
      <c r="T804" s="73" t="str">
        <f>+IFERROR(VLOOKUP($O804,MASTER!$A$8:$Z$762,21,0),"")</f>
        <v/>
      </c>
      <c r="U804" s="67">
        <f>+BD_Links[[#This Row],[id2]]</f>
        <v>0</v>
      </c>
      <c r="V804" s="58" t="str">
        <f>+""""&amp;IFERROR(VLOOKUP($O804,MASTER!$A$8:$Z$762,22,0),"")&amp;""""</f>
        <v>""</v>
      </c>
      <c r="W804" s="3"/>
      <c r="X804" s="3" t="str">
        <f>+IFERROR(VLOOKUP(BD_Links[[#This Row],[id GEE]],Portadas10[],2,0),"")</f>
        <v/>
      </c>
      <c r="Y8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5" spans="2:26" ht="24" x14ac:dyDescent="0.3">
      <c r="B805" s="74">
        <f t="shared" si="58"/>
        <v>11</v>
      </c>
      <c r="C805" s="58" t="e">
        <f>+VLOOKUP($O805,MASTER!$A$8:$N$762,2,0)</f>
        <v>#N/A</v>
      </c>
      <c r="D805" s="73" t="e">
        <f>+VLOOKUP($O805,MASTER!$A$8:$N$762,3,0)</f>
        <v>#N/A</v>
      </c>
      <c r="E805" s="52" t="e">
        <f>+VLOOKUP($O805,MASTER!$A$8:$N$762,5,0)</f>
        <v>#N/A</v>
      </c>
      <c r="F805" s="73" t="e">
        <f>+VLOOKUP($O805,MASTER!$A$8:$N$762,6,0)</f>
        <v>#N/A</v>
      </c>
      <c r="G805" s="73" t="e">
        <f>+VLOOKUP($O805,MASTER!$A$8:$N$762,7,0)</f>
        <v>#N/A</v>
      </c>
      <c r="H805" s="73" t="e">
        <f>+VLOOKUP($O805,MASTER!$A$8:$N$762,9,0)</f>
        <v>#N/A</v>
      </c>
      <c r="I805" s="73" t="e">
        <f>+VLOOKUP($O805,MASTER!$A$8:$N$762,10,0)</f>
        <v>#N/A</v>
      </c>
      <c r="J805" s="73" t="e">
        <f>+VLOOKUP($O805,MASTER!$A$8:$N$762,11,0)</f>
        <v>#N/A</v>
      </c>
      <c r="K805" s="72" t="e">
        <f>+VLOOKUP($O805,MASTER!$A$8:$N$762,12,0)</f>
        <v>#N/A</v>
      </c>
      <c r="L805" s="73" t="e">
        <f>+VLOOKUP($O805,MASTER!$A$8:$N$762,13,0)</f>
        <v>#N/A</v>
      </c>
      <c r="M805" s="73" t="e">
        <f>+VLOOKUP($O805,MASTER!$A$8:$N$762,14,0)</f>
        <v>#N/A</v>
      </c>
      <c r="N805" s="72">
        <f t="shared" si="59"/>
        <v>16</v>
      </c>
      <c r="O805" s="67">
        <f t="shared" si="59"/>
        <v>66</v>
      </c>
      <c r="P805" s="65"/>
      <c r="Q805" s="3"/>
      <c r="R805" s="3" t="str">
        <f t="shared" si="60"/>
        <v>https://dashboardfiltrado.azurewebsites.net/AutoDash/Index/66/</v>
      </c>
      <c r="S805" s="58" t="str">
        <f>+""""&amp;IFERROR(VLOOKUP($O805,MASTER!$A$8:$Z$762,20,0),"")&amp;""""</f>
        <v>""</v>
      </c>
      <c r="T805" s="73" t="str">
        <f>+IFERROR(VLOOKUP($O805,MASTER!$A$8:$Z$762,21,0),"")</f>
        <v/>
      </c>
      <c r="U805" s="67">
        <f>+BD_Links[[#This Row],[id2]]</f>
        <v>0</v>
      </c>
      <c r="V805" s="58" t="str">
        <f>+""""&amp;IFERROR(VLOOKUP($O805,MASTER!$A$8:$Z$762,22,0),"")&amp;""""</f>
        <v>""</v>
      </c>
      <c r="W805" s="3"/>
      <c r="X805" s="3" t="str">
        <f>+IFERROR(VLOOKUP(BD_Links[[#This Row],[id GEE]],Portadas10[],2,0),"")</f>
        <v/>
      </c>
      <c r="Y8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6" spans="2:26" ht="24" x14ac:dyDescent="0.3">
      <c r="B806" s="74">
        <f t="shared" si="58"/>
        <v>12</v>
      </c>
      <c r="C806" s="58" t="e">
        <f>+VLOOKUP($O806,MASTER!$A$8:$N$762,2,0)</f>
        <v>#N/A</v>
      </c>
      <c r="D806" s="73" t="e">
        <f>+VLOOKUP($O806,MASTER!$A$8:$N$762,3,0)</f>
        <v>#N/A</v>
      </c>
      <c r="E806" s="52" t="e">
        <f>+VLOOKUP($O806,MASTER!$A$8:$N$762,5,0)</f>
        <v>#N/A</v>
      </c>
      <c r="F806" s="73" t="e">
        <f>+VLOOKUP($O806,MASTER!$A$8:$N$762,6,0)</f>
        <v>#N/A</v>
      </c>
      <c r="G806" s="73" t="e">
        <f>+VLOOKUP($O806,MASTER!$A$8:$N$762,7,0)</f>
        <v>#N/A</v>
      </c>
      <c r="H806" s="73" t="e">
        <f>+VLOOKUP($O806,MASTER!$A$8:$N$762,9,0)</f>
        <v>#N/A</v>
      </c>
      <c r="I806" s="73" t="e">
        <f>+VLOOKUP($O806,MASTER!$A$8:$N$762,10,0)</f>
        <v>#N/A</v>
      </c>
      <c r="J806" s="73" t="e">
        <f>+VLOOKUP($O806,MASTER!$A$8:$N$762,11,0)</f>
        <v>#N/A</v>
      </c>
      <c r="K806" s="72" t="e">
        <f>+VLOOKUP($O806,MASTER!$A$8:$N$762,12,0)</f>
        <v>#N/A</v>
      </c>
      <c r="L806" s="73" t="e">
        <f>+VLOOKUP($O806,MASTER!$A$8:$N$762,13,0)</f>
        <v>#N/A</v>
      </c>
      <c r="M806" s="73" t="e">
        <f>+VLOOKUP($O806,MASTER!$A$8:$N$762,14,0)</f>
        <v>#N/A</v>
      </c>
      <c r="N806" s="72">
        <f t="shared" si="59"/>
        <v>16</v>
      </c>
      <c r="O806" s="67">
        <f t="shared" si="59"/>
        <v>66</v>
      </c>
      <c r="P806" s="65"/>
      <c r="Q806" s="3"/>
      <c r="R806" s="3" t="str">
        <f t="shared" si="60"/>
        <v>https://dashboardfiltrado.azurewebsites.net/AutoDash/Index/66/</v>
      </c>
      <c r="S806" s="58" t="str">
        <f>+""""&amp;IFERROR(VLOOKUP($O806,MASTER!$A$8:$Z$762,20,0),"")&amp;""""</f>
        <v>""</v>
      </c>
      <c r="T806" s="73" t="str">
        <f>+IFERROR(VLOOKUP($O806,MASTER!$A$8:$Z$762,21,0),"")</f>
        <v/>
      </c>
      <c r="U806" s="67">
        <f>+BD_Links[[#This Row],[id2]]</f>
        <v>0</v>
      </c>
      <c r="V806" s="58" t="str">
        <f>+""""&amp;IFERROR(VLOOKUP($O806,MASTER!$A$8:$Z$762,22,0),"")&amp;""""</f>
        <v>""</v>
      </c>
      <c r="W806" s="3"/>
      <c r="X806" s="3" t="str">
        <f>+IFERROR(VLOOKUP(BD_Links[[#This Row],[id GEE]],Portadas10[],2,0),"")</f>
        <v/>
      </c>
      <c r="Y8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7" spans="2:26" ht="24" x14ac:dyDescent="0.3">
      <c r="B807" s="74">
        <f t="shared" si="58"/>
        <v>13</v>
      </c>
      <c r="C807" s="58" t="e">
        <f>+VLOOKUP($O807,MASTER!$A$8:$N$762,2,0)</f>
        <v>#N/A</v>
      </c>
      <c r="D807" s="73" t="e">
        <f>+VLOOKUP($O807,MASTER!$A$8:$N$762,3,0)</f>
        <v>#N/A</v>
      </c>
      <c r="E807" s="52" t="e">
        <f>+VLOOKUP($O807,MASTER!$A$8:$N$762,5,0)</f>
        <v>#N/A</v>
      </c>
      <c r="F807" s="73" t="e">
        <f>+VLOOKUP($O807,MASTER!$A$8:$N$762,6,0)</f>
        <v>#N/A</v>
      </c>
      <c r="G807" s="73" t="e">
        <f>+VLOOKUP($O807,MASTER!$A$8:$N$762,7,0)</f>
        <v>#N/A</v>
      </c>
      <c r="H807" s="73" t="e">
        <f>+VLOOKUP($O807,MASTER!$A$8:$N$762,9,0)</f>
        <v>#N/A</v>
      </c>
      <c r="I807" s="73" t="e">
        <f>+VLOOKUP($O807,MASTER!$A$8:$N$762,10,0)</f>
        <v>#N/A</v>
      </c>
      <c r="J807" s="73" t="e">
        <f>+VLOOKUP($O807,MASTER!$A$8:$N$762,11,0)</f>
        <v>#N/A</v>
      </c>
      <c r="K807" s="72" t="e">
        <f>+VLOOKUP($O807,MASTER!$A$8:$N$762,12,0)</f>
        <v>#N/A</v>
      </c>
      <c r="L807" s="73" t="e">
        <f>+VLOOKUP($O807,MASTER!$A$8:$N$762,13,0)</f>
        <v>#N/A</v>
      </c>
      <c r="M807" s="73" t="e">
        <f>+VLOOKUP($O807,MASTER!$A$8:$N$762,14,0)</f>
        <v>#N/A</v>
      </c>
      <c r="N807" s="72">
        <f t="shared" si="59"/>
        <v>16</v>
      </c>
      <c r="O807" s="67">
        <f t="shared" si="59"/>
        <v>66</v>
      </c>
      <c r="P807" s="65"/>
      <c r="Q807" s="3"/>
      <c r="R807" s="3" t="str">
        <f t="shared" si="60"/>
        <v>https://dashboardfiltrado.azurewebsites.net/AutoDash/Index/66/</v>
      </c>
      <c r="S807" s="58" t="str">
        <f>+""""&amp;IFERROR(VLOOKUP($O807,MASTER!$A$8:$Z$762,20,0),"")&amp;""""</f>
        <v>""</v>
      </c>
      <c r="T807" s="73" t="str">
        <f>+IFERROR(VLOOKUP($O807,MASTER!$A$8:$Z$762,21,0),"")</f>
        <v/>
      </c>
      <c r="U807" s="67">
        <f>+BD_Links[[#This Row],[id2]]</f>
        <v>0</v>
      </c>
      <c r="V807" s="58" t="str">
        <f>+""""&amp;IFERROR(VLOOKUP($O807,MASTER!$A$8:$Z$762,22,0),"")&amp;""""</f>
        <v>""</v>
      </c>
      <c r="W807" s="3"/>
      <c r="X807" s="3" t="str">
        <f>+IFERROR(VLOOKUP(BD_Links[[#This Row],[id GEE]],Portadas10[],2,0),"")</f>
        <v/>
      </c>
      <c r="Y8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8" spans="2:26" ht="24" x14ac:dyDescent="0.3">
      <c r="B808" s="74">
        <f t="shared" si="58"/>
        <v>14</v>
      </c>
      <c r="C808" s="58" t="e">
        <f>+VLOOKUP($O808,MASTER!$A$8:$N$762,2,0)</f>
        <v>#N/A</v>
      </c>
      <c r="D808" s="73" t="e">
        <f>+VLOOKUP($O808,MASTER!$A$8:$N$762,3,0)</f>
        <v>#N/A</v>
      </c>
      <c r="E808" s="52" t="e">
        <f>+VLOOKUP($O808,MASTER!$A$8:$N$762,5,0)</f>
        <v>#N/A</v>
      </c>
      <c r="F808" s="73" t="e">
        <f>+VLOOKUP($O808,MASTER!$A$8:$N$762,6,0)</f>
        <v>#N/A</v>
      </c>
      <c r="G808" s="73" t="e">
        <f>+VLOOKUP($O808,MASTER!$A$8:$N$762,7,0)</f>
        <v>#N/A</v>
      </c>
      <c r="H808" s="73" t="e">
        <f>+VLOOKUP($O808,MASTER!$A$8:$N$762,9,0)</f>
        <v>#N/A</v>
      </c>
      <c r="I808" s="73" t="e">
        <f>+VLOOKUP($O808,MASTER!$A$8:$N$762,10,0)</f>
        <v>#N/A</v>
      </c>
      <c r="J808" s="73" t="e">
        <f>+VLOOKUP($O808,MASTER!$A$8:$N$762,11,0)</f>
        <v>#N/A</v>
      </c>
      <c r="K808" s="72" t="e">
        <f>+VLOOKUP($O808,MASTER!$A$8:$N$762,12,0)</f>
        <v>#N/A</v>
      </c>
      <c r="L808" s="73" t="e">
        <f>+VLOOKUP($O808,MASTER!$A$8:$N$762,13,0)</f>
        <v>#N/A</v>
      </c>
      <c r="M808" s="73" t="e">
        <f>+VLOOKUP($O808,MASTER!$A$8:$N$762,14,0)</f>
        <v>#N/A</v>
      </c>
      <c r="N808" s="72">
        <f t="shared" si="59"/>
        <v>16</v>
      </c>
      <c r="O808" s="67">
        <f t="shared" si="59"/>
        <v>66</v>
      </c>
      <c r="P808" s="65"/>
      <c r="Q808" s="3"/>
      <c r="R808" s="3" t="str">
        <f t="shared" si="60"/>
        <v>https://dashboardfiltrado.azurewebsites.net/AutoDash/Index/66/</v>
      </c>
      <c r="S808" s="58" t="str">
        <f>+""""&amp;IFERROR(VLOOKUP($O808,MASTER!$A$8:$Z$762,20,0),"")&amp;""""</f>
        <v>""</v>
      </c>
      <c r="T808" s="73" t="str">
        <f>+IFERROR(VLOOKUP($O808,MASTER!$A$8:$Z$762,21,0),"")</f>
        <v/>
      </c>
      <c r="U808" s="67">
        <f>+BD_Links[[#This Row],[id2]]</f>
        <v>0</v>
      </c>
      <c r="V808" s="58" t="str">
        <f>+""""&amp;IFERROR(VLOOKUP($O808,MASTER!$A$8:$Z$762,22,0),"")&amp;""""</f>
        <v>""</v>
      </c>
      <c r="W808" s="3"/>
      <c r="X808" s="3" t="str">
        <f>+IFERROR(VLOOKUP(BD_Links[[#This Row],[id GEE]],Portadas10[],2,0),"")</f>
        <v/>
      </c>
      <c r="Y8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9" spans="2:26" ht="24" x14ac:dyDescent="0.3">
      <c r="B809" s="74">
        <f t="shared" si="58"/>
        <v>15</v>
      </c>
      <c r="C809" s="58" t="e">
        <f>+VLOOKUP($O809,MASTER!$A$8:$N$762,2,0)</f>
        <v>#N/A</v>
      </c>
      <c r="D809" s="73" t="e">
        <f>+VLOOKUP($O809,MASTER!$A$8:$N$762,3,0)</f>
        <v>#N/A</v>
      </c>
      <c r="E809" s="52" t="e">
        <f>+VLOOKUP($O809,MASTER!$A$8:$N$762,5,0)</f>
        <v>#N/A</v>
      </c>
      <c r="F809" s="73" t="e">
        <f>+VLOOKUP($O809,MASTER!$A$8:$N$762,6,0)</f>
        <v>#N/A</v>
      </c>
      <c r="G809" s="73" t="e">
        <f>+VLOOKUP($O809,MASTER!$A$8:$N$762,7,0)</f>
        <v>#N/A</v>
      </c>
      <c r="H809" s="73" t="e">
        <f>+VLOOKUP($O809,MASTER!$A$8:$N$762,9,0)</f>
        <v>#N/A</v>
      </c>
      <c r="I809" s="73" t="e">
        <f>+VLOOKUP($O809,MASTER!$A$8:$N$762,10,0)</f>
        <v>#N/A</v>
      </c>
      <c r="J809" s="73" t="e">
        <f>+VLOOKUP($O809,MASTER!$A$8:$N$762,11,0)</f>
        <v>#N/A</v>
      </c>
      <c r="K809" s="72" t="e">
        <f>+VLOOKUP($O809,MASTER!$A$8:$N$762,12,0)</f>
        <v>#N/A</v>
      </c>
      <c r="L809" s="73" t="e">
        <f>+VLOOKUP($O809,MASTER!$A$8:$N$762,13,0)</f>
        <v>#N/A</v>
      </c>
      <c r="M809" s="73" t="e">
        <f>+VLOOKUP($O809,MASTER!$A$8:$N$762,14,0)</f>
        <v>#N/A</v>
      </c>
      <c r="N809" s="72">
        <f t="shared" si="59"/>
        <v>16</v>
      </c>
      <c r="O809" s="67">
        <f t="shared" si="59"/>
        <v>66</v>
      </c>
      <c r="P809" s="65"/>
      <c r="Q809" s="3"/>
      <c r="R809" s="3" t="str">
        <f t="shared" si="60"/>
        <v>https://dashboardfiltrado.azurewebsites.net/AutoDash/Index/66/</v>
      </c>
      <c r="S809" s="58" t="str">
        <f>+""""&amp;IFERROR(VLOOKUP($O809,MASTER!$A$8:$Z$762,20,0),"")&amp;""""</f>
        <v>""</v>
      </c>
      <c r="T809" s="73" t="str">
        <f>+IFERROR(VLOOKUP($O809,MASTER!$A$8:$Z$762,21,0),"")</f>
        <v/>
      </c>
      <c r="U809" s="67">
        <f>+BD_Links[[#This Row],[id2]]</f>
        <v>0</v>
      </c>
      <c r="V809" s="58" t="str">
        <f>+""""&amp;IFERROR(VLOOKUP($O809,MASTER!$A$8:$Z$762,22,0),"")&amp;""""</f>
        <v>""</v>
      </c>
      <c r="W809" s="3"/>
      <c r="X809" s="3" t="str">
        <f>+IFERROR(VLOOKUP(BD_Links[[#This Row],[id GEE]],Portadas10[],2,0),"")</f>
        <v/>
      </c>
      <c r="Y8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0" spans="2:26" ht="24" x14ac:dyDescent="0.3">
      <c r="B810" s="74">
        <f t="shared" si="58"/>
        <v>16</v>
      </c>
      <c r="C810" s="58" t="e">
        <f>+VLOOKUP($O810,MASTER!$A$8:$N$762,2,0)</f>
        <v>#N/A</v>
      </c>
      <c r="D810" s="73" t="e">
        <f>+VLOOKUP($O810,MASTER!$A$8:$N$762,3,0)</f>
        <v>#N/A</v>
      </c>
      <c r="E810" s="52" t="e">
        <f>+VLOOKUP($O810,MASTER!$A$8:$N$762,5,0)</f>
        <v>#N/A</v>
      </c>
      <c r="F810" s="73" t="e">
        <f>+VLOOKUP($O810,MASTER!$A$8:$N$762,6,0)</f>
        <v>#N/A</v>
      </c>
      <c r="G810" s="73" t="e">
        <f>+VLOOKUP($O810,MASTER!$A$8:$N$762,7,0)</f>
        <v>#N/A</v>
      </c>
      <c r="H810" s="73" t="e">
        <f>+VLOOKUP($O810,MASTER!$A$8:$N$762,9,0)</f>
        <v>#N/A</v>
      </c>
      <c r="I810" s="73" t="e">
        <f>+VLOOKUP($O810,MASTER!$A$8:$N$762,10,0)</f>
        <v>#N/A</v>
      </c>
      <c r="J810" s="73" t="e">
        <f>+VLOOKUP($O810,MASTER!$A$8:$N$762,11,0)</f>
        <v>#N/A</v>
      </c>
      <c r="K810" s="72" t="e">
        <f>+VLOOKUP($O810,MASTER!$A$8:$N$762,12,0)</f>
        <v>#N/A</v>
      </c>
      <c r="L810" s="73" t="e">
        <f>+VLOOKUP($O810,MASTER!$A$8:$N$762,13,0)</f>
        <v>#N/A</v>
      </c>
      <c r="M810" s="73" t="e">
        <f>+VLOOKUP($O810,MASTER!$A$8:$N$762,14,0)</f>
        <v>#N/A</v>
      </c>
      <c r="N810" s="72">
        <f t="shared" si="59"/>
        <v>16</v>
      </c>
      <c r="O810" s="67">
        <f t="shared" si="59"/>
        <v>66</v>
      </c>
      <c r="P810" s="65"/>
      <c r="Q810" s="3"/>
      <c r="R810" s="3" t="str">
        <f t="shared" si="60"/>
        <v>https://dashboardfiltrado.azurewebsites.net/AutoDash/Index/66/</v>
      </c>
      <c r="S810" s="58" t="str">
        <f>+""""&amp;IFERROR(VLOOKUP($O810,MASTER!$A$8:$Z$762,20,0),"")&amp;""""</f>
        <v>""</v>
      </c>
      <c r="T810" s="73" t="str">
        <f>+IFERROR(VLOOKUP($O810,MASTER!$A$8:$Z$762,21,0),"")</f>
        <v/>
      </c>
      <c r="U810" s="67">
        <f>+BD_Links[[#This Row],[id2]]</f>
        <v>0</v>
      </c>
      <c r="V810" s="58" t="str">
        <f>+""""&amp;IFERROR(VLOOKUP($O810,MASTER!$A$8:$Z$762,22,0),"")&amp;""""</f>
        <v>""</v>
      </c>
      <c r="W810" s="3"/>
      <c r="X810" s="3" t="str">
        <f>+IFERROR(VLOOKUP(BD_Links[[#This Row],[id GEE]],Portadas10[],2,0),"")</f>
        <v/>
      </c>
      <c r="Y8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1" spans="2:26" ht="24" x14ac:dyDescent="0.3">
      <c r="B811" s="74">
        <f t="shared" si="58"/>
        <v>17</v>
      </c>
      <c r="C811" s="58" t="e">
        <f>+VLOOKUP($O811,MASTER!$A$8:$N$762,2,0)</f>
        <v>#N/A</v>
      </c>
      <c r="D811" s="73" t="e">
        <f>+VLOOKUP($O811,MASTER!$A$8:$N$762,3,0)</f>
        <v>#N/A</v>
      </c>
      <c r="E811" s="52" t="e">
        <f>+VLOOKUP($O811,MASTER!$A$8:$N$762,5,0)</f>
        <v>#N/A</v>
      </c>
      <c r="F811" s="73" t="e">
        <f>+VLOOKUP($O811,MASTER!$A$8:$N$762,6,0)</f>
        <v>#N/A</v>
      </c>
      <c r="G811" s="73" t="e">
        <f>+VLOOKUP($O811,MASTER!$A$8:$N$762,7,0)</f>
        <v>#N/A</v>
      </c>
      <c r="H811" s="73" t="e">
        <f>+VLOOKUP($O811,MASTER!$A$8:$N$762,9,0)</f>
        <v>#N/A</v>
      </c>
      <c r="I811" s="73" t="e">
        <f>+VLOOKUP($O811,MASTER!$A$8:$N$762,10,0)</f>
        <v>#N/A</v>
      </c>
      <c r="J811" s="73" t="e">
        <f>+VLOOKUP($O811,MASTER!$A$8:$N$762,11,0)</f>
        <v>#N/A</v>
      </c>
      <c r="K811" s="72" t="e">
        <f>+VLOOKUP($O811,MASTER!$A$8:$N$762,12,0)</f>
        <v>#N/A</v>
      </c>
      <c r="L811" s="73" t="e">
        <f>+VLOOKUP($O811,MASTER!$A$8:$N$762,13,0)</f>
        <v>#N/A</v>
      </c>
      <c r="M811" s="73" t="e">
        <f>+VLOOKUP($O811,MASTER!$A$8:$N$762,14,0)</f>
        <v>#N/A</v>
      </c>
      <c r="N811" s="72">
        <f t="shared" si="59"/>
        <v>16</v>
      </c>
      <c r="O811" s="67">
        <f t="shared" si="59"/>
        <v>66</v>
      </c>
      <c r="P811" s="65"/>
      <c r="Q811" s="3"/>
      <c r="R811" s="3" t="str">
        <f t="shared" si="60"/>
        <v>https://dashboardfiltrado.azurewebsites.net/AutoDash/Index/66/</v>
      </c>
      <c r="S811" s="58" t="str">
        <f>+""""&amp;IFERROR(VLOOKUP($O811,MASTER!$A$8:$Z$762,20,0),"")&amp;""""</f>
        <v>""</v>
      </c>
      <c r="T811" s="73" t="str">
        <f>+IFERROR(VLOOKUP($O811,MASTER!$A$8:$Z$762,21,0),"")</f>
        <v/>
      </c>
      <c r="U811" s="67">
        <f>+BD_Links[[#This Row],[id2]]</f>
        <v>0</v>
      </c>
      <c r="V811" s="58" t="str">
        <f>+""""&amp;IFERROR(VLOOKUP($O811,MASTER!$A$8:$Z$762,22,0),"")&amp;""""</f>
        <v>""</v>
      </c>
      <c r="W811" s="3"/>
      <c r="X811" s="3" t="str">
        <f>+IFERROR(VLOOKUP(BD_Links[[#This Row],[id GEE]],Portadas10[],2,0),"")</f>
        <v/>
      </c>
      <c r="Y8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2" spans="2:26" ht="24" x14ac:dyDescent="0.3">
      <c r="B812" s="74">
        <f t="shared" si="58"/>
        <v>18</v>
      </c>
      <c r="C812" s="58" t="e">
        <f>+VLOOKUP($O812,MASTER!$A$8:$N$762,2,0)</f>
        <v>#N/A</v>
      </c>
      <c r="D812" s="73" t="e">
        <f>+VLOOKUP($O812,MASTER!$A$8:$N$762,3,0)</f>
        <v>#N/A</v>
      </c>
      <c r="E812" s="52" t="e">
        <f>+VLOOKUP($O812,MASTER!$A$8:$N$762,5,0)</f>
        <v>#N/A</v>
      </c>
      <c r="F812" s="73" t="e">
        <f>+VLOOKUP($O812,MASTER!$A$8:$N$762,6,0)</f>
        <v>#N/A</v>
      </c>
      <c r="G812" s="73" t="e">
        <f>+VLOOKUP($O812,MASTER!$A$8:$N$762,7,0)</f>
        <v>#N/A</v>
      </c>
      <c r="H812" s="73" t="e">
        <f>+VLOOKUP($O812,MASTER!$A$8:$N$762,9,0)</f>
        <v>#N/A</v>
      </c>
      <c r="I812" s="73" t="e">
        <f>+VLOOKUP($O812,MASTER!$A$8:$N$762,10,0)</f>
        <v>#N/A</v>
      </c>
      <c r="J812" s="73" t="e">
        <f>+VLOOKUP($O812,MASTER!$A$8:$N$762,11,0)</f>
        <v>#N/A</v>
      </c>
      <c r="K812" s="72" t="e">
        <f>+VLOOKUP($O812,MASTER!$A$8:$N$762,12,0)</f>
        <v>#N/A</v>
      </c>
      <c r="L812" s="73" t="e">
        <f>+VLOOKUP($O812,MASTER!$A$8:$N$762,13,0)</f>
        <v>#N/A</v>
      </c>
      <c r="M812" s="73" t="e">
        <f>+VLOOKUP($O812,MASTER!$A$8:$N$762,14,0)</f>
        <v>#N/A</v>
      </c>
      <c r="N812" s="72">
        <f t="shared" si="59"/>
        <v>16</v>
      </c>
      <c r="O812" s="67">
        <f t="shared" si="59"/>
        <v>66</v>
      </c>
      <c r="P812" s="65"/>
      <c r="Q812" s="3"/>
      <c r="R812" s="3" t="str">
        <f t="shared" si="60"/>
        <v>https://dashboardfiltrado.azurewebsites.net/AutoDash/Index/66/</v>
      </c>
      <c r="S812" s="58" t="str">
        <f>+""""&amp;IFERROR(VLOOKUP($O812,MASTER!$A$8:$Z$762,20,0),"")&amp;""""</f>
        <v>""</v>
      </c>
      <c r="T812" s="73" t="str">
        <f>+IFERROR(VLOOKUP($O812,MASTER!$A$8:$Z$762,21,0),"")</f>
        <v/>
      </c>
      <c r="U812" s="67">
        <f>+BD_Links[[#This Row],[id2]]</f>
        <v>0</v>
      </c>
      <c r="V812" s="58" t="str">
        <f>+""""&amp;IFERROR(VLOOKUP($O812,MASTER!$A$8:$Z$762,22,0),"")&amp;""""</f>
        <v>""</v>
      </c>
      <c r="W812" s="3"/>
      <c r="X812" s="3" t="str">
        <f>+IFERROR(VLOOKUP(BD_Links[[#This Row],[id GEE]],Portadas10[],2,0),"")</f>
        <v/>
      </c>
      <c r="Y8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3" spans="2:26" ht="24" x14ac:dyDescent="0.3">
      <c r="B813" s="74">
        <f t="shared" si="58"/>
        <v>19</v>
      </c>
      <c r="C813" s="58" t="e">
        <f>+VLOOKUP($O813,MASTER!$A$8:$N$762,2,0)</f>
        <v>#N/A</v>
      </c>
      <c r="D813" s="73" t="e">
        <f>+VLOOKUP($O813,MASTER!$A$8:$N$762,3,0)</f>
        <v>#N/A</v>
      </c>
      <c r="E813" s="52" t="e">
        <f>+VLOOKUP($O813,MASTER!$A$8:$N$762,5,0)</f>
        <v>#N/A</v>
      </c>
      <c r="F813" s="73" t="e">
        <f>+VLOOKUP($O813,MASTER!$A$8:$N$762,6,0)</f>
        <v>#N/A</v>
      </c>
      <c r="G813" s="73" t="e">
        <f>+VLOOKUP($O813,MASTER!$A$8:$N$762,7,0)</f>
        <v>#N/A</v>
      </c>
      <c r="H813" s="73" t="e">
        <f>+VLOOKUP($O813,MASTER!$A$8:$N$762,9,0)</f>
        <v>#N/A</v>
      </c>
      <c r="I813" s="73" t="e">
        <f>+VLOOKUP($O813,MASTER!$A$8:$N$762,10,0)</f>
        <v>#N/A</v>
      </c>
      <c r="J813" s="73" t="e">
        <f>+VLOOKUP($O813,MASTER!$A$8:$N$762,11,0)</f>
        <v>#N/A</v>
      </c>
      <c r="K813" s="72" t="e">
        <f>+VLOOKUP($O813,MASTER!$A$8:$N$762,12,0)</f>
        <v>#N/A</v>
      </c>
      <c r="L813" s="73" t="e">
        <f>+VLOOKUP($O813,MASTER!$A$8:$N$762,13,0)</f>
        <v>#N/A</v>
      </c>
      <c r="M813" s="73" t="e">
        <f>+VLOOKUP($O813,MASTER!$A$8:$N$762,14,0)</f>
        <v>#N/A</v>
      </c>
      <c r="N813" s="72">
        <f t="shared" si="59"/>
        <v>16</v>
      </c>
      <c r="O813" s="67">
        <f t="shared" si="59"/>
        <v>66</v>
      </c>
      <c r="P813" s="65"/>
      <c r="Q813" s="3"/>
      <c r="R813" s="3" t="str">
        <f t="shared" si="60"/>
        <v>https://dashboardfiltrado.azurewebsites.net/AutoDash/Index/66/</v>
      </c>
      <c r="S813" s="58" t="str">
        <f>+""""&amp;IFERROR(VLOOKUP($O813,MASTER!$A$8:$Z$762,20,0),"")&amp;""""</f>
        <v>""</v>
      </c>
      <c r="T813" s="73" t="str">
        <f>+IFERROR(VLOOKUP($O813,MASTER!$A$8:$Z$762,21,0),"")</f>
        <v/>
      </c>
      <c r="U813" s="67">
        <f>+BD_Links[[#This Row],[id2]]</f>
        <v>0</v>
      </c>
      <c r="V813" s="58" t="str">
        <f>+""""&amp;IFERROR(VLOOKUP($O813,MASTER!$A$8:$Z$762,22,0),"")&amp;""""</f>
        <v>""</v>
      </c>
      <c r="W813" s="3"/>
      <c r="X813" s="3" t="str">
        <f>+IFERROR(VLOOKUP(BD_Links[[#This Row],[id GEE]],Portadas10[],2,0),"")</f>
        <v/>
      </c>
      <c r="Y8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4" spans="2:26" ht="24" x14ac:dyDescent="0.3">
      <c r="B814" s="74">
        <f t="shared" si="58"/>
        <v>20</v>
      </c>
      <c r="C814" s="58" t="e">
        <f>+VLOOKUP($O814,MASTER!$A$8:$N$762,2,0)</f>
        <v>#N/A</v>
      </c>
      <c r="D814" s="73" t="e">
        <f>+VLOOKUP($O814,MASTER!$A$8:$N$762,3,0)</f>
        <v>#N/A</v>
      </c>
      <c r="E814" s="52" t="e">
        <f>+VLOOKUP($O814,MASTER!$A$8:$N$762,5,0)</f>
        <v>#N/A</v>
      </c>
      <c r="F814" s="73" t="e">
        <f>+VLOOKUP($O814,MASTER!$A$8:$N$762,6,0)</f>
        <v>#N/A</v>
      </c>
      <c r="G814" s="73" t="e">
        <f>+VLOOKUP($O814,MASTER!$A$8:$N$762,7,0)</f>
        <v>#N/A</v>
      </c>
      <c r="H814" s="73" t="e">
        <f>+VLOOKUP($O814,MASTER!$A$8:$N$762,9,0)</f>
        <v>#N/A</v>
      </c>
      <c r="I814" s="73" t="e">
        <f>+VLOOKUP($O814,MASTER!$A$8:$N$762,10,0)</f>
        <v>#N/A</v>
      </c>
      <c r="J814" s="73" t="e">
        <f>+VLOOKUP($O814,MASTER!$A$8:$N$762,11,0)</f>
        <v>#N/A</v>
      </c>
      <c r="K814" s="72" t="e">
        <f>+VLOOKUP($O814,MASTER!$A$8:$N$762,12,0)</f>
        <v>#N/A</v>
      </c>
      <c r="L814" s="73" t="e">
        <f>+VLOOKUP($O814,MASTER!$A$8:$N$762,13,0)</f>
        <v>#N/A</v>
      </c>
      <c r="M814" s="73" t="e">
        <f>+VLOOKUP($O814,MASTER!$A$8:$N$762,14,0)</f>
        <v>#N/A</v>
      </c>
      <c r="N814" s="72">
        <f t="shared" si="59"/>
        <v>16</v>
      </c>
      <c r="O814" s="67">
        <f t="shared" si="59"/>
        <v>66</v>
      </c>
      <c r="P814" s="65"/>
      <c r="Q814" s="3"/>
      <c r="R814" s="3" t="str">
        <f t="shared" si="60"/>
        <v>https://dashboardfiltrado.azurewebsites.net/AutoDash/Index/66/</v>
      </c>
      <c r="S814" s="58" t="str">
        <f>+""""&amp;IFERROR(VLOOKUP($O814,MASTER!$A$8:$Z$762,20,0),"")&amp;""""</f>
        <v>""</v>
      </c>
      <c r="T814" s="73" t="str">
        <f>+IFERROR(VLOOKUP($O814,MASTER!$A$8:$Z$762,21,0),"")</f>
        <v/>
      </c>
      <c r="U814" s="67">
        <f>+BD_Links[[#This Row],[id2]]</f>
        <v>0</v>
      </c>
      <c r="V814" s="58" t="str">
        <f>+""""&amp;IFERROR(VLOOKUP($O814,MASTER!$A$8:$Z$762,22,0),"")&amp;""""</f>
        <v>""</v>
      </c>
      <c r="W814" s="3"/>
      <c r="X814" s="3" t="str">
        <f>+IFERROR(VLOOKUP(BD_Links[[#This Row],[id GEE]],Portadas10[],2,0),"")</f>
        <v/>
      </c>
      <c r="Y8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5" spans="2:26" ht="24" x14ac:dyDescent="0.3">
      <c r="B815" s="74">
        <f t="shared" si="58"/>
        <v>21</v>
      </c>
      <c r="C815" s="58" t="e">
        <f>+VLOOKUP($O815,MASTER!$A$8:$N$762,2,0)</f>
        <v>#N/A</v>
      </c>
      <c r="D815" s="73" t="e">
        <f>+VLOOKUP($O815,MASTER!$A$8:$N$762,3,0)</f>
        <v>#N/A</v>
      </c>
      <c r="E815" s="52" t="e">
        <f>+VLOOKUP($O815,MASTER!$A$8:$N$762,5,0)</f>
        <v>#N/A</v>
      </c>
      <c r="F815" s="73" t="e">
        <f>+VLOOKUP($O815,MASTER!$A$8:$N$762,6,0)</f>
        <v>#N/A</v>
      </c>
      <c r="G815" s="73" t="e">
        <f>+VLOOKUP($O815,MASTER!$A$8:$N$762,7,0)</f>
        <v>#N/A</v>
      </c>
      <c r="H815" s="73" t="e">
        <f>+VLOOKUP($O815,MASTER!$A$8:$N$762,9,0)</f>
        <v>#N/A</v>
      </c>
      <c r="I815" s="73" t="e">
        <f>+VLOOKUP($O815,MASTER!$A$8:$N$762,10,0)</f>
        <v>#N/A</v>
      </c>
      <c r="J815" s="73" t="e">
        <f>+VLOOKUP($O815,MASTER!$A$8:$N$762,11,0)</f>
        <v>#N/A</v>
      </c>
      <c r="K815" s="72" t="e">
        <f>+VLOOKUP($O815,MASTER!$A$8:$N$762,12,0)</f>
        <v>#N/A</v>
      </c>
      <c r="L815" s="73" t="e">
        <f>+VLOOKUP($O815,MASTER!$A$8:$N$762,13,0)</f>
        <v>#N/A</v>
      </c>
      <c r="M815" s="73" t="e">
        <f>+VLOOKUP($O815,MASTER!$A$8:$N$762,14,0)</f>
        <v>#N/A</v>
      </c>
      <c r="N815" s="72">
        <f t="shared" si="59"/>
        <v>16</v>
      </c>
      <c r="O815" s="67">
        <f t="shared" si="59"/>
        <v>66</v>
      </c>
      <c r="P815" s="65"/>
      <c r="Q815" s="3"/>
      <c r="R815" s="3" t="str">
        <f t="shared" si="60"/>
        <v>https://dashboardfiltrado.azurewebsites.net/AutoDash/Index/66/</v>
      </c>
      <c r="S815" s="58" t="str">
        <f>+""""&amp;IFERROR(VLOOKUP($O815,MASTER!$A$8:$Z$762,20,0),"")&amp;""""</f>
        <v>""</v>
      </c>
      <c r="T815" s="73" t="str">
        <f>+IFERROR(VLOOKUP($O815,MASTER!$A$8:$Z$762,21,0),"")</f>
        <v/>
      </c>
      <c r="U815" s="67">
        <f>+BD_Links[[#This Row],[id2]]</f>
        <v>0</v>
      </c>
      <c r="V815" s="58" t="str">
        <f>+""""&amp;IFERROR(VLOOKUP($O815,MASTER!$A$8:$Z$762,22,0),"")&amp;""""</f>
        <v>""</v>
      </c>
      <c r="W815" s="3"/>
      <c r="X815" s="3" t="str">
        <f>+IFERROR(VLOOKUP(BD_Links[[#This Row],[id GEE]],Portadas10[],2,0),"")</f>
        <v/>
      </c>
      <c r="Y8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6" spans="2:26" ht="24" x14ac:dyDescent="0.3">
      <c r="B816" s="74">
        <f t="shared" si="58"/>
        <v>22</v>
      </c>
      <c r="C816" s="58" t="e">
        <f>+VLOOKUP($O816,MASTER!$A$8:$N$762,2,0)</f>
        <v>#N/A</v>
      </c>
      <c r="D816" s="73" t="e">
        <f>+VLOOKUP($O816,MASTER!$A$8:$N$762,3,0)</f>
        <v>#N/A</v>
      </c>
      <c r="E816" s="52" t="e">
        <f>+VLOOKUP($O816,MASTER!$A$8:$N$762,5,0)</f>
        <v>#N/A</v>
      </c>
      <c r="F816" s="73" t="e">
        <f>+VLOOKUP($O816,MASTER!$A$8:$N$762,6,0)</f>
        <v>#N/A</v>
      </c>
      <c r="G816" s="73" t="e">
        <f>+VLOOKUP($O816,MASTER!$A$8:$N$762,7,0)</f>
        <v>#N/A</v>
      </c>
      <c r="H816" s="73" t="e">
        <f>+VLOOKUP($O816,MASTER!$A$8:$N$762,9,0)</f>
        <v>#N/A</v>
      </c>
      <c r="I816" s="73" t="e">
        <f>+VLOOKUP($O816,MASTER!$A$8:$N$762,10,0)</f>
        <v>#N/A</v>
      </c>
      <c r="J816" s="73" t="e">
        <f>+VLOOKUP($O816,MASTER!$A$8:$N$762,11,0)</f>
        <v>#N/A</v>
      </c>
      <c r="K816" s="72" t="e">
        <f>+VLOOKUP($O816,MASTER!$A$8:$N$762,12,0)</f>
        <v>#N/A</v>
      </c>
      <c r="L816" s="73" t="e">
        <f>+VLOOKUP($O816,MASTER!$A$8:$N$762,13,0)</f>
        <v>#N/A</v>
      </c>
      <c r="M816" s="73" t="e">
        <f>+VLOOKUP($O816,MASTER!$A$8:$N$762,14,0)</f>
        <v>#N/A</v>
      </c>
      <c r="N816" s="72">
        <f t="shared" si="59"/>
        <v>16</v>
      </c>
      <c r="O816" s="67">
        <f t="shared" si="59"/>
        <v>66</v>
      </c>
      <c r="P816" s="65"/>
      <c r="Q816" s="3"/>
      <c r="R816" s="3" t="str">
        <f t="shared" si="60"/>
        <v>https://dashboardfiltrado.azurewebsites.net/AutoDash/Index/66/</v>
      </c>
      <c r="S816" s="58" t="str">
        <f>+""""&amp;IFERROR(VLOOKUP($O816,MASTER!$A$8:$Z$762,20,0),"")&amp;""""</f>
        <v>""</v>
      </c>
      <c r="T816" s="73" t="str">
        <f>+IFERROR(VLOOKUP($O816,MASTER!$A$8:$Z$762,21,0),"")</f>
        <v/>
      </c>
      <c r="U816" s="67">
        <f>+BD_Links[[#This Row],[id2]]</f>
        <v>0</v>
      </c>
      <c r="V816" s="58" t="str">
        <f>+""""&amp;IFERROR(VLOOKUP($O816,MASTER!$A$8:$Z$762,22,0),"")&amp;""""</f>
        <v>""</v>
      </c>
      <c r="W816" s="3"/>
      <c r="X816" s="3" t="str">
        <f>+IFERROR(VLOOKUP(BD_Links[[#This Row],[id GEE]],Portadas10[],2,0),"")</f>
        <v/>
      </c>
      <c r="Y8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7" spans="2:26" ht="24" x14ac:dyDescent="0.3">
      <c r="B817" s="74">
        <f t="shared" si="58"/>
        <v>23</v>
      </c>
      <c r="C817" s="58" t="e">
        <f>+VLOOKUP($O817,MASTER!$A$8:$N$762,2,0)</f>
        <v>#N/A</v>
      </c>
      <c r="D817" s="73" t="e">
        <f>+VLOOKUP($O817,MASTER!$A$8:$N$762,3,0)</f>
        <v>#N/A</v>
      </c>
      <c r="E817" s="52" t="e">
        <f>+VLOOKUP($O817,MASTER!$A$8:$N$762,5,0)</f>
        <v>#N/A</v>
      </c>
      <c r="F817" s="73" t="e">
        <f>+VLOOKUP($O817,MASTER!$A$8:$N$762,6,0)</f>
        <v>#N/A</v>
      </c>
      <c r="G817" s="73" t="e">
        <f>+VLOOKUP($O817,MASTER!$A$8:$N$762,7,0)</f>
        <v>#N/A</v>
      </c>
      <c r="H817" s="73" t="e">
        <f>+VLOOKUP($O817,MASTER!$A$8:$N$762,9,0)</f>
        <v>#N/A</v>
      </c>
      <c r="I817" s="73" t="e">
        <f>+VLOOKUP($O817,MASTER!$A$8:$N$762,10,0)</f>
        <v>#N/A</v>
      </c>
      <c r="J817" s="73" t="e">
        <f>+VLOOKUP($O817,MASTER!$A$8:$N$762,11,0)</f>
        <v>#N/A</v>
      </c>
      <c r="K817" s="72" t="e">
        <f>+VLOOKUP($O817,MASTER!$A$8:$N$762,12,0)</f>
        <v>#N/A</v>
      </c>
      <c r="L817" s="73" t="e">
        <f>+VLOOKUP($O817,MASTER!$A$8:$N$762,13,0)</f>
        <v>#N/A</v>
      </c>
      <c r="M817" s="73" t="e">
        <f>+VLOOKUP($O817,MASTER!$A$8:$N$762,14,0)</f>
        <v>#N/A</v>
      </c>
      <c r="N817" s="72">
        <f t="shared" si="59"/>
        <v>16</v>
      </c>
      <c r="O817" s="67">
        <f t="shared" si="59"/>
        <v>66</v>
      </c>
      <c r="P817" s="65"/>
      <c r="Q817" s="3"/>
      <c r="R817" s="3" t="str">
        <f t="shared" si="60"/>
        <v>https://dashboardfiltrado.azurewebsites.net/AutoDash/Index/66/</v>
      </c>
      <c r="S817" s="58" t="str">
        <f>+""""&amp;IFERROR(VLOOKUP($O817,MASTER!$A$8:$Z$762,20,0),"")&amp;""""</f>
        <v>""</v>
      </c>
      <c r="T817" s="73" t="str">
        <f>+IFERROR(VLOOKUP($O817,MASTER!$A$8:$Z$762,21,0),"")</f>
        <v/>
      </c>
      <c r="U817" s="67">
        <f>+BD_Links[[#This Row],[id2]]</f>
        <v>0</v>
      </c>
      <c r="V817" s="58" t="str">
        <f>+""""&amp;IFERROR(VLOOKUP($O817,MASTER!$A$8:$Z$762,22,0),"")&amp;""""</f>
        <v>""</v>
      </c>
      <c r="W817" s="3"/>
      <c r="X817" s="3" t="str">
        <f>+IFERROR(VLOOKUP(BD_Links[[#This Row],[id GEE]],Portadas10[],2,0),"")</f>
        <v/>
      </c>
      <c r="Y8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8" spans="2:26" ht="24" x14ac:dyDescent="0.3">
      <c r="B818" s="74">
        <f t="shared" si="58"/>
        <v>24</v>
      </c>
      <c r="C818" s="58" t="e">
        <f>+VLOOKUP($O818,MASTER!$A$8:$N$762,2,0)</f>
        <v>#N/A</v>
      </c>
      <c r="D818" s="73" t="e">
        <f>+VLOOKUP($O818,MASTER!$A$8:$N$762,3,0)</f>
        <v>#N/A</v>
      </c>
      <c r="E818" s="52" t="e">
        <f>+VLOOKUP($O818,MASTER!$A$8:$N$762,5,0)</f>
        <v>#N/A</v>
      </c>
      <c r="F818" s="73" t="e">
        <f>+VLOOKUP($O818,MASTER!$A$8:$N$762,6,0)</f>
        <v>#N/A</v>
      </c>
      <c r="G818" s="73" t="e">
        <f>+VLOOKUP($O818,MASTER!$A$8:$N$762,7,0)</f>
        <v>#N/A</v>
      </c>
      <c r="H818" s="73" t="e">
        <f>+VLOOKUP($O818,MASTER!$A$8:$N$762,9,0)</f>
        <v>#N/A</v>
      </c>
      <c r="I818" s="73" t="e">
        <f>+VLOOKUP($O818,MASTER!$A$8:$N$762,10,0)</f>
        <v>#N/A</v>
      </c>
      <c r="J818" s="73" t="e">
        <f>+VLOOKUP($O818,MASTER!$A$8:$N$762,11,0)</f>
        <v>#N/A</v>
      </c>
      <c r="K818" s="72" t="e">
        <f>+VLOOKUP($O818,MASTER!$A$8:$N$762,12,0)</f>
        <v>#N/A</v>
      </c>
      <c r="L818" s="73" t="e">
        <f>+VLOOKUP($O818,MASTER!$A$8:$N$762,13,0)</f>
        <v>#N/A</v>
      </c>
      <c r="M818" s="73" t="e">
        <f>+VLOOKUP($O818,MASTER!$A$8:$N$762,14,0)</f>
        <v>#N/A</v>
      </c>
      <c r="N818" s="72">
        <f t="shared" si="59"/>
        <v>16</v>
      </c>
      <c r="O818" s="67">
        <f t="shared" si="59"/>
        <v>66</v>
      </c>
      <c r="P818" s="65"/>
      <c r="Q818" s="3"/>
      <c r="R818" s="3" t="str">
        <f t="shared" si="60"/>
        <v>https://dashboardfiltrado.azurewebsites.net/AutoDash/Index/66/</v>
      </c>
      <c r="S818" s="58" t="str">
        <f>+""""&amp;IFERROR(VLOOKUP($O818,MASTER!$A$8:$Z$762,20,0),"")&amp;""""</f>
        <v>""</v>
      </c>
      <c r="T818" s="73" t="str">
        <f>+IFERROR(VLOOKUP($O818,MASTER!$A$8:$Z$762,21,0),"")</f>
        <v/>
      </c>
      <c r="U818" s="67">
        <f>+BD_Links[[#This Row],[id2]]</f>
        <v>0</v>
      </c>
      <c r="V818" s="58" t="str">
        <f>+""""&amp;IFERROR(VLOOKUP($O818,MASTER!$A$8:$Z$762,22,0),"")&amp;""""</f>
        <v>""</v>
      </c>
      <c r="W818" s="3"/>
      <c r="X818" s="3" t="str">
        <f>+IFERROR(VLOOKUP(BD_Links[[#This Row],[id GEE]],Portadas10[],2,0),"")</f>
        <v/>
      </c>
      <c r="Y8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9" spans="2:26" ht="24" x14ac:dyDescent="0.3">
      <c r="B819" s="74">
        <f t="shared" si="58"/>
        <v>25</v>
      </c>
      <c r="C819" s="58" t="e">
        <f>+VLOOKUP($O819,MASTER!$A$8:$N$762,2,0)</f>
        <v>#N/A</v>
      </c>
      <c r="D819" s="73" t="e">
        <f>+VLOOKUP($O819,MASTER!$A$8:$N$762,3,0)</f>
        <v>#N/A</v>
      </c>
      <c r="E819" s="52" t="e">
        <f>+VLOOKUP($O819,MASTER!$A$8:$N$762,5,0)</f>
        <v>#N/A</v>
      </c>
      <c r="F819" s="73" t="e">
        <f>+VLOOKUP($O819,MASTER!$A$8:$N$762,6,0)</f>
        <v>#N/A</v>
      </c>
      <c r="G819" s="73" t="e">
        <f>+VLOOKUP($O819,MASTER!$A$8:$N$762,7,0)</f>
        <v>#N/A</v>
      </c>
      <c r="H819" s="73" t="e">
        <f>+VLOOKUP($O819,MASTER!$A$8:$N$762,9,0)</f>
        <v>#N/A</v>
      </c>
      <c r="I819" s="73" t="e">
        <f>+VLOOKUP($O819,MASTER!$A$8:$N$762,10,0)</f>
        <v>#N/A</v>
      </c>
      <c r="J819" s="73" t="e">
        <f>+VLOOKUP($O819,MASTER!$A$8:$N$762,11,0)</f>
        <v>#N/A</v>
      </c>
      <c r="K819" s="72" t="e">
        <f>+VLOOKUP($O819,MASTER!$A$8:$N$762,12,0)</f>
        <v>#N/A</v>
      </c>
      <c r="L819" s="73" t="e">
        <f>+VLOOKUP($O819,MASTER!$A$8:$N$762,13,0)</f>
        <v>#N/A</v>
      </c>
      <c r="M819" s="73" t="e">
        <f>+VLOOKUP($O819,MASTER!$A$8:$N$762,14,0)</f>
        <v>#N/A</v>
      </c>
      <c r="N819" s="72">
        <f t="shared" si="59"/>
        <v>16</v>
      </c>
      <c r="O819" s="67">
        <f t="shared" si="59"/>
        <v>66</v>
      </c>
      <c r="P819" s="65"/>
      <c r="Q819" s="3"/>
      <c r="R819" s="3" t="str">
        <f t="shared" si="60"/>
        <v>https://dashboardfiltrado.azurewebsites.net/AutoDash/Index/66/</v>
      </c>
      <c r="S819" s="58" t="str">
        <f>+""""&amp;IFERROR(VLOOKUP($O819,MASTER!$A$8:$Z$762,20,0),"")&amp;""""</f>
        <v>""</v>
      </c>
      <c r="T819" s="73" t="str">
        <f>+IFERROR(VLOOKUP($O819,MASTER!$A$8:$Z$762,21,0),"")</f>
        <v/>
      </c>
      <c r="U819" s="67">
        <f>+BD_Links[[#This Row],[id2]]</f>
        <v>0</v>
      </c>
      <c r="V819" s="58" t="str">
        <f>+""""&amp;IFERROR(VLOOKUP($O819,MASTER!$A$8:$Z$762,22,0),"")&amp;""""</f>
        <v>""</v>
      </c>
      <c r="W819" s="3"/>
      <c r="X819" s="3" t="str">
        <f>+IFERROR(VLOOKUP(BD_Links[[#This Row],[id GEE]],Portadas10[],2,0),"")</f>
        <v/>
      </c>
      <c r="Y8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0" spans="2:26" ht="24" x14ac:dyDescent="0.3">
      <c r="B820" s="74">
        <f t="shared" si="58"/>
        <v>26</v>
      </c>
      <c r="C820" s="58" t="e">
        <f>+VLOOKUP($O820,MASTER!$A$8:$N$762,2,0)</f>
        <v>#N/A</v>
      </c>
      <c r="D820" s="73" t="e">
        <f>+VLOOKUP($O820,MASTER!$A$8:$N$762,3,0)</f>
        <v>#N/A</v>
      </c>
      <c r="E820" s="52" t="e">
        <f>+VLOOKUP($O820,MASTER!$A$8:$N$762,5,0)</f>
        <v>#N/A</v>
      </c>
      <c r="F820" s="73" t="e">
        <f>+VLOOKUP($O820,MASTER!$A$8:$N$762,6,0)</f>
        <v>#N/A</v>
      </c>
      <c r="G820" s="73" t="e">
        <f>+VLOOKUP($O820,MASTER!$A$8:$N$762,7,0)</f>
        <v>#N/A</v>
      </c>
      <c r="H820" s="73" t="e">
        <f>+VLOOKUP($O820,MASTER!$A$8:$N$762,9,0)</f>
        <v>#N/A</v>
      </c>
      <c r="I820" s="73" t="e">
        <f>+VLOOKUP($O820,MASTER!$A$8:$N$762,10,0)</f>
        <v>#N/A</v>
      </c>
      <c r="J820" s="73" t="e">
        <f>+VLOOKUP($O820,MASTER!$A$8:$N$762,11,0)</f>
        <v>#N/A</v>
      </c>
      <c r="K820" s="72" t="e">
        <f>+VLOOKUP($O820,MASTER!$A$8:$N$762,12,0)</f>
        <v>#N/A</v>
      </c>
      <c r="L820" s="73" t="e">
        <f>+VLOOKUP($O820,MASTER!$A$8:$N$762,13,0)</f>
        <v>#N/A</v>
      </c>
      <c r="M820" s="73" t="e">
        <f>+VLOOKUP($O820,MASTER!$A$8:$N$762,14,0)</f>
        <v>#N/A</v>
      </c>
      <c r="N820" s="72">
        <f t="shared" si="59"/>
        <v>16</v>
      </c>
      <c r="O820" s="67">
        <f t="shared" si="59"/>
        <v>66</v>
      </c>
      <c r="P820" s="65"/>
      <c r="Q820" s="3"/>
      <c r="R820" s="3" t="str">
        <f t="shared" si="60"/>
        <v>https://dashboardfiltrado.azurewebsites.net/AutoDash/Index/66/</v>
      </c>
      <c r="S820" s="58" t="str">
        <f>+""""&amp;IFERROR(VLOOKUP($O820,MASTER!$A$8:$Z$762,20,0),"")&amp;""""</f>
        <v>""</v>
      </c>
      <c r="T820" s="73" t="str">
        <f>+IFERROR(VLOOKUP($O820,MASTER!$A$8:$Z$762,21,0),"")</f>
        <v/>
      </c>
      <c r="U820" s="67">
        <f>+BD_Links[[#This Row],[id2]]</f>
        <v>0</v>
      </c>
      <c r="V820" s="58" t="str">
        <f>+""""&amp;IFERROR(VLOOKUP($O820,MASTER!$A$8:$Z$762,22,0),"")&amp;""""</f>
        <v>""</v>
      </c>
      <c r="W820" s="3"/>
      <c r="X820" s="3" t="str">
        <f>+IFERROR(VLOOKUP(BD_Links[[#This Row],[id GEE]],Portadas10[],2,0),"")</f>
        <v/>
      </c>
      <c r="Y8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1" spans="2:26" ht="24" x14ac:dyDescent="0.3">
      <c r="B821" s="74">
        <f t="shared" si="58"/>
        <v>27</v>
      </c>
      <c r="C821" s="58" t="e">
        <f>+VLOOKUP($O821,MASTER!$A$8:$N$762,2,0)</f>
        <v>#N/A</v>
      </c>
      <c r="D821" s="73" t="e">
        <f>+VLOOKUP($O821,MASTER!$A$8:$N$762,3,0)</f>
        <v>#N/A</v>
      </c>
      <c r="E821" s="52" t="e">
        <f>+VLOOKUP($O821,MASTER!$A$8:$N$762,5,0)</f>
        <v>#N/A</v>
      </c>
      <c r="F821" s="73" t="e">
        <f>+VLOOKUP($O821,MASTER!$A$8:$N$762,6,0)</f>
        <v>#N/A</v>
      </c>
      <c r="G821" s="73" t="e">
        <f>+VLOOKUP($O821,MASTER!$A$8:$N$762,7,0)</f>
        <v>#N/A</v>
      </c>
      <c r="H821" s="73" t="e">
        <f>+VLOOKUP($O821,MASTER!$A$8:$N$762,9,0)</f>
        <v>#N/A</v>
      </c>
      <c r="I821" s="73" t="e">
        <f>+VLOOKUP($O821,MASTER!$A$8:$N$762,10,0)</f>
        <v>#N/A</v>
      </c>
      <c r="J821" s="73" t="e">
        <f>+VLOOKUP($O821,MASTER!$A$8:$N$762,11,0)</f>
        <v>#N/A</v>
      </c>
      <c r="K821" s="72" t="e">
        <f>+VLOOKUP($O821,MASTER!$A$8:$N$762,12,0)</f>
        <v>#N/A</v>
      </c>
      <c r="L821" s="73" t="e">
        <f>+VLOOKUP($O821,MASTER!$A$8:$N$762,13,0)</f>
        <v>#N/A</v>
      </c>
      <c r="M821" s="73" t="e">
        <f>+VLOOKUP($O821,MASTER!$A$8:$N$762,14,0)</f>
        <v>#N/A</v>
      </c>
      <c r="N821" s="72">
        <f t="shared" si="59"/>
        <v>16</v>
      </c>
      <c r="O821" s="67">
        <f t="shared" si="59"/>
        <v>66</v>
      </c>
      <c r="P821" s="65"/>
      <c r="Q821" s="3"/>
      <c r="R821" s="3" t="str">
        <f t="shared" si="60"/>
        <v>https://dashboardfiltrado.azurewebsites.net/AutoDash/Index/66/</v>
      </c>
      <c r="S821" s="58" t="str">
        <f>+""""&amp;IFERROR(VLOOKUP($O821,MASTER!$A$8:$Z$762,20,0),"")&amp;""""</f>
        <v>""</v>
      </c>
      <c r="T821" s="73" t="str">
        <f>+IFERROR(VLOOKUP($O821,MASTER!$A$8:$Z$762,21,0),"")</f>
        <v/>
      </c>
      <c r="U821" s="67">
        <f>+BD_Links[[#This Row],[id2]]</f>
        <v>0</v>
      </c>
      <c r="V821" s="58" t="str">
        <f>+""""&amp;IFERROR(VLOOKUP($O821,MASTER!$A$8:$Z$762,22,0),"")&amp;""""</f>
        <v>""</v>
      </c>
      <c r="W821" s="3"/>
      <c r="X821" s="3" t="str">
        <f>+IFERROR(VLOOKUP(BD_Links[[#This Row],[id GEE]],Portadas10[],2,0),"")</f>
        <v/>
      </c>
      <c r="Y8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2" spans="2:26" ht="24" x14ac:dyDescent="0.3">
      <c r="B822" s="74">
        <f t="shared" si="58"/>
        <v>28</v>
      </c>
      <c r="C822" s="58" t="e">
        <f>+VLOOKUP($O822,MASTER!$A$8:$N$762,2,0)</f>
        <v>#N/A</v>
      </c>
      <c r="D822" s="73" t="e">
        <f>+VLOOKUP($O822,MASTER!$A$8:$N$762,3,0)</f>
        <v>#N/A</v>
      </c>
      <c r="E822" s="52" t="e">
        <f>+VLOOKUP($O822,MASTER!$A$8:$N$762,5,0)</f>
        <v>#N/A</v>
      </c>
      <c r="F822" s="73" t="e">
        <f>+VLOOKUP($O822,MASTER!$A$8:$N$762,6,0)</f>
        <v>#N/A</v>
      </c>
      <c r="G822" s="73" t="e">
        <f>+VLOOKUP($O822,MASTER!$A$8:$N$762,7,0)</f>
        <v>#N/A</v>
      </c>
      <c r="H822" s="73" t="e">
        <f>+VLOOKUP($O822,MASTER!$A$8:$N$762,9,0)</f>
        <v>#N/A</v>
      </c>
      <c r="I822" s="73" t="e">
        <f>+VLOOKUP($O822,MASTER!$A$8:$N$762,10,0)</f>
        <v>#N/A</v>
      </c>
      <c r="J822" s="73" t="e">
        <f>+VLOOKUP($O822,MASTER!$A$8:$N$762,11,0)</f>
        <v>#N/A</v>
      </c>
      <c r="K822" s="72" t="e">
        <f>+VLOOKUP($O822,MASTER!$A$8:$N$762,12,0)</f>
        <v>#N/A</v>
      </c>
      <c r="L822" s="73" t="e">
        <f>+VLOOKUP($O822,MASTER!$A$8:$N$762,13,0)</f>
        <v>#N/A</v>
      </c>
      <c r="M822" s="73" t="e">
        <f>+VLOOKUP($O822,MASTER!$A$8:$N$762,14,0)</f>
        <v>#N/A</v>
      </c>
      <c r="N822" s="72">
        <f t="shared" si="59"/>
        <v>16</v>
      </c>
      <c r="O822" s="67">
        <f t="shared" si="59"/>
        <v>66</v>
      </c>
      <c r="P822" s="65"/>
      <c r="Q822" s="3"/>
      <c r="R822" s="3" t="str">
        <f t="shared" si="60"/>
        <v>https://dashboardfiltrado.azurewebsites.net/AutoDash/Index/66/</v>
      </c>
      <c r="S822" s="58" t="str">
        <f>+""""&amp;IFERROR(VLOOKUP($O822,MASTER!$A$8:$Z$762,20,0),"")&amp;""""</f>
        <v>""</v>
      </c>
      <c r="T822" s="73" t="str">
        <f>+IFERROR(VLOOKUP($O822,MASTER!$A$8:$Z$762,21,0),"")</f>
        <v/>
      </c>
      <c r="U822" s="67">
        <f>+BD_Links[[#This Row],[id2]]</f>
        <v>0</v>
      </c>
      <c r="V822" s="58" t="str">
        <f>+""""&amp;IFERROR(VLOOKUP($O822,MASTER!$A$8:$Z$762,22,0),"")&amp;""""</f>
        <v>""</v>
      </c>
      <c r="W822" s="3"/>
      <c r="X822" s="3" t="str">
        <f>+IFERROR(VLOOKUP(BD_Links[[#This Row],[id GEE]],Portadas10[],2,0),"")</f>
        <v/>
      </c>
      <c r="Y8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3" spans="2:26" ht="24" x14ac:dyDescent="0.3">
      <c r="B823" s="74">
        <f t="shared" si="58"/>
        <v>29</v>
      </c>
      <c r="C823" s="58" t="e">
        <f>+VLOOKUP($O823,MASTER!$A$8:$N$762,2,0)</f>
        <v>#N/A</v>
      </c>
      <c r="D823" s="73" t="e">
        <f>+VLOOKUP($O823,MASTER!$A$8:$N$762,3,0)</f>
        <v>#N/A</v>
      </c>
      <c r="E823" s="52" t="e">
        <f>+VLOOKUP($O823,MASTER!$A$8:$N$762,5,0)</f>
        <v>#N/A</v>
      </c>
      <c r="F823" s="73" t="e">
        <f>+VLOOKUP($O823,MASTER!$A$8:$N$762,6,0)</f>
        <v>#N/A</v>
      </c>
      <c r="G823" s="73" t="e">
        <f>+VLOOKUP($O823,MASTER!$A$8:$N$762,7,0)</f>
        <v>#N/A</v>
      </c>
      <c r="H823" s="73" t="e">
        <f>+VLOOKUP($O823,MASTER!$A$8:$N$762,9,0)</f>
        <v>#N/A</v>
      </c>
      <c r="I823" s="73" t="e">
        <f>+VLOOKUP($O823,MASTER!$A$8:$N$762,10,0)</f>
        <v>#N/A</v>
      </c>
      <c r="J823" s="73" t="e">
        <f>+VLOOKUP($O823,MASTER!$A$8:$N$762,11,0)</f>
        <v>#N/A</v>
      </c>
      <c r="K823" s="72" t="e">
        <f>+VLOOKUP($O823,MASTER!$A$8:$N$762,12,0)</f>
        <v>#N/A</v>
      </c>
      <c r="L823" s="73" t="e">
        <f>+VLOOKUP($O823,MASTER!$A$8:$N$762,13,0)</f>
        <v>#N/A</v>
      </c>
      <c r="M823" s="73" t="e">
        <f>+VLOOKUP($O823,MASTER!$A$8:$N$762,14,0)</f>
        <v>#N/A</v>
      </c>
      <c r="N823" s="72">
        <f t="shared" si="59"/>
        <v>16</v>
      </c>
      <c r="O823" s="67">
        <f t="shared" si="59"/>
        <v>66</v>
      </c>
      <c r="P823" s="65"/>
      <c r="Q823" s="3"/>
      <c r="R823" s="3" t="str">
        <f t="shared" si="60"/>
        <v>https://dashboardfiltrado.azurewebsites.net/AutoDash/Index/66/</v>
      </c>
      <c r="S823" s="58" t="str">
        <f>+""""&amp;IFERROR(VLOOKUP($O823,MASTER!$A$8:$Z$762,20,0),"")&amp;""""</f>
        <v>""</v>
      </c>
      <c r="T823" s="73" t="str">
        <f>+IFERROR(VLOOKUP($O823,MASTER!$A$8:$Z$762,21,0),"")</f>
        <v/>
      </c>
      <c r="U823" s="67">
        <f>+BD_Links[[#This Row],[id2]]</f>
        <v>0</v>
      </c>
      <c r="V823" s="58" t="str">
        <f>+""""&amp;IFERROR(VLOOKUP($O823,MASTER!$A$8:$Z$762,22,0),"")&amp;""""</f>
        <v>""</v>
      </c>
      <c r="W823" s="3"/>
      <c r="X823" s="3" t="str">
        <f>+IFERROR(VLOOKUP(BD_Links[[#This Row],[id GEE]],Portadas10[],2,0),"")</f>
        <v/>
      </c>
      <c r="Y8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4" spans="2:26" ht="24" x14ac:dyDescent="0.3">
      <c r="B824" s="74">
        <f t="shared" si="58"/>
        <v>30</v>
      </c>
      <c r="C824" s="58" t="e">
        <f>+VLOOKUP($O824,MASTER!$A$8:$N$762,2,0)</f>
        <v>#N/A</v>
      </c>
      <c r="D824" s="73" t="e">
        <f>+VLOOKUP($O824,MASTER!$A$8:$N$762,3,0)</f>
        <v>#N/A</v>
      </c>
      <c r="E824" s="52" t="e">
        <f>+VLOOKUP($O824,MASTER!$A$8:$N$762,5,0)</f>
        <v>#N/A</v>
      </c>
      <c r="F824" s="73" t="e">
        <f>+VLOOKUP($O824,MASTER!$A$8:$N$762,6,0)</f>
        <v>#N/A</v>
      </c>
      <c r="G824" s="73" t="e">
        <f>+VLOOKUP($O824,MASTER!$A$8:$N$762,7,0)</f>
        <v>#N/A</v>
      </c>
      <c r="H824" s="73" t="e">
        <f>+VLOOKUP($O824,MASTER!$A$8:$N$762,9,0)</f>
        <v>#N/A</v>
      </c>
      <c r="I824" s="73" t="e">
        <f>+VLOOKUP($O824,MASTER!$A$8:$N$762,10,0)</f>
        <v>#N/A</v>
      </c>
      <c r="J824" s="73" t="e">
        <f>+VLOOKUP($O824,MASTER!$A$8:$N$762,11,0)</f>
        <v>#N/A</v>
      </c>
      <c r="K824" s="72" t="e">
        <f>+VLOOKUP($O824,MASTER!$A$8:$N$762,12,0)</f>
        <v>#N/A</v>
      </c>
      <c r="L824" s="73" t="e">
        <f>+VLOOKUP($O824,MASTER!$A$8:$N$762,13,0)</f>
        <v>#N/A</v>
      </c>
      <c r="M824" s="73" t="e">
        <f>+VLOOKUP($O824,MASTER!$A$8:$N$762,14,0)</f>
        <v>#N/A</v>
      </c>
      <c r="N824" s="72">
        <f t="shared" si="59"/>
        <v>16</v>
      </c>
      <c r="O824" s="67">
        <f t="shared" si="59"/>
        <v>66</v>
      </c>
      <c r="P824" s="65"/>
      <c r="Q824" s="3"/>
      <c r="R824" s="3" t="str">
        <f t="shared" si="60"/>
        <v>https://dashboardfiltrado.azurewebsites.net/AutoDash/Index/66/</v>
      </c>
      <c r="S824" s="58" t="str">
        <f>+""""&amp;IFERROR(VLOOKUP($O824,MASTER!$A$8:$Z$762,20,0),"")&amp;""""</f>
        <v>""</v>
      </c>
      <c r="T824" s="73" t="str">
        <f>+IFERROR(VLOOKUP($O824,MASTER!$A$8:$Z$762,21,0),"")</f>
        <v/>
      </c>
      <c r="U824" s="67">
        <f>+BD_Links[[#This Row],[id2]]</f>
        <v>0</v>
      </c>
      <c r="V824" s="58" t="str">
        <f>+""""&amp;IFERROR(VLOOKUP($O824,MASTER!$A$8:$Z$762,22,0),"")&amp;""""</f>
        <v>""</v>
      </c>
      <c r="W824" s="3"/>
      <c r="X824" s="3" t="str">
        <f>+IFERROR(VLOOKUP(BD_Links[[#This Row],[id GEE]],Portadas10[],2,0),"")</f>
        <v/>
      </c>
      <c r="Y8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5" spans="2:26" ht="24" x14ac:dyDescent="0.3">
      <c r="B825" s="74">
        <f t="shared" si="58"/>
        <v>31</v>
      </c>
      <c r="C825" s="58" t="e">
        <f>+VLOOKUP($O825,MASTER!$A$8:$N$762,2,0)</f>
        <v>#N/A</v>
      </c>
      <c r="D825" s="73" t="e">
        <f>+VLOOKUP($O825,MASTER!$A$8:$N$762,3,0)</f>
        <v>#N/A</v>
      </c>
      <c r="E825" s="52" t="e">
        <f>+VLOOKUP($O825,MASTER!$A$8:$N$762,5,0)</f>
        <v>#N/A</v>
      </c>
      <c r="F825" s="73" t="e">
        <f>+VLOOKUP($O825,MASTER!$A$8:$N$762,6,0)</f>
        <v>#N/A</v>
      </c>
      <c r="G825" s="73" t="e">
        <f>+VLOOKUP($O825,MASTER!$A$8:$N$762,7,0)</f>
        <v>#N/A</v>
      </c>
      <c r="H825" s="73" t="e">
        <f>+VLOOKUP($O825,MASTER!$A$8:$N$762,9,0)</f>
        <v>#N/A</v>
      </c>
      <c r="I825" s="73" t="e">
        <f>+VLOOKUP($O825,MASTER!$A$8:$N$762,10,0)</f>
        <v>#N/A</v>
      </c>
      <c r="J825" s="73" t="e">
        <f>+VLOOKUP($O825,MASTER!$A$8:$N$762,11,0)</f>
        <v>#N/A</v>
      </c>
      <c r="K825" s="72" t="e">
        <f>+VLOOKUP($O825,MASTER!$A$8:$N$762,12,0)</f>
        <v>#N/A</v>
      </c>
      <c r="L825" s="73" t="e">
        <f>+VLOOKUP($O825,MASTER!$A$8:$N$762,13,0)</f>
        <v>#N/A</v>
      </c>
      <c r="M825" s="73" t="e">
        <f>+VLOOKUP($O825,MASTER!$A$8:$N$762,14,0)</f>
        <v>#N/A</v>
      </c>
      <c r="N825" s="72">
        <f t="shared" si="59"/>
        <v>16</v>
      </c>
      <c r="O825" s="67">
        <f t="shared" si="59"/>
        <v>66</v>
      </c>
      <c r="P825" s="65"/>
      <c r="Q825" s="3"/>
      <c r="R825" s="3" t="str">
        <f t="shared" si="60"/>
        <v>https://dashboardfiltrado.azurewebsites.net/AutoDash/Index/66/</v>
      </c>
      <c r="S825" s="58" t="str">
        <f>+""""&amp;IFERROR(VLOOKUP($O825,MASTER!$A$8:$Z$762,20,0),"")&amp;""""</f>
        <v>""</v>
      </c>
      <c r="T825" s="73" t="str">
        <f>+IFERROR(VLOOKUP($O825,MASTER!$A$8:$Z$762,21,0),"")</f>
        <v/>
      </c>
      <c r="U825" s="67">
        <f>+BD_Links[[#This Row],[id2]]</f>
        <v>0</v>
      </c>
      <c r="V825" s="58" t="str">
        <f>+""""&amp;IFERROR(VLOOKUP($O825,MASTER!$A$8:$Z$762,22,0),"")&amp;""""</f>
        <v>""</v>
      </c>
      <c r="W825" s="3"/>
      <c r="X825" s="3" t="str">
        <f>+IFERROR(VLOOKUP(BD_Links[[#This Row],[id GEE]],Portadas10[],2,0),"")</f>
        <v/>
      </c>
      <c r="Y8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6" spans="2:26" ht="24" x14ac:dyDescent="0.3">
      <c r="B826" s="74">
        <f t="shared" si="58"/>
        <v>32</v>
      </c>
      <c r="C826" s="58" t="e">
        <f>+VLOOKUP($O826,MASTER!$A$8:$N$762,2,0)</f>
        <v>#N/A</v>
      </c>
      <c r="D826" s="73" t="e">
        <f>+VLOOKUP($O826,MASTER!$A$8:$N$762,3,0)</f>
        <v>#N/A</v>
      </c>
      <c r="E826" s="52" t="e">
        <f>+VLOOKUP($O826,MASTER!$A$8:$N$762,5,0)</f>
        <v>#N/A</v>
      </c>
      <c r="F826" s="73" t="e">
        <f>+VLOOKUP($O826,MASTER!$A$8:$N$762,6,0)</f>
        <v>#N/A</v>
      </c>
      <c r="G826" s="73" t="e">
        <f>+VLOOKUP($O826,MASTER!$A$8:$N$762,7,0)</f>
        <v>#N/A</v>
      </c>
      <c r="H826" s="73" t="e">
        <f>+VLOOKUP($O826,MASTER!$A$8:$N$762,9,0)</f>
        <v>#N/A</v>
      </c>
      <c r="I826" s="73" t="e">
        <f>+VLOOKUP($O826,MASTER!$A$8:$N$762,10,0)</f>
        <v>#N/A</v>
      </c>
      <c r="J826" s="73" t="e">
        <f>+VLOOKUP($O826,MASTER!$A$8:$N$762,11,0)</f>
        <v>#N/A</v>
      </c>
      <c r="K826" s="72" t="e">
        <f>+VLOOKUP($O826,MASTER!$A$8:$N$762,12,0)</f>
        <v>#N/A</v>
      </c>
      <c r="L826" s="73" t="e">
        <f>+VLOOKUP($O826,MASTER!$A$8:$N$762,13,0)</f>
        <v>#N/A</v>
      </c>
      <c r="M826" s="73" t="e">
        <f>+VLOOKUP($O826,MASTER!$A$8:$N$762,14,0)</f>
        <v>#N/A</v>
      </c>
      <c r="N826" s="72">
        <f t="shared" si="59"/>
        <v>16</v>
      </c>
      <c r="O826" s="67">
        <f t="shared" si="59"/>
        <v>66</v>
      </c>
      <c r="P826" s="65"/>
      <c r="Q826" s="3"/>
      <c r="R826" s="3" t="str">
        <f t="shared" si="60"/>
        <v>https://dashboardfiltrado.azurewebsites.net/AutoDash/Index/66/</v>
      </c>
      <c r="S826" s="58" t="str">
        <f>+""""&amp;IFERROR(VLOOKUP($O826,MASTER!$A$8:$Z$762,20,0),"")&amp;""""</f>
        <v>""</v>
      </c>
      <c r="T826" s="73" t="str">
        <f>+IFERROR(VLOOKUP($O826,MASTER!$A$8:$Z$762,21,0),"")</f>
        <v/>
      </c>
      <c r="U826" s="67">
        <f>+BD_Links[[#This Row],[id2]]</f>
        <v>0</v>
      </c>
      <c r="V826" s="58" t="str">
        <f>+""""&amp;IFERROR(VLOOKUP($O826,MASTER!$A$8:$Z$762,22,0),"")&amp;""""</f>
        <v>""</v>
      </c>
      <c r="W826" s="3"/>
      <c r="X826" s="3" t="str">
        <f>+IFERROR(VLOOKUP(BD_Links[[#This Row],[id GEE]],Portadas10[],2,0),"")</f>
        <v/>
      </c>
      <c r="Y8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7" spans="2:26" ht="24" x14ac:dyDescent="0.3">
      <c r="B827" s="74">
        <f t="shared" si="58"/>
        <v>33</v>
      </c>
      <c r="C827" s="58" t="e">
        <f>+VLOOKUP($O827,MASTER!$A$8:$N$762,2,0)</f>
        <v>#N/A</v>
      </c>
      <c r="D827" s="73" t="e">
        <f>+VLOOKUP($O827,MASTER!$A$8:$N$762,3,0)</f>
        <v>#N/A</v>
      </c>
      <c r="E827" s="52" t="e">
        <f>+VLOOKUP($O827,MASTER!$A$8:$N$762,5,0)</f>
        <v>#N/A</v>
      </c>
      <c r="F827" s="73" t="e">
        <f>+VLOOKUP($O827,MASTER!$A$8:$N$762,6,0)</f>
        <v>#N/A</v>
      </c>
      <c r="G827" s="73" t="e">
        <f>+VLOOKUP($O827,MASTER!$A$8:$N$762,7,0)</f>
        <v>#N/A</v>
      </c>
      <c r="H827" s="73" t="e">
        <f>+VLOOKUP($O827,MASTER!$A$8:$N$762,9,0)</f>
        <v>#N/A</v>
      </c>
      <c r="I827" s="73" t="e">
        <f>+VLOOKUP($O827,MASTER!$A$8:$N$762,10,0)</f>
        <v>#N/A</v>
      </c>
      <c r="J827" s="73" t="e">
        <f>+VLOOKUP($O827,MASTER!$A$8:$N$762,11,0)</f>
        <v>#N/A</v>
      </c>
      <c r="K827" s="72" t="e">
        <f>+VLOOKUP($O827,MASTER!$A$8:$N$762,12,0)</f>
        <v>#N/A</v>
      </c>
      <c r="L827" s="73" t="e">
        <f>+VLOOKUP($O827,MASTER!$A$8:$N$762,13,0)</f>
        <v>#N/A</v>
      </c>
      <c r="M827" s="73" t="e">
        <f>+VLOOKUP($O827,MASTER!$A$8:$N$762,14,0)</f>
        <v>#N/A</v>
      </c>
      <c r="N827" s="72">
        <f t="shared" si="59"/>
        <v>16</v>
      </c>
      <c r="O827" s="67">
        <f t="shared" si="59"/>
        <v>66</v>
      </c>
      <c r="P827" s="65"/>
      <c r="Q827" s="3"/>
      <c r="R827" s="3" t="str">
        <f t="shared" si="60"/>
        <v>https://dashboardfiltrado.azurewebsites.net/AutoDash/Index/66/</v>
      </c>
      <c r="S827" s="58" t="str">
        <f>+""""&amp;IFERROR(VLOOKUP($O827,MASTER!$A$8:$Z$762,20,0),"")&amp;""""</f>
        <v>""</v>
      </c>
      <c r="T827" s="73" t="str">
        <f>+IFERROR(VLOOKUP($O827,MASTER!$A$8:$Z$762,21,0),"")</f>
        <v/>
      </c>
      <c r="U827" s="67">
        <f>+BD_Links[[#This Row],[id2]]</f>
        <v>0</v>
      </c>
      <c r="V827" s="58" t="str">
        <f>+""""&amp;IFERROR(VLOOKUP($O827,MASTER!$A$8:$Z$762,22,0),"")&amp;""""</f>
        <v>""</v>
      </c>
      <c r="W827" s="3"/>
      <c r="X827" s="3" t="str">
        <f>+IFERROR(VLOOKUP(BD_Links[[#This Row],[id GEE]],Portadas10[],2,0),"")</f>
        <v/>
      </c>
      <c r="Y8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8" spans="2:26" ht="24" x14ac:dyDescent="0.3">
      <c r="B828" s="74">
        <f t="shared" si="58"/>
        <v>34</v>
      </c>
      <c r="C828" s="58" t="e">
        <f>+VLOOKUP($O828,MASTER!$A$8:$N$762,2,0)</f>
        <v>#N/A</v>
      </c>
      <c r="D828" s="73" t="e">
        <f>+VLOOKUP($O828,MASTER!$A$8:$N$762,3,0)</f>
        <v>#N/A</v>
      </c>
      <c r="E828" s="52" t="e">
        <f>+VLOOKUP($O828,MASTER!$A$8:$N$762,5,0)</f>
        <v>#N/A</v>
      </c>
      <c r="F828" s="73" t="e">
        <f>+VLOOKUP($O828,MASTER!$A$8:$N$762,6,0)</f>
        <v>#N/A</v>
      </c>
      <c r="G828" s="73" t="e">
        <f>+VLOOKUP($O828,MASTER!$A$8:$N$762,7,0)</f>
        <v>#N/A</v>
      </c>
      <c r="H828" s="73" t="e">
        <f>+VLOOKUP($O828,MASTER!$A$8:$N$762,9,0)</f>
        <v>#N/A</v>
      </c>
      <c r="I828" s="73" t="e">
        <f>+VLOOKUP($O828,MASTER!$A$8:$N$762,10,0)</f>
        <v>#N/A</v>
      </c>
      <c r="J828" s="73" t="e">
        <f>+VLOOKUP($O828,MASTER!$A$8:$N$762,11,0)</f>
        <v>#N/A</v>
      </c>
      <c r="K828" s="72" t="e">
        <f>+VLOOKUP($O828,MASTER!$A$8:$N$762,12,0)</f>
        <v>#N/A</v>
      </c>
      <c r="L828" s="73" t="e">
        <f>+VLOOKUP($O828,MASTER!$A$8:$N$762,13,0)</f>
        <v>#N/A</v>
      </c>
      <c r="M828" s="73" t="e">
        <f>+VLOOKUP($O828,MASTER!$A$8:$N$762,14,0)</f>
        <v>#N/A</v>
      </c>
      <c r="N828" s="72">
        <f t="shared" si="59"/>
        <v>16</v>
      </c>
      <c r="O828" s="67">
        <f t="shared" si="59"/>
        <v>66</v>
      </c>
      <c r="P828" s="65"/>
      <c r="Q828" s="3"/>
      <c r="R828" s="3" t="str">
        <f t="shared" si="60"/>
        <v>https://dashboardfiltrado.azurewebsites.net/AutoDash/Index/66/</v>
      </c>
      <c r="S828" s="58" t="str">
        <f>+""""&amp;IFERROR(VLOOKUP($O828,MASTER!$A$8:$Z$762,20,0),"")&amp;""""</f>
        <v>""</v>
      </c>
      <c r="T828" s="73" t="str">
        <f>+IFERROR(VLOOKUP($O828,MASTER!$A$8:$Z$762,21,0),"")</f>
        <v/>
      </c>
      <c r="U828" s="67">
        <f>+BD_Links[[#This Row],[id2]]</f>
        <v>0</v>
      </c>
      <c r="V828" s="58" t="str">
        <f>+""""&amp;IFERROR(VLOOKUP($O828,MASTER!$A$8:$Z$762,22,0),"")&amp;""""</f>
        <v>""</v>
      </c>
      <c r="W828" s="3"/>
      <c r="X828" s="3" t="str">
        <f>+IFERROR(VLOOKUP(BD_Links[[#This Row],[id GEE]],Portadas10[],2,0),"")</f>
        <v/>
      </c>
      <c r="Y8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9" spans="2:26" ht="24" x14ac:dyDescent="0.3">
      <c r="B829" s="74">
        <f t="shared" si="58"/>
        <v>35</v>
      </c>
      <c r="C829" s="58" t="e">
        <f>+VLOOKUP($O829,MASTER!$A$8:$N$762,2,0)</f>
        <v>#N/A</v>
      </c>
      <c r="D829" s="73" t="e">
        <f>+VLOOKUP($O829,MASTER!$A$8:$N$762,3,0)</f>
        <v>#N/A</v>
      </c>
      <c r="E829" s="52" t="e">
        <f>+VLOOKUP($O829,MASTER!$A$8:$N$762,5,0)</f>
        <v>#N/A</v>
      </c>
      <c r="F829" s="73" t="e">
        <f>+VLOOKUP($O829,MASTER!$A$8:$N$762,6,0)</f>
        <v>#N/A</v>
      </c>
      <c r="G829" s="73" t="e">
        <f>+VLOOKUP($O829,MASTER!$A$8:$N$762,7,0)</f>
        <v>#N/A</v>
      </c>
      <c r="H829" s="73" t="e">
        <f>+VLOOKUP($O829,MASTER!$A$8:$N$762,9,0)</f>
        <v>#N/A</v>
      </c>
      <c r="I829" s="73" t="e">
        <f>+VLOOKUP($O829,MASTER!$A$8:$N$762,10,0)</f>
        <v>#N/A</v>
      </c>
      <c r="J829" s="73" t="e">
        <f>+VLOOKUP($O829,MASTER!$A$8:$N$762,11,0)</f>
        <v>#N/A</v>
      </c>
      <c r="K829" s="72" t="e">
        <f>+VLOOKUP($O829,MASTER!$A$8:$N$762,12,0)</f>
        <v>#N/A</v>
      </c>
      <c r="L829" s="73" t="e">
        <f>+VLOOKUP($O829,MASTER!$A$8:$N$762,13,0)</f>
        <v>#N/A</v>
      </c>
      <c r="M829" s="73" t="e">
        <f>+VLOOKUP($O829,MASTER!$A$8:$N$762,14,0)</f>
        <v>#N/A</v>
      </c>
      <c r="N829" s="72">
        <f t="shared" si="59"/>
        <v>16</v>
      </c>
      <c r="O829" s="67">
        <f t="shared" si="59"/>
        <v>66</v>
      </c>
      <c r="P829" s="65"/>
      <c r="Q829" s="3"/>
      <c r="R829" s="3" t="str">
        <f t="shared" si="60"/>
        <v>https://dashboardfiltrado.azurewebsites.net/AutoDash/Index/66/</v>
      </c>
      <c r="S829" s="58" t="str">
        <f>+""""&amp;IFERROR(VLOOKUP($O829,MASTER!$A$8:$Z$762,20,0),"")&amp;""""</f>
        <v>""</v>
      </c>
      <c r="T829" s="73" t="str">
        <f>+IFERROR(VLOOKUP($O829,MASTER!$A$8:$Z$762,21,0),"")</f>
        <v/>
      </c>
      <c r="U829" s="67">
        <f>+BD_Links[[#This Row],[id2]]</f>
        <v>0</v>
      </c>
      <c r="V829" s="58" t="str">
        <f>+""""&amp;IFERROR(VLOOKUP($O829,MASTER!$A$8:$Z$762,22,0),"")&amp;""""</f>
        <v>""</v>
      </c>
      <c r="W829" s="3"/>
      <c r="X829" s="3" t="str">
        <f>+IFERROR(VLOOKUP(BD_Links[[#This Row],[id GEE]],Portadas10[],2,0),"")</f>
        <v/>
      </c>
      <c r="Y8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30" spans="2:26" ht="24" x14ac:dyDescent="0.3">
      <c r="B830" s="74">
        <f t="shared" si="58"/>
        <v>1</v>
      </c>
      <c r="C830" s="58">
        <f>+VLOOKUP($O830,MASTER!$A$8:$N$762,2,0)</f>
        <v>0</v>
      </c>
      <c r="D830" s="73">
        <f>+VLOOKUP($O830,MASTER!$A$8:$N$762,3,0)</f>
        <v>0</v>
      </c>
      <c r="E830" s="52">
        <f>+VLOOKUP($O830,MASTER!$A$8:$N$762,5,0)</f>
        <v>0</v>
      </c>
      <c r="F830" s="73">
        <f>+VLOOKUP($O830,MASTER!$A$8:$N$762,6,0)</f>
        <v>0</v>
      </c>
      <c r="G830" s="73">
        <f>+VLOOKUP($O830,MASTER!$A$8:$N$762,7,0)</f>
        <v>0</v>
      </c>
      <c r="H830" s="73">
        <f>+VLOOKUP($O830,MASTER!$A$8:$N$762,9,0)</f>
        <v>0</v>
      </c>
      <c r="I830" s="73">
        <f>+VLOOKUP($O830,MASTER!$A$8:$N$762,10,0)</f>
        <v>0</v>
      </c>
      <c r="J830" s="73">
        <f>+VLOOKUP($O830,MASTER!$A$8:$N$762,11,0)</f>
        <v>0</v>
      </c>
      <c r="K830" s="72">
        <f>+VLOOKUP($O830,MASTER!$A$8:$N$762,12,0)</f>
        <v>0</v>
      </c>
      <c r="L830" s="73">
        <f>+VLOOKUP($O830,MASTER!$A$8:$N$762,13,0)</f>
        <v>0</v>
      </c>
      <c r="M830" s="73">
        <f>+VLOOKUP($O830,MASTER!$A$8:$N$762,14,0)</f>
        <v>0</v>
      </c>
      <c r="N830" s="72">
        <f t="shared" si="59"/>
        <v>16</v>
      </c>
      <c r="O830" s="67"/>
      <c r="P830" s="65"/>
      <c r="Q830" s="3"/>
      <c r="R830" s="3" t="str">
        <f t="shared" si="60"/>
        <v>https://dashboardfiltrado.azurewebsites.net/AutoDash/Index//</v>
      </c>
      <c r="S830" s="58" t="str">
        <f>+""""&amp;IFERROR(VLOOKUP($O830,MASTER!$A$8:$Z$762,20,0),"")&amp;""""</f>
        <v>""</v>
      </c>
      <c r="T830" s="73">
        <f>+IFERROR(VLOOKUP($O830,MASTER!$A$8:$Z$762,21,0),"")</f>
        <v>0</v>
      </c>
      <c r="U830" s="67">
        <f>+BD_Links[[#This Row],[id2]]</f>
        <v>0</v>
      </c>
      <c r="V830" s="58" t="str">
        <f>+""""&amp;IFERROR(VLOOKUP($O830,MASTER!$A$8:$Z$762,22,0),"")&amp;""""</f>
        <v>""</v>
      </c>
      <c r="W830" s="3"/>
      <c r="X830" s="3" t="str">
        <f>+IFERROR(VLOOKUP(BD_Links[[#This Row],[id GEE]],Portadas10[],2,0),"")</f>
        <v/>
      </c>
      <c r="Y8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1" spans="2:26" ht="24" x14ac:dyDescent="0.3">
      <c r="B831" s="74">
        <f t="shared" si="58"/>
        <v>2</v>
      </c>
      <c r="C831" s="58">
        <f>+VLOOKUP($O831,MASTER!$A$8:$N$762,2,0)</f>
        <v>0</v>
      </c>
      <c r="D831" s="73">
        <f>+VLOOKUP($O831,MASTER!$A$8:$N$762,3,0)</f>
        <v>0</v>
      </c>
      <c r="E831" s="52">
        <f>+VLOOKUP($O831,MASTER!$A$8:$N$762,5,0)</f>
        <v>0</v>
      </c>
      <c r="F831" s="73">
        <f>+VLOOKUP($O831,MASTER!$A$8:$N$762,6,0)</f>
        <v>0</v>
      </c>
      <c r="G831" s="73">
        <f>+VLOOKUP($O831,MASTER!$A$8:$N$762,7,0)</f>
        <v>0</v>
      </c>
      <c r="H831" s="73">
        <f>+VLOOKUP($O831,MASTER!$A$8:$N$762,9,0)</f>
        <v>0</v>
      </c>
      <c r="I831" s="73">
        <f>+VLOOKUP($O831,MASTER!$A$8:$N$762,10,0)</f>
        <v>0</v>
      </c>
      <c r="J831" s="73">
        <f>+VLOOKUP($O831,MASTER!$A$8:$N$762,11,0)</f>
        <v>0</v>
      </c>
      <c r="K831" s="72">
        <f>+VLOOKUP($O831,MASTER!$A$8:$N$762,12,0)</f>
        <v>0</v>
      </c>
      <c r="L831" s="73">
        <f>+VLOOKUP($O831,MASTER!$A$8:$N$762,13,0)</f>
        <v>0</v>
      </c>
      <c r="M831" s="73">
        <f>+VLOOKUP($O831,MASTER!$A$8:$N$762,14,0)</f>
        <v>0</v>
      </c>
      <c r="N831" s="72">
        <f t="shared" si="59"/>
        <v>16</v>
      </c>
      <c r="O831" s="67"/>
      <c r="P831" s="65"/>
      <c r="Q831" s="3"/>
      <c r="R831" s="3" t="str">
        <f t="shared" si="60"/>
        <v>https://dashboardfiltrado.azurewebsites.net/AutoDash/Index//</v>
      </c>
      <c r="S831" s="58" t="str">
        <f>+""""&amp;IFERROR(VLOOKUP($O831,MASTER!$A$8:$Z$762,20,0),"")&amp;""""</f>
        <v>""</v>
      </c>
      <c r="T831" s="73">
        <f>+IFERROR(VLOOKUP($O831,MASTER!$A$8:$Z$762,21,0),"")</f>
        <v>0</v>
      </c>
      <c r="U831" s="67">
        <f>+BD_Links[[#This Row],[id2]]</f>
        <v>0</v>
      </c>
      <c r="V831" s="58" t="str">
        <f>+""""&amp;IFERROR(VLOOKUP($O831,MASTER!$A$8:$Z$762,22,0),"")&amp;""""</f>
        <v>""</v>
      </c>
      <c r="W831" s="3"/>
      <c r="X831" s="3" t="str">
        <f>+IFERROR(VLOOKUP(BD_Links[[#This Row],[id GEE]],Portadas10[],2,0),"")</f>
        <v/>
      </c>
      <c r="Y8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2" spans="2:26" ht="24" x14ac:dyDescent="0.3">
      <c r="B832" s="74">
        <f t="shared" si="58"/>
        <v>3</v>
      </c>
      <c r="C832" s="58">
        <f>+VLOOKUP($O832,MASTER!$A$8:$N$762,2,0)</f>
        <v>0</v>
      </c>
      <c r="D832" s="73">
        <f>+VLOOKUP($O832,MASTER!$A$8:$N$762,3,0)</f>
        <v>0</v>
      </c>
      <c r="E832" s="52">
        <f>+VLOOKUP($O832,MASTER!$A$8:$N$762,5,0)</f>
        <v>0</v>
      </c>
      <c r="F832" s="73">
        <f>+VLOOKUP($O832,MASTER!$A$8:$N$762,6,0)</f>
        <v>0</v>
      </c>
      <c r="G832" s="73">
        <f>+VLOOKUP($O832,MASTER!$A$8:$N$762,7,0)</f>
        <v>0</v>
      </c>
      <c r="H832" s="73">
        <f>+VLOOKUP($O832,MASTER!$A$8:$N$762,9,0)</f>
        <v>0</v>
      </c>
      <c r="I832" s="73">
        <f>+VLOOKUP($O832,MASTER!$A$8:$N$762,10,0)</f>
        <v>0</v>
      </c>
      <c r="J832" s="73">
        <f>+VLOOKUP($O832,MASTER!$A$8:$N$762,11,0)</f>
        <v>0</v>
      </c>
      <c r="K832" s="72">
        <f>+VLOOKUP($O832,MASTER!$A$8:$N$762,12,0)</f>
        <v>0</v>
      </c>
      <c r="L832" s="73">
        <f>+VLOOKUP($O832,MASTER!$A$8:$N$762,13,0)</f>
        <v>0</v>
      </c>
      <c r="M832" s="73">
        <f>+VLOOKUP($O832,MASTER!$A$8:$N$762,14,0)</f>
        <v>0</v>
      </c>
      <c r="N832" s="72">
        <f t="shared" si="59"/>
        <v>16</v>
      </c>
      <c r="O832" s="67"/>
      <c r="P832" s="65"/>
      <c r="Q832" s="3"/>
      <c r="R832" s="3" t="str">
        <f t="shared" si="60"/>
        <v>https://dashboardfiltrado.azurewebsites.net/AutoDash/Index//</v>
      </c>
      <c r="S832" s="58" t="str">
        <f>+""""&amp;IFERROR(VLOOKUP($O832,MASTER!$A$8:$Z$762,20,0),"")&amp;""""</f>
        <v>""</v>
      </c>
      <c r="T832" s="73">
        <f>+IFERROR(VLOOKUP($O832,MASTER!$A$8:$Z$762,21,0),"")</f>
        <v>0</v>
      </c>
      <c r="U832" s="67">
        <f>+BD_Links[[#This Row],[id2]]</f>
        <v>0</v>
      </c>
      <c r="V832" s="58" t="str">
        <f>+""""&amp;IFERROR(VLOOKUP($O832,MASTER!$A$8:$Z$762,22,0),"")&amp;""""</f>
        <v>""</v>
      </c>
      <c r="W832" s="3"/>
      <c r="X832" s="3" t="str">
        <f>+IFERROR(VLOOKUP(BD_Links[[#This Row],[id GEE]],Portadas10[],2,0),"")</f>
        <v/>
      </c>
      <c r="Y8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3" spans="2:26" ht="24" x14ac:dyDescent="0.3">
      <c r="B833" s="74">
        <f t="shared" si="58"/>
        <v>4</v>
      </c>
      <c r="C833" s="58">
        <f>+VLOOKUP($O833,MASTER!$A$8:$N$762,2,0)</f>
        <v>0</v>
      </c>
      <c r="D833" s="73">
        <f>+VLOOKUP($O833,MASTER!$A$8:$N$762,3,0)</f>
        <v>0</v>
      </c>
      <c r="E833" s="52">
        <f>+VLOOKUP($O833,MASTER!$A$8:$N$762,5,0)</f>
        <v>0</v>
      </c>
      <c r="F833" s="73">
        <f>+VLOOKUP($O833,MASTER!$A$8:$N$762,6,0)</f>
        <v>0</v>
      </c>
      <c r="G833" s="73">
        <f>+VLOOKUP($O833,MASTER!$A$8:$N$762,7,0)</f>
        <v>0</v>
      </c>
      <c r="H833" s="73">
        <f>+VLOOKUP($O833,MASTER!$A$8:$N$762,9,0)</f>
        <v>0</v>
      </c>
      <c r="I833" s="73">
        <f>+VLOOKUP($O833,MASTER!$A$8:$N$762,10,0)</f>
        <v>0</v>
      </c>
      <c r="J833" s="73">
        <f>+VLOOKUP($O833,MASTER!$A$8:$N$762,11,0)</f>
        <v>0</v>
      </c>
      <c r="K833" s="72">
        <f>+VLOOKUP($O833,MASTER!$A$8:$N$762,12,0)</f>
        <v>0</v>
      </c>
      <c r="L833" s="73">
        <f>+VLOOKUP($O833,MASTER!$A$8:$N$762,13,0)</f>
        <v>0</v>
      </c>
      <c r="M833" s="73">
        <f>+VLOOKUP($O833,MASTER!$A$8:$N$762,14,0)</f>
        <v>0</v>
      </c>
      <c r="N833" s="72">
        <f t="shared" si="59"/>
        <v>16</v>
      </c>
      <c r="O833" s="67"/>
      <c r="P833" s="65"/>
      <c r="Q833" s="3"/>
      <c r="R833" s="3" t="str">
        <f t="shared" si="60"/>
        <v>https://dashboardfiltrado.azurewebsites.net/AutoDash/Index//</v>
      </c>
      <c r="S833" s="58" t="str">
        <f>+""""&amp;IFERROR(VLOOKUP($O833,MASTER!$A$8:$Z$762,20,0),"")&amp;""""</f>
        <v>""</v>
      </c>
      <c r="T833" s="73">
        <f>+IFERROR(VLOOKUP($O833,MASTER!$A$8:$Z$762,21,0),"")</f>
        <v>0</v>
      </c>
      <c r="U833" s="67">
        <f>+BD_Links[[#This Row],[id2]]</f>
        <v>0</v>
      </c>
      <c r="V833" s="58" t="str">
        <f>+""""&amp;IFERROR(VLOOKUP($O833,MASTER!$A$8:$Z$762,22,0),"")&amp;""""</f>
        <v>""</v>
      </c>
      <c r="W833" s="3"/>
      <c r="X833" s="3" t="str">
        <f>+IFERROR(VLOOKUP(BD_Links[[#This Row],[id GEE]],Portadas10[],2,0),"")</f>
        <v/>
      </c>
      <c r="Y8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4" spans="2:26" ht="24" x14ac:dyDescent="0.3">
      <c r="B834" s="74">
        <f t="shared" si="58"/>
        <v>5</v>
      </c>
      <c r="C834" s="58">
        <f>+VLOOKUP($O834,MASTER!$A$8:$N$762,2,0)</f>
        <v>0</v>
      </c>
      <c r="D834" s="73">
        <f>+VLOOKUP($O834,MASTER!$A$8:$N$762,3,0)</f>
        <v>0</v>
      </c>
      <c r="E834" s="52">
        <f>+VLOOKUP($O834,MASTER!$A$8:$N$762,5,0)</f>
        <v>0</v>
      </c>
      <c r="F834" s="73">
        <f>+VLOOKUP($O834,MASTER!$A$8:$N$762,6,0)</f>
        <v>0</v>
      </c>
      <c r="G834" s="73">
        <f>+VLOOKUP($O834,MASTER!$A$8:$N$762,7,0)</f>
        <v>0</v>
      </c>
      <c r="H834" s="73">
        <f>+VLOOKUP($O834,MASTER!$A$8:$N$762,9,0)</f>
        <v>0</v>
      </c>
      <c r="I834" s="73">
        <f>+VLOOKUP($O834,MASTER!$A$8:$N$762,10,0)</f>
        <v>0</v>
      </c>
      <c r="J834" s="73">
        <f>+VLOOKUP($O834,MASTER!$A$8:$N$762,11,0)</f>
        <v>0</v>
      </c>
      <c r="K834" s="72">
        <f>+VLOOKUP($O834,MASTER!$A$8:$N$762,12,0)</f>
        <v>0</v>
      </c>
      <c r="L834" s="73">
        <f>+VLOOKUP($O834,MASTER!$A$8:$N$762,13,0)</f>
        <v>0</v>
      </c>
      <c r="M834" s="73">
        <f>+VLOOKUP($O834,MASTER!$A$8:$N$762,14,0)</f>
        <v>0</v>
      </c>
      <c r="N834" s="72">
        <f t="shared" si="59"/>
        <v>16</v>
      </c>
      <c r="O834" s="67"/>
      <c r="P834" s="65"/>
      <c r="Q834" s="3"/>
      <c r="R834" s="3" t="str">
        <f t="shared" si="60"/>
        <v>https://dashboardfiltrado.azurewebsites.net/AutoDash/Index//</v>
      </c>
      <c r="S834" s="58" t="str">
        <f>+""""&amp;IFERROR(VLOOKUP($O834,MASTER!$A$8:$Z$762,20,0),"")&amp;""""</f>
        <v>""</v>
      </c>
      <c r="T834" s="73">
        <f>+IFERROR(VLOOKUP($O834,MASTER!$A$8:$Z$762,21,0),"")</f>
        <v>0</v>
      </c>
      <c r="U834" s="67">
        <f>+BD_Links[[#This Row],[id2]]</f>
        <v>0</v>
      </c>
      <c r="V834" s="58" t="str">
        <f>+""""&amp;IFERROR(VLOOKUP($O834,MASTER!$A$8:$Z$762,22,0),"")&amp;""""</f>
        <v>""</v>
      </c>
      <c r="W834" s="3"/>
      <c r="X834" s="3" t="str">
        <f>+IFERROR(VLOOKUP(BD_Links[[#This Row],[id GEE]],Portadas10[],2,0),"")</f>
        <v/>
      </c>
      <c r="Y8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5" spans="2:26" ht="24" x14ac:dyDescent="0.3">
      <c r="B835" s="74">
        <f t="shared" ref="B835:B895" si="61">+IF(O835&lt;&gt;O834,1,B834+1)</f>
        <v>6</v>
      </c>
      <c r="C835" s="58">
        <f>+VLOOKUP($O835,MASTER!$A$8:$N$762,2,0)</f>
        <v>0</v>
      </c>
      <c r="D835" s="73">
        <f>+VLOOKUP($O835,MASTER!$A$8:$N$762,3,0)</f>
        <v>0</v>
      </c>
      <c r="E835" s="52">
        <f>+VLOOKUP($O835,MASTER!$A$8:$N$762,5,0)</f>
        <v>0</v>
      </c>
      <c r="F835" s="73">
        <f>+VLOOKUP($O835,MASTER!$A$8:$N$762,6,0)</f>
        <v>0</v>
      </c>
      <c r="G835" s="73">
        <f>+VLOOKUP($O835,MASTER!$A$8:$N$762,7,0)</f>
        <v>0</v>
      </c>
      <c r="H835" s="73">
        <f>+VLOOKUP($O835,MASTER!$A$8:$N$762,9,0)</f>
        <v>0</v>
      </c>
      <c r="I835" s="73">
        <f>+VLOOKUP($O835,MASTER!$A$8:$N$762,10,0)</f>
        <v>0</v>
      </c>
      <c r="J835" s="73">
        <f>+VLOOKUP($O835,MASTER!$A$8:$N$762,11,0)</f>
        <v>0</v>
      </c>
      <c r="K835" s="72">
        <f>+VLOOKUP($O835,MASTER!$A$8:$N$762,12,0)</f>
        <v>0</v>
      </c>
      <c r="L835" s="73">
        <f>+VLOOKUP($O835,MASTER!$A$8:$N$762,13,0)</f>
        <v>0</v>
      </c>
      <c r="M835" s="73">
        <f>+VLOOKUP($O835,MASTER!$A$8:$N$762,14,0)</f>
        <v>0</v>
      </c>
      <c r="N835" s="72">
        <f t="shared" ref="N835:N895" si="62">+N834</f>
        <v>16</v>
      </c>
      <c r="O835" s="67"/>
      <c r="P835" s="65"/>
      <c r="Q835" s="3"/>
      <c r="R835" s="3" t="str">
        <f t="shared" ref="R835:R895" si="63">+"https://dashboardfiltrado.azurewebsites.net/AutoDash/Index/"&amp;O835&amp;"/"&amp;P835</f>
        <v>https://dashboardfiltrado.azurewebsites.net/AutoDash/Index//</v>
      </c>
      <c r="S835" s="58" t="str">
        <f>+""""&amp;IFERROR(VLOOKUP($O835,MASTER!$A$8:$Z$762,20,0),"")&amp;""""</f>
        <v>""</v>
      </c>
      <c r="T835" s="73">
        <f>+IFERROR(VLOOKUP($O835,MASTER!$A$8:$Z$762,21,0),"")</f>
        <v>0</v>
      </c>
      <c r="U835" s="67">
        <f>+BD_Links[[#This Row],[id2]]</f>
        <v>0</v>
      </c>
      <c r="V835" s="58" t="str">
        <f>+""""&amp;IFERROR(VLOOKUP($O835,MASTER!$A$8:$Z$762,22,0),"")&amp;""""</f>
        <v>""</v>
      </c>
      <c r="W835" s="3"/>
      <c r="X835" s="3" t="str">
        <f>+IFERROR(VLOOKUP(BD_Links[[#This Row],[id GEE]],Portadas10[],2,0),"")</f>
        <v/>
      </c>
      <c r="Y8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6" spans="2:26" ht="24" x14ac:dyDescent="0.3">
      <c r="B836" s="74">
        <f t="shared" si="61"/>
        <v>7</v>
      </c>
      <c r="C836" s="58">
        <f>+VLOOKUP($O836,MASTER!$A$8:$N$762,2,0)</f>
        <v>0</v>
      </c>
      <c r="D836" s="73">
        <f>+VLOOKUP($O836,MASTER!$A$8:$N$762,3,0)</f>
        <v>0</v>
      </c>
      <c r="E836" s="52">
        <f>+VLOOKUP($O836,MASTER!$A$8:$N$762,5,0)</f>
        <v>0</v>
      </c>
      <c r="F836" s="73">
        <f>+VLOOKUP($O836,MASTER!$A$8:$N$762,6,0)</f>
        <v>0</v>
      </c>
      <c r="G836" s="73">
        <f>+VLOOKUP($O836,MASTER!$A$8:$N$762,7,0)</f>
        <v>0</v>
      </c>
      <c r="H836" s="73">
        <f>+VLOOKUP($O836,MASTER!$A$8:$N$762,9,0)</f>
        <v>0</v>
      </c>
      <c r="I836" s="73">
        <f>+VLOOKUP($O836,MASTER!$A$8:$N$762,10,0)</f>
        <v>0</v>
      </c>
      <c r="J836" s="73">
        <f>+VLOOKUP($O836,MASTER!$A$8:$N$762,11,0)</f>
        <v>0</v>
      </c>
      <c r="K836" s="72">
        <f>+VLOOKUP($O836,MASTER!$A$8:$N$762,12,0)</f>
        <v>0</v>
      </c>
      <c r="L836" s="73">
        <f>+VLOOKUP($O836,MASTER!$A$8:$N$762,13,0)</f>
        <v>0</v>
      </c>
      <c r="M836" s="73">
        <f>+VLOOKUP($O836,MASTER!$A$8:$N$762,14,0)</f>
        <v>0</v>
      </c>
      <c r="N836" s="72">
        <f t="shared" si="62"/>
        <v>16</v>
      </c>
      <c r="O836" s="67"/>
      <c r="P836" s="65"/>
      <c r="Q836" s="3"/>
      <c r="R836" s="3" t="str">
        <f t="shared" si="63"/>
        <v>https://dashboardfiltrado.azurewebsites.net/AutoDash/Index//</v>
      </c>
      <c r="S836" s="58" t="str">
        <f>+""""&amp;IFERROR(VLOOKUP($O836,MASTER!$A$8:$Z$762,20,0),"")&amp;""""</f>
        <v>""</v>
      </c>
      <c r="T836" s="73">
        <f>+IFERROR(VLOOKUP($O836,MASTER!$A$8:$Z$762,21,0),"")</f>
        <v>0</v>
      </c>
      <c r="U836" s="67">
        <f>+BD_Links[[#This Row],[id2]]</f>
        <v>0</v>
      </c>
      <c r="V836" s="58" t="str">
        <f>+""""&amp;IFERROR(VLOOKUP($O836,MASTER!$A$8:$Z$762,22,0),"")&amp;""""</f>
        <v>""</v>
      </c>
      <c r="W836" s="3"/>
      <c r="X836" s="3" t="str">
        <f>+IFERROR(VLOOKUP(BD_Links[[#This Row],[id GEE]],Portadas10[],2,0),"")</f>
        <v/>
      </c>
      <c r="Y8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7" spans="2:26" ht="24" x14ac:dyDescent="0.3">
      <c r="B837" s="74">
        <f t="shared" si="61"/>
        <v>8</v>
      </c>
      <c r="C837" s="58">
        <f>+VLOOKUP($O837,MASTER!$A$8:$N$762,2,0)</f>
        <v>0</v>
      </c>
      <c r="D837" s="73">
        <f>+VLOOKUP($O837,MASTER!$A$8:$N$762,3,0)</f>
        <v>0</v>
      </c>
      <c r="E837" s="52">
        <f>+VLOOKUP($O837,MASTER!$A$8:$N$762,5,0)</f>
        <v>0</v>
      </c>
      <c r="F837" s="73">
        <f>+VLOOKUP($O837,MASTER!$A$8:$N$762,6,0)</f>
        <v>0</v>
      </c>
      <c r="G837" s="73">
        <f>+VLOOKUP($O837,MASTER!$A$8:$N$762,7,0)</f>
        <v>0</v>
      </c>
      <c r="H837" s="73">
        <f>+VLOOKUP($O837,MASTER!$A$8:$N$762,9,0)</f>
        <v>0</v>
      </c>
      <c r="I837" s="73">
        <f>+VLOOKUP($O837,MASTER!$A$8:$N$762,10,0)</f>
        <v>0</v>
      </c>
      <c r="J837" s="73">
        <f>+VLOOKUP($O837,MASTER!$A$8:$N$762,11,0)</f>
        <v>0</v>
      </c>
      <c r="K837" s="72">
        <f>+VLOOKUP($O837,MASTER!$A$8:$N$762,12,0)</f>
        <v>0</v>
      </c>
      <c r="L837" s="73">
        <f>+VLOOKUP($O837,MASTER!$A$8:$N$762,13,0)</f>
        <v>0</v>
      </c>
      <c r="M837" s="73">
        <f>+VLOOKUP($O837,MASTER!$A$8:$N$762,14,0)</f>
        <v>0</v>
      </c>
      <c r="N837" s="72">
        <f t="shared" si="62"/>
        <v>16</v>
      </c>
      <c r="O837" s="67"/>
      <c r="P837" s="65"/>
      <c r="Q837" s="3"/>
      <c r="R837" s="3" t="str">
        <f t="shared" si="63"/>
        <v>https://dashboardfiltrado.azurewebsites.net/AutoDash/Index//</v>
      </c>
      <c r="S837" s="58" t="str">
        <f>+""""&amp;IFERROR(VLOOKUP($O837,MASTER!$A$8:$Z$762,20,0),"")&amp;""""</f>
        <v>""</v>
      </c>
      <c r="T837" s="73">
        <f>+IFERROR(VLOOKUP($O837,MASTER!$A$8:$Z$762,21,0),"")</f>
        <v>0</v>
      </c>
      <c r="U837" s="67">
        <f>+BD_Links[[#This Row],[id2]]</f>
        <v>0</v>
      </c>
      <c r="V837" s="58" t="str">
        <f>+""""&amp;IFERROR(VLOOKUP($O837,MASTER!$A$8:$Z$762,22,0),"")&amp;""""</f>
        <v>""</v>
      </c>
      <c r="W837" s="3"/>
      <c r="X837" s="3" t="str">
        <f>+IFERROR(VLOOKUP(BD_Links[[#This Row],[id GEE]],Portadas10[],2,0),"")</f>
        <v/>
      </c>
      <c r="Y8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8" spans="2:26" ht="24" x14ac:dyDescent="0.3">
      <c r="B838" s="74">
        <f t="shared" si="61"/>
        <v>9</v>
      </c>
      <c r="C838" s="58">
        <f>+VLOOKUP($O838,MASTER!$A$8:$N$762,2,0)</f>
        <v>0</v>
      </c>
      <c r="D838" s="73">
        <f>+VLOOKUP($O838,MASTER!$A$8:$N$762,3,0)</f>
        <v>0</v>
      </c>
      <c r="E838" s="52">
        <f>+VLOOKUP($O838,MASTER!$A$8:$N$762,5,0)</f>
        <v>0</v>
      </c>
      <c r="F838" s="73">
        <f>+VLOOKUP($O838,MASTER!$A$8:$N$762,6,0)</f>
        <v>0</v>
      </c>
      <c r="G838" s="73">
        <f>+VLOOKUP($O838,MASTER!$A$8:$N$762,7,0)</f>
        <v>0</v>
      </c>
      <c r="H838" s="73">
        <f>+VLOOKUP($O838,MASTER!$A$8:$N$762,9,0)</f>
        <v>0</v>
      </c>
      <c r="I838" s="73">
        <f>+VLOOKUP($O838,MASTER!$A$8:$N$762,10,0)</f>
        <v>0</v>
      </c>
      <c r="J838" s="73">
        <f>+VLOOKUP($O838,MASTER!$A$8:$N$762,11,0)</f>
        <v>0</v>
      </c>
      <c r="K838" s="72">
        <f>+VLOOKUP($O838,MASTER!$A$8:$N$762,12,0)</f>
        <v>0</v>
      </c>
      <c r="L838" s="73">
        <f>+VLOOKUP($O838,MASTER!$A$8:$N$762,13,0)</f>
        <v>0</v>
      </c>
      <c r="M838" s="73">
        <f>+VLOOKUP($O838,MASTER!$A$8:$N$762,14,0)</f>
        <v>0</v>
      </c>
      <c r="N838" s="72">
        <f t="shared" si="62"/>
        <v>16</v>
      </c>
      <c r="O838" s="67"/>
      <c r="P838" s="65"/>
      <c r="Q838" s="3"/>
      <c r="R838" s="3" t="str">
        <f t="shared" si="63"/>
        <v>https://dashboardfiltrado.azurewebsites.net/AutoDash/Index//</v>
      </c>
      <c r="S838" s="58" t="str">
        <f>+""""&amp;IFERROR(VLOOKUP($O838,MASTER!$A$8:$Z$762,20,0),"")&amp;""""</f>
        <v>""</v>
      </c>
      <c r="T838" s="73">
        <f>+IFERROR(VLOOKUP($O838,MASTER!$A$8:$Z$762,21,0),"")</f>
        <v>0</v>
      </c>
      <c r="U838" s="67">
        <f>+BD_Links[[#This Row],[id2]]</f>
        <v>0</v>
      </c>
      <c r="V838" s="58" t="str">
        <f>+""""&amp;IFERROR(VLOOKUP($O838,MASTER!$A$8:$Z$762,22,0),"")&amp;""""</f>
        <v>""</v>
      </c>
      <c r="W838" s="3"/>
      <c r="X838" s="3" t="str">
        <f>+IFERROR(VLOOKUP(BD_Links[[#This Row],[id GEE]],Portadas10[],2,0),"")</f>
        <v/>
      </c>
      <c r="Y8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9" spans="2:26" ht="24" x14ac:dyDescent="0.3">
      <c r="B839" s="74">
        <f t="shared" si="61"/>
        <v>10</v>
      </c>
      <c r="C839" s="58">
        <f>+VLOOKUP($O839,MASTER!$A$8:$N$762,2,0)</f>
        <v>0</v>
      </c>
      <c r="D839" s="73">
        <f>+VLOOKUP($O839,MASTER!$A$8:$N$762,3,0)</f>
        <v>0</v>
      </c>
      <c r="E839" s="52">
        <f>+VLOOKUP($O839,MASTER!$A$8:$N$762,5,0)</f>
        <v>0</v>
      </c>
      <c r="F839" s="73">
        <f>+VLOOKUP($O839,MASTER!$A$8:$N$762,6,0)</f>
        <v>0</v>
      </c>
      <c r="G839" s="73">
        <f>+VLOOKUP($O839,MASTER!$A$8:$N$762,7,0)</f>
        <v>0</v>
      </c>
      <c r="H839" s="73">
        <f>+VLOOKUP($O839,MASTER!$A$8:$N$762,9,0)</f>
        <v>0</v>
      </c>
      <c r="I839" s="73">
        <f>+VLOOKUP($O839,MASTER!$A$8:$N$762,10,0)</f>
        <v>0</v>
      </c>
      <c r="J839" s="73">
        <f>+VLOOKUP($O839,MASTER!$A$8:$N$762,11,0)</f>
        <v>0</v>
      </c>
      <c r="K839" s="72">
        <f>+VLOOKUP($O839,MASTER!$A$8:$N$762,12,0)</f>
        <v>0</v>
      </c>
      <c r="L839" s="73">
        <f>+VLOOKUP($O839,MASTER!$A$8:$N$762,13,0)</f>
        <v>0</v>
      </c>
      <c r="M839" s="73">
        <f>+VLOOKUP($O839,MASTER!$A$8:$N$762,14,0)</f>
        <v>0</v>
      </c>
      <c r="N839" s="72">
        <f t="shared" si="62"/>
        <v>16</v>
      </c>
      <c r="O839" s="67"/>
      <c r="P839" s="65"/>
      <c r="Q839" s="3"/>
      <c r="R839" s="3" t="str">
        <f t="shared" si="63"/>
        <v>https://dashboardfiltrado.azurewebsites.net/AutoDash/Index//</v>
      </c>
      <c r="S839" s="58" t="str">
        <f>+""""&amp;IFERROR(VLOOKUP($O839,MASTER!$A$8:$Z$762,20,0),"")&amp;""""</f>
        <v>""</v>
      </c>
      <c r="T839" s="73">
        <f>+IFERROR(VLOOKUP($O839,MASTER!$A$8:$Z$762,21,0),"")</f>
        <v>0</v>
      </c>
      <c r="U839" s="67">
        <f>+BD_Links[[#This Row],[id2]]</f>
        <v>0</v>
      </c>
      <c r="V839" s="58" t="str">
        <f>+""""&amp;IFERROR(VLOOKUP($O839,MASTER!$A$8:$Z$762,22,0),"")&amp;""""</f>
        <v>""</v>
      </c>
      <c r="W839" s="3"/>
      <c r="X839" s="3" t="str">
        <f>+IFERROR(VLOOKUP(BD_Links[[#This Row],[id GEE]],Portadas10[],2,0),"")</f>
        <v/>
      </c>
      <c r="Y8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0" spans="2:26" ht="24" x14ac:dyDescent="0.3">
      <c r="B840" s="74">
        <f t="shared" si="61"/>
        <v>11</v>
      </c>
      <c r="C840" s="58">
        <f>+VLOOKUP($O840,MASTER!$A$8:$N$762,2,0)</f>
        <v>0</v>
      </c>
      <c r="D840" s="73">
        <f>+VLOOKUP($O840,MASTER!$A$8:$N$762,3,0)</f>
        <v>0</v>
      </c>
      <c r="E840" s="52">
        <f>+VLOOKUP($O840,MASTER!$A$8:$N$762,5,0)</f>
        <v>0</v>
      </c>
      <c r="F840" s="73">
        <f>+VLOOKUP($O840,MASTER!$A$8:$N$762,6,0)</f>
        <v>0</v>
      </c>
      <c r="G840" s="73">
        <f>+VLOOKUP($O840,MASTER!$A$8:$N$762,7,0)</f>
        <v>0</v>
      </c>
      <c r="H840" s="73">
        <f>+VLOOKUP($O840,MASTER!$A$8:$N$762,9,0)</f>
        <v>0</v>
      </c>
      <c r="I840" s="73">
        <f>+VLOOKUP($O840,MASTER!$A$8:$N$762,10,0)</f>
        <v>0</v>
      </c>
      <c r="J840" s="73">
        <f>+VLOOKUP($O840,MASTER!$A$8:$N$762,11,0)</f>
        <v>0</v>
      </c>
      <c r="K840" s="72">
        <f>+VLOOKUP($O840,MASTER!$A$8:$N$762,12,0)</f>
        <v>0</v>
      </c>
      <c r="L840" s="73">
        <f>+VLOOKUP($O840,MASTER!$A$8:$N$762,13,0)</f>
        <v>0</v>
      </c>
      <c r="M840" s="73">
        <f>+VLOOKUP($O840,MASTER!$A$8:$N$762,14,0)</f>
        <v>0</v>
      </c>
      <c r="N840" s="72">
        <f t="shared" si="62"/>
        <v>16</v>
      </c>
      <c r="O840" s="67"/>
      <c r="P840" s="65"/>
      <c r="Q840" s="3"/>
      <c r="R840" s="3" t="str">
        <f t="shared" si="63"/>
        <v>https://dashboardfiltrado.azurewebsites.net/AutoDash/Index//</v>
      </c>
      <c r="S840" s="58" t="str">
        <f>+""""&amp;IFERROR(VLOOKUP($O840,MASTER!$A$8:$Z$762,20,0),"")&amp;""""</f>
        <v>""</v>
      </c>
      <c r="T840" s="73">
        <f>+IFERROR(VLOOKUP($O840,MASTER!$A$8:$Z$762,21,0),"")</f>
        <v>0</v>
      </c>
      <c r="U840" s="67">
        <f>+BD_Links[[#This Row],[id2]]</f>
        <v>0</v>
      </c>
      <c r="V840" s="58" t="str">
        <f>+""""&amp;IFERROR(VLOOKUP($O840,MASTER!$A$8:$Z$762,22,0),"")&amp;""""</f>
        <v>""</v>
      </c>
      <c r="W840" s="3"/>
      <c r="X840" s="3" t="str">
        <f>+IFERROR(VLOOKUP(BD_Links[[#This Row],[id GEE]],Portadas10[],2,0),"")</f>
        <v/>
      </c>
      <c r="Y8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1" spans="2:26" ht="24" x14ac:dyDescent="0.3">
      <c r="B841" s="74">
        <f t="shared" si="61"/>
        <v>12</v>
      </c>
      <c r="C841" s="58">
        <f>+VLOOKUP($O841,MASTER!$A$8:$N$762,2,0)</f>
        <v>0</v>
      </c>
      <c r="D841" s="73">
        <f>+VLOOKUP($O841,MASTER!$A$8:$N$762,3,0)</f>
        <v>0</v>
      </c>
      <c r="E841" s="52">
        <f>+VLOOKUP($O841,MASTER!$A$8:$N$762,5,0)</f>
        <v>0</v>
      </c>
      <c r="F841" s="73">
        <f>+VLOOKUP($O841,MASTER!$A$8:$N$762,6,0)</f>
        <v>0</v>
      </c>
      <c r="G841" s="73">
        <f>+VLOOKUP($O841,MASTER!$A$8:$N$762,7,0)</f>
        <v>0</v>
      </c>
      <c r="H841" s="73">
        <f>+VLOOKUP($O841,MASTER!$A$8:$N$762,9,0)</f>
        <v>0</v>
      </c>
      <c r="I841" s="73">
        <f>+VLOOKUP($O841,MASTER!$A$8:$N$762,10,0)</f>
        <v>0</v>
      </c>
      <c r="J841" s="73">
        <f>+VLOOKUP($O841,MASTER!$A$8:$N$762,11,0)</f>
        <v>0</v>
      </c>
      <c r="K841" s="72">
        <f>+VLOOKUP($O841,MASTER!$A$8:$N$762,12,0)</f>
        <v>0</v>
      </c>
      <c r="L841" s="73">
        <f>+VLOOKUP($O841,MASTER!$A$8:$N$762,13,0)</f>
        <v>0</v>
      </c>
      <c r="M841" s="73">
        <f>+VLOOKUP($O841,MASTER!$A$8:$N$762,14,0)</f>
        <v>0</v>
      </c>
      <c r="N841" s="72">
        <f t="shared" si="62"/>
        <v>16</v>
      </c>
      <c r="O841" s="67"/>
      <c r="P841" s="65"/>
      <c r="Q841" s="3"/>
      <c r="R841" s="3" t="str">
        <f t="shared" si="63"/>
        <v>https://dashboardfiltrado.azurewebsites.net/AutoDash/Index//</v>
      </c>
      <c r="S841" s="58" t="str">
        <f>+""""&amp;IFERROR(VLOOKUP($O841,MASTER!$A$8:$Z$762,20,0),"")&amp;""""</f>
        <v>""</v>
      </c>
      <c r="T841" s="73">
        <f>+IFERROR(VLOOKUP($O841,MASTER!$A$8:$Z$762,21,0),"")</f>
        <v>0</v>
      </c>
      <c r="U841" s="67">
        <f>+BD_Links[[#This Row],[id2]]</f>
        <v>0</v>
      </c>
      <c r="V841" s="58" t="str">
        <f>+""""&amp;IFERROR(VLOOKUP($O841,MASTER!$A$8:$Z$762,22,0),"")&amp;""""</f>
        <v>""</v>
      </c>
      <c r="W841" s="3"/>
      <c r="X841" s="3" t="str">
        <f>+IFERROR(VLOOKUP(BD_Links[[#This Row],[id GEE]],Portadas10[],2,0),"")</f>
        <v/>
      </c>
      <c r="Y8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2" spans="2:26" ht="24" x14ac:dyDescent="0.3">
      <c r="B842" s="74">
        <f t="shared" si="61"/>
        <v>13</v>
      </c>
      <c r="C842" s="58">
        <f>+VLOOKUP($O842,MASTER!$A$8:$N$762,2,0)</f>
        <v>0</v>
      </c>
      <c r="D842" s="73">
        <f>+VLOOKUP($O842,MASTER!$A$8:$N$762,3,0)</f>
        <v>0</v>
      </c>
      <c r="E842" s="52">
        <f>+VLOOKUP($O842,MASTER!$A$8:$N$762,5,0)</f>
        <v>0</v>
      </c>
      <c r="F842" s="73">
        <f>+VLOOKUP($O842,MASTER!$A$8:$N$762,6,0)</f>
        <v>0</v>
      </c>
      <c r="G842" s="73">
        <f>+VLOOKUP($O842,MASTER!$A$8:$N$762,7,0)</f>
        <v>0</v>
      </c>
      <c r="H842" s="73">
        <f>+VLOOKUP($O842,MASTER!$A$8:$N$762,9,0)</f>
        <v>0</v>
      </c>
      <c r="I842" s="73">
        <f>+VLOOKUP($O842,MASTER!$A$8:$N$762,10,0)</f>
        <v>0</v>
      </c>
      <c r="J842" s="73">
        <f>+VLOOKUP($O842,MASTER!$A$8:$N$762,11,0)</f>
        <v>0</v>
      </c>
      <c r="K842" s="72">
        <f>+VLOOKUP($O842,MASTER!$A$8:$N$762,12,0)</f>
        <v>0</v>
      </c>
      <c r="L842" s="73">
        <f>+VLOOKUP($O842,MASTER!$A$8:$N$762,13,0)</f>
        <v>0</v>
      </c>
      <c r="M842" s="73">
        <f>+VLOOKUP($O842,MASTER!$A$8:$N$762,14,0)</f>
        <v>0</v>
      </c>
      <c r="N842" s="72">
        <f t="shared" si="62"/>
        <v>16</v>
      </c>
      <c r="O842" s="67"/>
      <c r="P842" s="65"/>
      <c r="Q842" s="3"/>
      <c r="R842" s="3" t="str">
        <f t="shared" si="63"/>
        <v>https://dashboardfiltrado.azurewebsites.net/AutoDash/Index//</v>
      </c>
      <c r="S842" s="58" t="str">
        <f>+""""&amp;IFERROR(VLOOKUP($O842,MASTER!$A$8:$Z$762,20,0),"")&amp;""""</f>
        <v>""</v>
      </c>
      <c r="T842" s="73">
        <f>+IFERROR(VLOOKUP($O842,MASTER!$A$8:$Z$762,21,0),"")</f>
        <v>0</v>
      </c>
      <c r="U842" s="67">
        <f>+BD_Links[[#This Row],[id2]]</f>
        <v>0</v>
      </c>
      <c r="V842" s="58" t="str">
        <f>+""""&amp;IFERROR(VLOOKUP($O842,MASTER!$A$8:$Z$762,22,0),"")&amp;""""</f>
        <v>""</v>
      </c>
      <c r="W842" s="3"/>
      <c r="X842" s="3" t="str">
        <f>+IFERROR(VLOOKUP(BD_Links[[#This Row],[id GEE]],Portadas10[],2,0),"")</f>
        <v/>
      </c>
      <c r="Y8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3" spans="2:26" ht="24" x14ac:dyDescent="0.3">
      <c r="B843" s="74">
        <f t="shared" si="61"/>
        <v>14</v>
      </c>
      <c r="C843" s="58">
        <f>+VLOOKUP($O843,MASTER!$A$8:$N$762,2,0)</f>
        <v>0</v>
      </c>
      <c r="D843" s="73">
        <f>+VLOOKUP($O843,MASTER!$A$8:$N$762,3,0)</f>
        <v>0</v>
      </c>
      <c r="E843" s="52">
        <f>+VLOOKUP($O843,MASTER!$A$8:$N$762,5,0)</f>
        <v>0</v>
      </c>
      <c r="F843" s="73">
        <f>+VLOOKUP($O843,MASTER!$A$8:$N$762,6,0)</f>
        <v>0</v>
      </c>
      <c r="G843" s="73">
        <f>+VLOOKUP($O843,MASTER!$A$8:$N$762,7,0)</f>
        <v>0</v>
      </c>
      <c r="H843" s="73">
        <f>+VLOOKUP($O843,MASTER!$A$8:$N$762,9,0)</f>
        <v>0</v>
      </c>
      <c r="I843" s="73">
        <f>+VLOOKUP($O843,MASTER!$A$8:$N$762,10,0)</f>
        <v>0</v>
      </c>
      <c r="J843" s="73">
        <f>+VLOOKUP($O843,MASTER!$A$8:$N$762,11,0)</f>
        <v>0</v>
      </c>
      <c r="K843" s="72">
        <f>+VLOOKUP($O843,MASTER!$A$8:$N$762,12,0)</f>
        <v>0</v>
      </c>
      <c r="L843" s="73">
        <f>+VLOOKUP($O843,MASTER!$A$8:$N$762,13,0)</f>
        <v>0</v>
      </c>
      <c r="M843" s="73">
        <f>+VLOOKUP($O843,MASTER!$A$8:$N$762,14,0)</f>
        <v>0</v>
      </c>
      <c r="N843" s="72">
        <f t="shared" si="62"/>
        <v>16</v>
      </c>
      <c r="O843" s="67"/>
      <c r="P843" s="65"/>
      <c r="Q843" s="3"/>
      <c r="R843" s="3" t="str">
        <f t="shared" si="63"/>
        <v>https://dashboardfiltrado.azurewebsites.net/AutoDash/Index//</v>
      </c>
      <c r="S843" s="58" t="str">
        <f>+""""&amp;IFERROR(VLOOKUP($O843,MASTER!$A$8:$Z$762,20,0),"")&amp;""""</f>
        <v>""</v>
      </c>
      <c r="T843" s="73">
        <f>+IFERROR(VLOOKUP($O843,MASTER!$A$8:$Z$762,21,0),"")</f>
        <v>0</v>
      </c>
      <c r="U843" s="67">
        <f>+BD_Links[[#This Row],[id2]]</f>
        <v>0</v>
      </c>
      <c r="V843" s="58" t="str">
        <f>+""""&amp;IFERROR(VLOOKUP($O843,MASTER!$A$8:$Z$762,22,0),"")&amp;""""</f>
        <v>""</v>
      </c>
      <c r="W843" s="3"/>
      <c r="X843" s="3" t="str">
        <f>+IFERROR(VLOOKUP(BD_Links[[#This Row],[id GEE]],Portadas10[],2,0),"")</f>
        <v/>
      </c>
      <c r="Y8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4" spans="2:26" ht="24" x14ac:dyDescent="0.3">
      <c r="B844" s="74">
        <f t="shared" si="61"/>
        <v>15</v>
      </c>
      <c r="C844" s="58">
        <f>+VLOOKUP($O844,MASTER!$A$8:$N$762,2,0)</f>
        <v>0</v>
      </c>
      <c r="D844" s="73">
        <f>+VLOOKUP($O844,MASTER!$A$8:$N$762,3,0)</f>
        <v>0</v>
      </c>
      <c r="E844" s="52">
        <f>+VLOOKUP($O844,MASTER!$A$8:$N$762,5,0)</f>
        <v>0</v>
      </c>
      <c r="F844" s="73">
        <f>+VLOOKUP($O844,MASTER!$A$8:$N$762,6,0)</f>
        <v>0</v>
      </c>
      <c r="G844" s="73">
        <f>+VLOOKUP($O844,MASTER!$A$8:$N$762,7,0)</f>
        <v>0</v>
      </c>
      <c r="H844" s="73">
        <f>+VLOOKUP($O844,MASTER!$A$8:$N$762,9,0)</f>
        <v>0</v>
      </c>
      <c r="I844" s="73">
        <f>+VLOOKUP($O844,MASTER!$A$8:$N$762,10,0)</f>
        <v>0</v>
      </c>
      <c r="J844" s="73">
        <f>+VLOOKUP($O844,MASTER!$A$8:$N$762,11,0)</f>
        <v>0</v>
      </c>
      <c r="K844" s="72">
        <f>+VLOOKUP($O844,MASTER!$A$8:$N$762,12,0)</f>
        <v>0</v>
      </c>
      <c r="L844" s="73">
        <f>+VLOOKUP($O844,MASTER!$A$8:$N$762,13,0)</f>
        <v>0</v>
      </c>
      <c r="M844" s="73">
        <f>+VLOOKUP($O844,MASTER!$A$8:$N$762,14,0)</f>
        <v>0</v>
      </c>
      <c r="N844" s="72">
        <f t="shared" si="62"/>
        <v>16</v>
      </c>
      <c r="O844" s="67"/>
      <c r="P844" s="65"/>
      <c r="Q844" s="3"/>
      <c r="R844" s="3" t="str">
        <f t="shared" si="63"/>
        <v>https://dashboardfiltrado.azurewebsites.net/AutoDash/Index//</v>
      </c>
      <c r="S844" s="58" t="str">
        <f>+""""&amp;IFERROR(VLOOKUP($O844,MASTER!$A$8:$Z$762,20,0),"")&amp;""""</f>
        <v>""</v>
      </c>
      <c r="T844" s="73">
        <f>+IFERROR(VLOOKUP($O844,MASTER!$A$8:$Z$762,21,0),"")</f>
        <v>0</v>
      </c>
      <c r="U844" s="67">
        <f>+BD_Links[[#This Row],[id2]]</f>
        <v>0</v>
      </c>
      <c r="V844" s="58" t="str">
        <f>+""""&amp;IFERROR(VLOOKUP($O844,MASTER!$A$8:$Z$762,22,0),"")&amp;""""</f>
        <v>""</v>
      </c>
      <c r="W844" s="3"/>
      <c r="X844" s="3" t="str">
        <f>+IFERROR(VLOOKUP(BD_Links[[#This Row],[id GEE]],Portadas10[],2,0),"")</f>
        <v/>
      </c>
      <c r="Y8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5" spans="2:26" ht="24" x14ac:dyDescent="0.3">
      <c r="B845" s="74">
        <f t="shared" si="61"/>
        <v>16</v>
      </c>
      <c r="C845" s="58">
        <f>+VLOOKUP($O845,MASTER!$A$8:$N$762,2,0)</f>
        <v>0</v>
      </c>
      <c r="D845" s="73">
        <f>+VLOOKUP($O845,MASTER!$A$8:$N$762,3,0)</f>
        <v>0</v>
      </c>
      <c r="E845" s="52">
        <f>+VLOOKUP($O845,MASTER!$A$8:$N$762,5,0)</f>
        <v>0</v>
      </c>
      <c r="F845" s="73">
        <f>+VLOOKUP($O845,MASTER!$A$8:$N$762,6,0)</f>
        <v>0</v>
      </c>
      <c r="G845" s="73">
        <f>+VLOOKUP($O845,MASTER!$A$8:$N$762,7,0)</f>
        <v>0</v>
      </c>
      <c r="H845" s="73">
        <f>+VLOOKUP($O845,MASTER!$A$8:$N$762,9,0)</f>
        <v>0</v>
      </c>
      <c r="I845" s="73">
        <f>+VLOOKUP($O845,MASTER!$A$8:$N$762,10,0)</f>
        <v>0</v>
      </c>
      <c r="J845" s="73">
        <f>+VLOOKUP($O845,MASTER!$A$8:$N$762,11,0)</f>
        <v>0</v>
      </c>
      <c r="K845" s="72">
        <f>+VLOOKUP($O845,MASTER!$A$8:$N$762,12,0)</f>
        <v>0</v>
      </c>
      <c r="L845" s="73">
        <f>+VLOOKUP($O845,MASTER!$A$8:$N$762,13,0)</f>
        <v>0</v>
      </c>
      <c r="M845" s="73">
        <f>+VLOOKUP($O845,MASTER!$A$8:$N$762,14,0)</f>
        <v>0</v>
      </c>
      <c r="N845" s="72">
        <f t="shared" si="62"/>
        <v>16</v>
      </c>
      <c r="O845" s="67"/>
      <c r="P845" s="65"/>
      <c r="Q845" s="3"/>
      <c r="R845" s="3" t="str">
        <f t="shared" si="63"/>
        <v>https://dashboardfiltrado.azurewebsites.net/AutoDash/Index//</v>
      </c>
      <c r="S845" s="58" t="str">
        <f>+""""&amp;IFERROR(VLOOKUP($O845,MASTER!$A$8:$Z$762,20,0),"")&amp;""""</f>
        <v>""</v>
      </c>
      <c r="T845" s="73">
        <f>+IFERROR(VLOOKUP($O845,MASTER!$A$8:$Z$762,21,0),"")</f>
        <v>0</v>
      </c>
      <c r="U845" s="67">
        <f>+BD_Links[[#This Row],[id2]]</f>
        <v>0</v>
      </c>
      <c r="V845" s="58" t="str">
        <f>+""""&amp;IFERROR(VLOOKUP($O845,MASTER!$A$8:$Z$762,22,0),"")&amp;""""</f>
        <v>""</v>
      </c>
      <c r="W845" s="3"/>
      <c r="X845" s="3" t="str">
        <f>+IFERROR(VLOOKUP(BD_Links[[#This Row],[id GEE]],Portadas10[],2,0),"")</f>
        <v/>
      </c>
      <c r="Y8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6" spans="2:26" ht="24" x14ac:dyDescent="0.3">
      <c r="B846" s="74">
        <f t="shared" si="61"/>
        <v>17</v>
      </c>
      <c r="C846" s="58">
        <f>+VLOOKUP($O846,MASTER!$A$8:$N$762,2,0)</f>
        <v>0</v>
      </c>
      <c r="D846" s="73">
        <f>+VLOOKUP($O846,MASTER!$A$8:$N$762,3,0)</f>
        <v>0</v>
      </c>
      <c r="E846" s="52">
        <f>+VLOOKUP($O846,MASTER!$A$8:$N$762,5,0)</f>
        <v>0</v>
      </c>
      <c r="F846" s="73">
        <f>+VLOOKUP($O846,MASTER!$A$8:$N$762,6,0)</f>
        <v>0</v>
      </c>
      <c r="G846" s="73">
        <f>+VLOOKUP($O846,MASTER!$A$8:$N$762,7,0)</f>
        <v>0</v>
      </c>
      <c r="H846" s="73">
        <f>+VLOOKUP($O846,MASTER!$A$8:$N$762,9,0)</f>
        <v>0</v>
      </c>
      <c r="I846" s="73">
        <f>+VLOOKUP($O846,MASTER!$A$8:$N$762,10,0)</f>
        <v>0</v>
      </c>
      <c r="J846" s="73">
        <f>+VLOOKUP($O846,MASTER!$A$8:$N$762,11,0)</f>
        <v>0</v>
      </c>
      <c r="K846" s="72">
        <f>+VLOOKUP($O846,MASTER!$A$8:$N$762,12,0)</f>
        <v>0</v>
      </c>
      <c r="L846" s="73">
        <f>+VLOOKUP($O846,MASTER!$A$8:$N$762,13,0)</f>
        <v>0</v>
      </c>
      <c r="M846" s="73">
        <f>+VLOOKUP($O846,MASTER!$A$8:$N$762,14,0)</f>
        <v>0</v>
      </c>
      <c r="N846" s="72">
        <f t="shared" si="62"/>
        <v>16</v>
      </c>
      <c r="O846" s="67"/>
      <c r="P846" s="65"/>
      <c r="Q846" s="3"/>
      <c r="R846" s="3" t="str">
        <f t="shared" si="63"/>
        <v>https://dashboardfiltrado.azurewebsites.net/AutoDash/Index//</v>
      </c>
      <c r="S846" s="58" t="str">
        <f>+""""&amp;IFERROR(VLOOKUP($O846,MASTER!$A$8:$Z$762,20,0),"")&amp;""""</f>
        <v>""</v>
      </c>
      <c r="T846" s="73">
        <f>+IFERROR(VLOOKUP($O846,MASTER!$A$8:$Z$762,21,0),"")</f>
        <v>0</v>
      </c>
      <c r="U846" s="67">
        <f>+BD_Links[[#This Row],[id2]]</f>
        <v>0</v>
      </c>
      <c r="V846" s="58" t="str">
        <f>+""""&amp;IFERROR(VLOOKUP($O846,MASTER!$A$8:$Z$762,22,0),"")&amp;""""</f>
        <v>""</v>
      </c>
      <c r="W846" s="3"/>
      <c r="X846" s="3" t="str">
        <f>+IFERROR(VLOOKUP(BD_Links[[#This Row],[id GEE]],Portadas10[],2,0),"")</f>
        <v/>
      </c>
      <c r="Y8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7" spans="2:26" ht="24" x14ac:dyDescent="0.3">
      <c r="B847" s="74">
        <f t="shared" si="61"/>
        <v>18</v>
      </c>
      <c r="C847" s="58">
        <f>+VLOOKUP($O847,MASTER!$A$8:$N$762,2,0)</f>
        <v>0</v>
      </c>
      <c r="D847" s="73">
        <f>+VLOOKUP($O847,MASTER!$A$8:$N$762,3,0)</f>
        <v>0</v>
      </c>
      <c r="E847" s="52">
        <f>+VLOOKUP($O847,MASTER!$A$8:$N$762,5,0)</f>
        <v>0</v>
      </c>
      <c r="F847" s="73">
        <f>+VLOOKUP($O847,MASTER!$A$8:$N$762,6,0)</f>
        <v>0</v>
      </c>
      <c r="G847" s="73">
        <f>+VLOOKUP($O847,MASTER!$A$8:$N$762,7,0)</f>
        <v>0</v>
      </c>
      <c r="H847" s="73">
        <f>+VLOOKUP($O847,MASTER!$A$8:$N$762,9,0)</f>
        <v>0</v>
      </c>
      <c r="I847" s="73">
        <f>+VLOOKUP($O847,MASTER!$A$8:$N$762,10,0)</f>
        <v>0</v>
      </c>
      <c r="J847" s="73">
        <f>+VLOOKUP($O847,MASTER!$A$8:$N$762,11,0)</f>
        <v>0</v>
      </c>
      <c r="K847" s="72">
        <f>+VLOOKUP($O847,MASTER!$A$8:$N$762,12,0)</f>
        <v>0</v>
      </c>
      <c r="L847" s="73">
        <f>+VLOOKUP($O847,MASTER!$A$8:$N$762,13,0)</f>
        <v>0</v>
      </c>
      <c r="M847" s="73">
        <f>+VLOOKUP($O847,MASTER!$A$8:$N$762,14,0)</f>
        <v>0</v>
      </c>
      <c r="N847" s="72">
        <f t="shared" si="62"/>
        <v>16</v>
      </c>
      <c r="O847" s="67"/>
      <c r="P847" s="65"/>
      <c r="Q847" s="3"/>
      <c r="R847" s="3" t="str">
        <f t="shared" si="63"/>
        <v>https://dashboardfiltrado.azurewebsites.net/AutoDash/Index//</v>
      </c>
      <c r="S847" s="58" t="str">
        <f>+""""&amp;IFERROR(VLOOKUP($O847,MASTER!$A$8:$Z$762,20,0),"")&amp;""""</f>
        <v>""</v>
      </c>
      <c r="T847" s="73">
        <f>+IFERROR(VLOOKUP($O847,MASTER!$A$8:$Z$762,21,0),"")</f>
        <v>0</v>
      </c>
      <c r="U847" s="67">
        <f>+BD_Links[[#This Row],[id2]]</f>
        <v>0</v>
      </c>
      <c r="V847" s="58" t="str">
        <f>+""""&amp;IFERROR(VLOOKUP($O847,MASTER!$A$8:$Z$762,22,0),"")&amp;""""</f>
        <v>""</v>
      </c>
      <c r="W847" s="3"/>
      <c r="X847" s="3" t="str">
        <f>+IFERROR(VLOOKUP(BD_Links[[#This Row],[id GEE]],Portadas10[],2,0),"")</f>
        <v/>
      </c>
      <c r="Y8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8" spans="2:26" ht="24" x14ac:dyDescent="0.3">
      <c r="B848" s="74">
        <f t="shared" si="61"/>
        <v>19</v>
      </c>
      <c r="C848" s="58">
        <f>+VLOOKUP($O848,MASTER!$A$8:$N$762,2,0)</f>
        <v>0</v>
      </c>
      <c r="D848" s="73">
        <f>+VLOOKUP($O848,MASTER!$A$8:$N$762,3,0)</f>
        <v>0</v>
      </c>
      <c r="E848" s="52">
        <f>+VLOOKUP($O848,MASTER!$A$8:$N$762,5,0)</f>
        <v>0</v>
      </c>
      <c r="F848" s="73">
        <f>+VLOOKUP($O848,MASTER!$A$8:$N$762,6,0)</f>
        <v>0</v>
      </c>
      <c r="G848" s="73">
        <f>+VLOOKUP($O848,MASTER!$A$8:$N$762,7,0)</f>
        <v>0</v>
      </c>
      <c r="H848" s="73">
        <f>+VLOOKUP($O848,MASTER!$A$8:$N$762,9,0)</f>
        <v>0</v>
      </c>
      <c r="I848" s="73">
        <f>+VLOOKUP($O848,MASTER!$A$8:$N$762,10,0)</f>
        <v>0</v>
      </c>
      <c r="J848" s="73">
        <f>+VLOOKUP($O848,MASTER!$A$8:$N$762,11,0)</f>
        <v>0</v>
      </c>
      <c r="K848" s="72">
        <f>+VLOOKUP($O848,MASTER!$A$8:$N$762,12,0)</f>
        <v>0</v>
      </c>
      <c r="L848" s="73">
        <f>+VLOOKUP($O848,MASTER!$A$8:$N$762,13,0)</f>
        <v>0</v>
      </c>
      <c r="M848" s="73">
        <f>+VLOOKUP($O848,MASTER!$A$8:$N$762,14,0)</f>
        <v>0</v>
      </c>
      <c r="N848" s="72">
        <f t="shared" si="62"/>
        <v>16</v>
      </c>
      <c r="O848" s="67"/>
      <c r="P848" s="65"/>
      <c r="Q848" s="3"/>
      <c r="R848" s="3" t="str">
        <f t="shared" si="63"/>
        <v>https://dashboardfiltrado.azurewebsites.net/AutoDash/Index//</v>
      </c>
      <c r="S848" s="58" t="str">
        <f>+""""&amp;IFERROR(VLOOKUP($O848,MASTER!$A$8:$Z$762,20,0),"")&amp;""""</f>
        <v>""</v>
      </c>
      <c r="T848" s="73">
        <f>+IFERROR(VLOOKUP($O848,MASTER!$A$8:$Z$762,21,0),"")</f>
        <v>0</v>
      </c>
      <c r="U848" s="67">
        <f>+BD_Links[[#This Row],[id2]]</f>
        <v>0</v>
      </c>
      <c r="V848" s="58" t="str">
        <f>+""""&amp;IFERROR(VLOOKUP($O848,MASTER!$A$8:$Z$762,22,0),"")&amp;""""</f>
        <v>""</v>
      </c>
      <c r="W848" s="3"/>
      <c r="X848" s="3" t="str">
        <f>+IFERROR(VLOOKUP(BD_Links[[#This Row],[id GEE]],Portadas10[],2,0),"")</f>
        <v/>
      </c>
      <c r="Y8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9" spans="2:26" ht="24" x14ac:dyDescent="0.3">
      <c r="B849" s="74">
        <f t="shared" si="61"/>
        <v>20</v>
      </c>
      <c r="C849" s="58">
        <f>+VLOOKUP($O849,MASTER!$A$8:$N$762,2,0)</f>
        <v>0</v>
      </c>
      <c r="D849" s="73">
        <f>+VLOOKUP($O849,MASTER!$A$8:$N$762,3,0)</f>
        <v>0</v>
      </c>
      <c r="E849" s="52">
        <f>+VLOOKUP($O849,MASTER!$A$8:$N$762,5,0)</f>
        <v>0</v>
      </c>
      <c r="F849" s="73">
        <f>+VLOOKUP($O849,MASTER!$A$8:$N$762,6,0)</f>
        <v>0</v>
      </c>
      <c r="G849" s="73">
        <f>+VLOOKUP($O849,MASTER!$A$8:$N$762,7,0)</f>
        <v>0</v>
      </c>
      <c r="H849" s="73">
        <f>+VLOOKUP($O849,MASTER!$A$8:$N$762,9,0)</f>
        <v>0</v>
      </c>
      <c r="I849" s="73">
        <f>+VLOOKUP($O849,MASTER!$A$8:$N$762,10,0)</f>
        <v>0</v>
      </c>
      <c r="J849" s="73">
        <f>+VLOOKUP($O849,MASTER!$A$8:$N$762,11,0)</f>
        <v>0</v>
      </c>
      <c r="K849" s="72">
        <f>+VLOOKUP($O849,MASTER!$A$8:$N$762,12,0)</f>
        <v>0</v>
      </c>
      <c r="L849" s="73">
        <f>+VLOOKUP($O849,MASTER!$A$8:$N$762,13,0)</f>
        <v>0</v>
      </c>
      <c r="M849" s="73">
        <f>+VLOOKUP($O849,MASTER!$A$8:$N$762,14,0)</f>
        <v>0</v>
      </c>
      <c r="N849" s="72">
        <f t="shared" si="62"/>
        <v>16</v>
      </c>
      <c r="O849" s="67"/>
      <c r="P849" s="65"/>
      <c r="Q849" s="3"/>
      <c r="R849" s="3" t="str">
        <f t="shared" si="63"/>
        <v>https://dashboardfiltrado.azurewebsites.net/AutoDash/Index//</v>
      </c>
      <c r="S849" s="58" t="str">
        <f>+""""&amp;IFERROR(VLOOKUP($O849,MASTER!$A$8:$Z$762,20,0),"")&amp;""""</f>
        <v>""</v>
      </c>
      <c r="T849" s="73">
        <f>+IFERROR(VLOOKUP($O849,MASTER!$A$8:$Z$762,21,0),"")</f>
        <v>0</v>
      </c>
      <c r="U849" s="67">
        <f>+BD_Links[[#This Row],[id2]]</f>
        <v>0</v>
      </c>
      <c r="V849" s="58" t="str">
        <f>+""""&amp;IFERROR(VLOOKUP($O849,MASTER!$A$8:$Z$762,22,0),"")&amp;""""</f>
        <v>""</v>
      </c>
      <c r="W849" s="3"/>
      <c r="X849" s="3" t="str">
        <f>+IFERROR(VLOOKUP(BD_Links[[#This Row],[id GEE]],Portadas10[],2,0),"")</f>
        <v/>
      </c>
      <c r="Y8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0" spans="2:26" ht="24" x14ac:dyDescent="0.3">
      <c r="B850" s="74">
        <f t="shared" si="61"/>
        <v>21</v>
      </c>
      <c r="C850" s="58">
        <f>+VLOOKUP($O850,MASTER!$A$8:$N$762,2,0)</f>
        <v>0</v>
      </c>
      <c r="D850" s="73">
        <f>+VLOOKUP($O850,MASTER!$A$8:$N$762,3,0)</f>
        <v>0</v>
      </c>
      <c r="E850" s="52">
        <f>+VLOOKUP($O850,MASTER!$A$8:$N$762,5,0)</f>
        <v>0</v>
      </c>
      <c r="F850" s="73">
        <f>+VLOOKUP($O850,MASTER!$A$8:$N$762,6,0)</f>
        <v>0</v>
      </c>
      <c r="G850" s="73">
        <f>+VLOOKUP($O850,MASTER!$A$8:$N$762,7,0)</f>
        <v>0</v>
      </c>
      <c r="H850" s="73">
        <f>+VLOOKUP($O850,MASTER!$A$8:$N$762,9,0)</f>
        <v>0</v>
      </c>
      <c r="I850" s="73">
        <f>+VLOOKUP($O850,MASTER!$A$8:$N$762,10,0)</f>
        <v>0</v>
      </c>
      <c r="J850" s="73">
        <f>+VLOOKUP($O850,MASTER!$A$8:$N$762,11,0)</f>
        <v>0</v>
      </c>
      <c r="K850" s="72">
        <f>+VLOOKUP($O850,MASTER!$A$8:$N$762,12,0)</f>
        <v>0</v>
      </c>
      <c r="L850" s="73">
        <f>+VLOOKUP($O850,MASTER!$A$8:$N$762,13,0)</f>
        <v>0</v>
      </c>
      <c r="M850" s="73">
        <f>+VLOOKUP($O850,MASTER!$A$8:$N$762,14,0)</f>
        <v>0</v>
      </c>
      <c r="N850" s="72">
        <f t="shared" si="62"/>
        <v>16</v>
      </c>
      <c r="O850" s="67"/>
      <c r="P850" s="65"/>
      <c r="Q850" s="3"/>
      <c r="R850" s="3" t="str">
        <f t="shared" si="63"/>
        <v>https://dashboardfiltrado.azurewebsites.net/AutoDash/Index//</v>
      </c>
      <c r="S850" s="58" t="str">
        <f>+""""&amp;IFERROR(VLOOKUP($O850,MASTER!$A$8:$Z$762,20,0),"")&amp;""""</f>
        <v>""</v>
      </c>
      <c r="T850" s="73">
        <f>+IFERROR(VLOOKUP($O850,MASTER!$A$8:$Z$762,21,0),"")</f>
        <v>0</v>
      </c>
      <c r="U850" s="67">
        <f>+BD_Links[[#This Row],[id2]]</f>
        <v>0</v>
      </c>
      <c r="V850" s="58" t="str">
        <f>+""""&amp;IFERROR(VLOOKUP($O850,MASTER!$A$8:$Z$762,22,0),"")&amp;""""</f>
        <v>""</v>
      </c>
      <c r="W850" s="3"/>
      <c r="X850" s="3" t="str">
        <f>+IFERROR(VLOOKUP(BD_Links[[#This Row],[id GEE]],Portadas10[],2,0),"")</f>
        <v/>
      </c>
      <c r="Y8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1" spans="2:26" ht="24" x14ac:dyDescent="0.3">
      <c r="B851" s="74">
        <f t="shared" si="61"/>
        <v>22</v>
      </c>
      <c r="C851" s="58">
        <f>+VLOOKUP($O851,MASTER!$A$8:$N$762,2,0)</f>
        <v>0</v>
      </c>
      <c r="D851" s="73">
        <f>+VLOOKUP($O851,MASTER!$A$8:$N$762,3,0)</f>
        <v>0</v>
      </c>
      <c r="E851" s="52">
        <f>+VLOOKUP($O851,MASTER!$A$8:$N$762,5,0)</f>
        <v>0</v>
      </c>
      <c r="F851" s="73">
        <f>+VLOOKUP($O851,MASTER!$A$8:$N$762,6,0)</f>
        <v>0</v>
      </c>
      <c r="G851" s="73">
        <f>+VLOOKUP($O851,MASTER!$A$8:$N$762,7,0)</f>
        <v>0</v>
      </c>
      <c r="H851" s="73">
        <f>+VLOOKUP($O851,MASTER!$A$8:$N$762,9,0)</f>
        <v>0</v>
      </c>
      <c r="I851" s="73">
        <f>+VLOOKUP($O851,MASTER!$A$8:$N$762,10,0)</f>
        <v>0</v>
      </c>
      <c r="J851" s="73">
        <f>+VLOOKUP($O851,MASTER!$A$8:$N$762,11,0)</f>
        <v>0</v>
      </c>
      <c r="K851" s="72">
        <f>+VLOOKUP($O851,MASTER!$A$8:$N$762,12,0)</f>
        <v>0</v>
      </c>
      <c r="L851" s="73">
        <f>+VLOOKUP($O851,MASTER!$A$8:$N$762,13,0)</f>
        <v>0</v>
      </c>
      <c r="M851" s="73">
        <f>+VLOOKUP($O851,MASTER!$A$8:$N$762,14,0)</f>
        <v>0</v>
      </c>
      <c r="N851" s="72">
        <f t="shared" si="62"/>
        <v>16</v>
      </c>
      <c r="O851" s="67"/>
      <c r="P851" s="65"/>
      <c r="Q851" s="3"/>
      <c r="R851" s="3" t="str">
        <f t="shared" si="63"/>
        <v>https://dashboardfiltrado.azurewebsites.net/AutoDash/Index//</v>
      </c>
      <c r="S851" s="58" t="str">
        <f>+""""&amp;IFERROR(VLOOKUP($O851,MASTER!$A$8:$Z$762,20,0),"")&amp;""""</f>
        <v>""</v>
      </c>
      <c r="T851" s="73">
        <f>+IFERROR(VLOOKUP($O851,MASTER!$A$8:$Z$762,21,0),"")</f>
        <v>0</v>
      </c>
      <c r="U851" s="67">
        <f>+BD_Links[[#This Row],[id2]]</f>
        <v>0</v>
      </c>
      <c r="V851" s="58" t="str">
        <f>+""""&amp;IFERROR(VLOOKUP($O851,MASTER!$A$8:$Z$762,22,0),"")&amp;""""</f>
        <v>""</v>
      </c>
      <c r="W851" s="3"/>
      <c r="X851" s="3" t="str">
        <f>+IFERROR(VLOOKUP(BD_Links[[#This Row],[id GEE]],Portadas10[],2,0),"")</f>
        <v/>
      </c>
      <c r="Y8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2" spans="2:26" ht="24" x14ac:dyDescent="0.3">
      <c r="B852" s="74">
        <f t="shared" si="61"/>
        <v>23</v>
      </c>
      <c r="C852" s="58">
        <f>+VLOOKUP($O852,MASTER!$A$8:$N$762,2,0)</f>
        <v>0</v>
      </c>
      <c r="D852" s="73">
        <f>+VLOOKUP($O852,MASTER!$A$8:$N$762,3,0)</f>
        <v>0</v>
      </c>
      <c r="E852" s="52">
        <f>+VLOOKUP($O852,MASTER!$A$8:$N$762,5,0)</f>
        <v>0</v>
      </c>
      <c r="F852" s="73">
        <f>+VLOOKUP($O852,MASTER!$A$8:$N$762,6,0)</f>
        <v>0</v>
      </c>
      <c r="G852" s="73">
        <f>+VLOOKUP($O852,MASTER!$A$8:$N$762,7,0)</f>
        <v>0</v>
      </c>
      <c r="H852" s="73">
        <f>+VLOOKUP($O852,MASTER!$A$8:$N$762,9,0)</f>
        <v>0</v>
      </c>
      <c r="I852" s="73">
        <f>+VLOOKUP($O852,MASTER!$A$8:$N$762,10,0)</f>
        <v>0</v>
      </c>
      <c r="J852" s="73">
        <f>+VLOOKUP($O852,MASTER!$A$8:$N$762,11,0)</f>
        <v>0</v>
      </c>
      <c r="K852" s="72">
        <f>+VLOOKUP($O852,MASTER!$A$8:$N$762,12,0)</f>
        <v>0</v>
      </c>
      <c r="L852" s="73">
        <f>+VLOOKUP($O852,MASTER!$A$8:$N$762,13,0)</f>
        <v>0</v>
      </c>
      <c r="M852" s="73">
        <f>+VLOOKUP($O852,MASTER!$A$8:$N$762,14,0)</f>
        <v>0</v>
      </c>
      <c r="N852" s="72">
        <f t="shared" si="62"/>
        <v>16</v>
      </c>
      <c r="O852" s="67"/>
      <c r="P852" s="65"/>
      <c r="Q852" s="3"/>
      <c r="R852" s="3" t="str">
        <f t="shared" si="63"/>
        <v>https://dashboardfiltrado.azurewebsites.net/AutoDash/Index//</v>
      </c>
      <c r="S852" s="58" t="str">
        <f>+""""&amp;IFERROR(VLOOKUP($O852,MASTER!$A$8:$Z$762,20,0),"")&amp;""""</f>
        <v>""</v>
      </c>
      <c r="T852" s="73">
        <f>+IFERROR(VLOOKUP($O852,MASTER!$A$8:$Z$762,21,0),"")</f>
        <v>0</v>
      </c>
      <c r="U852" s="67">
        <f>+BD_Links[[#This Row],[id2]]</f>
        <v>0</v>
      </c>
      <c r="V852" s="58" t="str">
        <f>+""""&amp;IFERROR(VLOOKUP($O852,MASTER!$A$8:$Z$762,22,0),"")&amp;""""</f>
        <v>""</v>
      </c>
      <c r="W852" s="3"/>
      <c r="X852" s="3" t="str">
        <f>+IFERROR(VLOOKUP(BD_Links[[#This Row],[id GEE]],Portadas10[],2,0),"")</f>
        <v/>
      </c>
      <c r="Y8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3" spans="2:26" ht="24" x14ac:dyDescent="0.3">
      <c r="B853" s="74">
        <f t="shared" si="61"/>
        <v>24</v>
      </c>
      <c r="C853" s="58">
        <f>+VLOOKUP($O853,MASTER!$A$8:$N$762,2,0)</f>
        <v>0</v>
      </c>
      <c r="D853" s="73">
        <f>+VLOOKUP($O853,MASTER!$A$8:$N$762,3,0)</f>
        <v>0</v>
      </c>
      <c r="E853" s="52">
        <f>+VLOOKUP($O853,MASTER!$A$8:$N$762,5,0)</f>
        <v>0</v>
      </c>
      <c r="F853" s="73">
        <f>+VLOOKUP($O853,MASTER!$A$8:$N$762,6,0)</f>
        <v>0</v>
      </c>
      <c r="G853" s="73">
        <f>+VLOOKUP($O853,MASTER!$A$8:$N$762,7,0)</f>
        <v>0</v>
      </c>
      <c r="H853" s="73">
        <f>+VLOOKUP($O853,MASTER!$A$8:$N$762,9,0)</f>
        <v>0</v>
      </c>
      <c r="I853" s="73">
        <f>+VLOOKUP($O853,MASTER!$A$8:$N$762,10,0)</f>
        <v>0</v>
      </c>
      <c r="J853" s="73">
        <f>+VLOOKUP($O853,MASTER!$A$8:$N$762,11,0)</f>
        <v>0</v>
      </c>
      <c r="K853" s="72">
        <f>+VLOOKUP($O853,MASTER!$A$8:$N$762,12,0)</f>
        <v>0</v>
      </c>
      <c r="L853" s="73">
        <f>+VLOOKUP($O853,MASTER!$A$8:$N$762,13,0)</f>
        <v>0</v>
      </c>
      <c r="M853" s="73">
        <f>+VLOOKUP($O853,MASTER!$A$8:$N$762,14,0)</f>
        <v>0</v>
      </c>
      <c r="N853" s="72">
        <f t="shared" si="62"/>
        <v>16</v>
      </c>
      <c r="O853" s="67"/>
      <c r="P853" s="65"/>
      <c r="Q853" s="3"/>
      <c r="R853" s="3" t="str">
        <f t="shared" si="63"/>
        <v>https://dashboardfiltrado.azurewebsites.net/AutoDash/Index//</v>
      </c>
      <c r="S853" s="58" t="str">
        <f>+""""&amp;IFERROR(VLOOKUP($O853,MASTER!$A$8:$Z$762,20,0),"")&amp;""""</f>
        <v>""</v>
      </c>
      <c r="T853" s="73">
        <f>+IFERROR(VLOOKUP($O853,MASTER!$A$8:$Z$762,21,0),"")</f>
        <v>0</v>
      </c>
      <c r="U853" s="67">
        <f>+BD_Links[[#This Row],[id2]]</f>
        <v>0</v>
      </c>
      <c r="V853" s="58" t="str">
        <f>+""""&amp;IFERROR(VLOOKUP($O853,MASTER!$A$8:$Z$762,22,0),"")&amp;""""</f>
        <v>""</v>
      </c>
      <c r="W853" s="3"/>
      <c r="X853" s="3" t="str">
        <f>+IFERROR(VLOOKUP(BD_Links[[#This Row],[id GEE]],Portadas10[],2,0),"")</f>
        <v/>
      </c>
      <c r="Y8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4" spans="2:26" ht="24" x14ac:dyDescent="0.3">
      <c r="B854" s="74">
        <f t="shared" si="61"/>
        <v>25</v>
      </c>
      <c r="C854" s="58">
        <f>+VLOOKUP($O854,MASTER!$A$8:$N$762,2,0)</f>
        <v>0</v>
      </c>
      <c r="D854" s="73">
        <f>+VLOOKUP($O854,MASTER!$A$8:$N$762,3,0)</f>
        <v>0</v>
      </c>
      <c r="E854" s="52">
        <f>+VLOOKUP($O854,MASTER!$A$8:$N$762,5,0)</f>
        <v>0</v>
      </c>
      <c r="F854" s="73">
        <f>+VLOOKUP($O854,MASTER!$A$8:$N$762,6,0)</f>
        <v>0</v>
      </c>
      <c r="G854" s="73">
        <f>+VLOOKUP($O854,MASTER!$A$8:$N$762,7,0)</f>
        <v>0</v>
      </c>
      <c r="H854" s="73">
        <f>+VLOOKUP($O854,MASTER!$A$8:$N$762,9,0)</f>
        <v>0</v>
      </c>
      <c r="I854" s="73">
        <f>+VLOOKUP($O854,MASTER!$A$8:$N$762,10,0)</f>
        <v>0</v>
      </c>
      <c r="J854" s="73">
        <f>+VLOOKUP($O854,MASTER!$A$8:$N$762,11,0)</f>
        <v>0</v>
      </c>
      <c r="K854" s="72">
        <f>+VLOOKUP($O854,MASTER!$A$8:$N$762,12,0)</f>
        <v>0</v>
      </c>
      <c r="L854" s="73">
        <f>+VLOOKUP($O854,MASTER!$A$8:$N$762,13,0)</f>
        <v>0</v>
      </c>
      <c r="M854" s="73">
        <f>+VLOOKUP($O854,MASTER!$A$8:$N$762,14,0)</f>
        <v>0</v>
      </c>
      <c r="N854" s="72">
        <f t="shared" si="62"/>
        <v>16</v>
      </c>
      <c r="O854" s="67"/>
      <c r="P854" s="65"/>
      <c r="Q854" s="3"/>
      <c r="R854" s="3" t="str">
        <f t="shared" si="63"/>
        <v>https://dashboardfiltrado.azurewebsites.net/AutoDash/Index//</v>
      </c>
      <c r="S854" s="58" t="str">
        <f>+""""&amp;IFERROR(VLOOKUP($O854,MASTER!$A$8:$Z$762,20,0),"")&amp;""""</f>
        <v>""</v>
      </c>
      <c r="T854" s="73">
        <f>+IFERROR(VLOOKUP($O854,MASTER!$A$8:$Z$762,21,0),"")</f>
        <v>0</v>
      </c>
      <c r="U854" s="67">
        <f>+BD_Links[[#This Row],[id2]]</f>
        <v>0</v>
      </c>
      <c r="V854" s="58" t="str">
        <f>+""""&amp;IFERROR(VLOOKUP($O854,MASTER!$A$8:$Z$762,22,0),"")&amp;""""</f>
        <v>""</v>
      </c>
      <c r="W854" s="3"/>
      <c r="X854" s="3" t="str">
        <f>+IFERROR(VLOOKUP(BD_Links[[#This Row],[id GEE]],Portadas10[],2,0),"")</f>
        <v/>
      </c>
      <c r="Y8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5" spans="2:26" ht="24" x14ac:dyDescent="0.3">
      <c r="B855" s="74">
        <f t="shared" si="61"/>
        <v>26</v>
      </c>
      <c r="C855" s="58">
        <f>+VLOOKUP($O855,MASTER!$A$8:$N$762,2,0)</f>
        <v>0</v>
      </c>
      <c r="D855" s="73">
        <f>+VLOOKUP($O855,MASTER!$A$8:$N$762,3,0)</f>
        <v>0</v>
      </c>
      <c r="E855" s="52">
        <f>+VLOOKUP($O855,MASTER!$A$8:$N$762,5,0)</f>
        <v>0</v>
      </c>
      <c r="F855" s="73">
        <f>+VLOOKUP($O855,MASTER!$A$8:$N$762,6,0)</f>
        <v>0</v>
      </c>
      <c r="G855" s="73">
        <f>+VLOOKUP($O855,MASTER!$A$8:$N$762,7,0)</f>
        <v>0</v>
      </c>
      <c r="H855" s="73">
        <f>+VLOOKUP($O855,MASTER!$A$8:$N$762,9,0)</f>
        <v>0</v>
      </c>
      <c r="I855" s="73">
        <f>+VLOOKUP($O855,MASTER!$A$8:$N$762,10,0)</f>
        <v>0</v>
      </c>
      <c r="J855" s="73">
        <f>+VLOOKUP($O855,MASTER!$A$8:$N$762,11,0)</f>
        <v>0</v>
      </c>
      <c r="K855" s="72">
        <f>+VLOOKUP($O855,MASTER!$A$8:$N$762,12,0)</f>
        <v>0</v>
      </c>
      <c r="L855" s="73">
        <f>+VLOOKUP($O855,MASTER!$A$8:$N$762,13,0)</f>
        <v>0</v>
      </c>
      <c r="M855" s="73">
        <f>+VLOOKUP($O855,MASTER!$A$8:$N$762,14,0)</f>
        <v>0</v>
      </c>
      <c r="N855" s="72">
        <f t="shared" si="62"/>
        <v>16</v>
      </c>
      <c r="O855" s="67"/>
      <c r="P855" s="65"/>
      <c r="Q855" s="3"/>
      <c r="R855" s="3" t="str">
        <f t="shared" si="63"/>
        <v>https://dashboardfiltrado.azurewebsites.net/AutoDash/Index//</v>
      </c>
      <c r="S855" s="58" t="str">
        <f>+""""&amp;IFERROR(VLOOKUP($O855,MASTER!$A$8:$Z$762,20,0),"")&amp;""""</f>
        <v>""</v>
      </c>
      <c r="T855" s="73">
        <f>+IFERROR(VLOOKUP($O855,MASTER!$A$8:$Z$762,21,0),"")</f>
        <v>0</v>
      </c>
      <c r="U855" s="67">
        <f>+BD_Links[[#This Row],[id2]]</f>
        <v>0</v>
      </c>
      <c r="V855" s="58" t="str">
        <f>+""""&amp;IFERROR(VLOOKUP($O855,MASTER!$A$8:$Z$762,22,0),"")&amp;""""</f>
        <v>""</v>
      </c>
      <c r="W855" s="3"/>
      <c r="X855" s="3" t="str">
        <f>+IFERROR(VLOOKUP(BD_Links[[#This Row],[id GEE]],Portadas10[],2,0),"")</f>
        <v/>
      </c>
      <c r="Y8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6" spans="2:26" ht="24" x14ac:dyDescent="0.3">
      <c r="B856" s="74">
        <f t="shared" si="61"/>
        <v>27</v>
      </c>
      <c r="C856" s="58">
        <f>+VLOOKUP($O856,MASTER!$A$8:$N$762,2,0)</f>
        <v>0</v>
      </c>
      <c r="D856" s="73">
        <f>+VLOOKUP($O856,MASTER!$A$8:$N$762,3,0)</f>
        <v>0</v>
      </c>
      <c r="E856" s="52">
        <f>+VLOOKUP($O856,MASTER!$A$8:$N$762,5,0)</f>
        <v>0</v>
      </c>
      <c r="F856" s="73">
        <f>+VLOOKUP($O856,MASTER!$A$8:$N$762,6,0)</f>
        <v>0</v>
      </c>
      <c r="G856" s="73">
        <f>+VLOOKUP($O856,MASTER!$A$8:$N$762,7,0)</f>
        <v>0</v>
      </c>
      <c r="H856" s="73">
        <f>+VLOOKUP($O856,MASTER!$A$8:$N$762,9,0)</f>
        <v>0</v>
      </c>
      <c r="I856" s="73">
        <f>+VLOOKUP($O856,MASTER!$A$8:$N$762,10,0)</f>
        <v>0</v>
      </c>
      <c r="J856" s="73">
        <f>+VLOOKUP($O856,MASTER!$A$8:$N$762,11,0)</f>
        <v>0</v>
      </c>
      <c r="K856" s="72">
        <f>+VLOOKUP($O856,MASTER!$A$8:$N$762,12,0)</f>
        <v>0</v>
      </c>
      <c r="L856" s="73">
        <f>+VLOOKUP($O856,MASTER!$A$8:$N$762,13,0)</f>
        <v>0</v>
      </c>
      <c r="M856" s="73">
        <f>+VLOOKUP($O856,MASTER!$A$8:$N$762,14,0)</f>
        <v>0</v>
      </c>
      <c r="N856" s="72">
        <f t="shared" si="62"/>
        <v>16</v>
      </c>
      <c r="O856" s="67"/>
      <c r="P856" s="65"/>
      <c r="Q856" s="3"/>
      <c r="R856" s="3" t="str">
        <f t="shared" si="63"/>
        <v>https://dashboardfiltrado.azurewebsites.net/AutoDash/Index//</v>
      </c>
      <c r="S856" s="58" t="str">
        <f>+""""&amp;IFERROR(VLOOKUP($O856,MASTER!$A$8:$Z$762,20,0),"")&amp;""""</f>
        <v>""</v>
      </c>
      <c r="T856" s="73">
        <f>+IFERROR(VLOOKUP($O856,MASTER!$A$8:$Z$762,21,0),"")</f>
        <v>0</v>
      </c>
      <c r="U856" s="67">
        <f>+BD_Links[[#This Row],[id2]]</f>
        <v>0</v>
      </c>
      <c r="V856" s="58" t="str">
        <f>+""""&amp;IFERROR(VLOOKUP($O856,MASTER!$A$8:$Z$762,22,0),"")&amp;""""</f>
        <v>""</v>
      </c>
      <c r="W856" s="3"/>
      <c r="X856" s="3" t="str">
        <f>+IFERROR(VLOOKUP(BD_Links[[#This Row],[id GEE]],Portadas10[],2,0),"")</f>
        <v/>
      </c>
      <c r="Y8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7" spans="2:26" ht="24" x14ac:dyDescent="0.3">
      <c r="B857" s="74">
        <f t="shared" si="61"/>
        <v>28</v>
      </c>
      <c r="C857" s="58">
        <f>+VLOOKUP($O857,MASTER!$A$8:$N$762,2,0)</f>
        <v>0</v>
      </c>
      <c r="D857" s="73">
        <f>+VLOOKUP($O857,MASTER!$A$8:$N$762,3,0)</f>
        <v>0</v>
      </c>
      <c r="E857" s="52">
        <f>+VLOOKUP($O857,MASTER!$A$8:$N$762,5,0)</f>
        <v>0</v>
      </c>
      <c r="F857" s="73">
        <f>+VLOOKUP($O857,MASTER!$A$8:$N$762,6,0)</f>
        <v>0</v>
      </c>
      <c r="G857" s="73">
        <f>+VLOOKUP($O857,MASTER!$A$8:$N$762,7,0)</f>
        <v>0</v>
      </c>
      <c r="H857" s="73">
        <f>+VLOOKUP($O857,MASTER!$A$8:$N$762,9,0)</f>
        <v>0</v>
      </c>
      <c r="I857" s="73">
        <f>+VLOOKUP($O857,MASTER!$A$8:$N$762,10,0)</f>
        <v>0</v>
      </c>
      <c r="J857" s="73">
        <f>+VLOOKUP($O857,MASTER!$A$8:$N$762,11,0)</f>
        <v>0</v>
      </c>
      <c r="K857" s="72">
        <f>+VLOOKUP($O857,MASTER!$A$8:$N$762,12,0)</f>
        <v>0</v>
      </c>
      <c r="L857" s="73">
        <f>+VLOOKUP($O857,MASTER!$A$8:$N$762,13,0)</f>
        <v>0</v>
      </c>
      <c r="M857" s="73">
        <f>+VLOOKUP($O857,MASTER!$A$8:$N$762,14,0)</f>
        <v>0</v>
      </c>
      <c r="N857" s="72">
        <f t="shared" si="62"/>
        <v>16</v>
      </c>
      <c r="O857" s="67"/>
      <c r="P857" s="65"/>
      <c r="Q857" s="3"/>
      <c r="R857" s="3" t="str">
        <f t="shared" si="63"/>
        <v>https://dashboardfiltrado.azurewebsites.net/AutoDash/Index//</v>
      </c>
      <c r="S857" s="58" t="str">
        <f>+""""&amp;IFERROR(VLOOKUP($O857,MASTER!$A$8:$Z$762,20,0),"")&amp;""""</f>
        <v>""</v>
      </c>
      <c r="T857" s="73">
        <f>+IFERROR(VLOOKUP($O857,MASTER!$A$8:$Z$762,21,0),"")</f>
        <v>0</v>
      </c>
      <c r="U857" s="67">
        <f>+BD_Links[[#This Row],[id2]]</f>
        <v>0</v>
      </c>
      <c r="V857" s="58" t="str">
        <f>+""""&amp;IFERROR(VLOOKUP($O857,MASTER!$A$8:$Z$762,22,0),"")&amp;""""</f>
        <v>""</v>
      </c>
      <c r="W857" s="3"/>
      <c r="X857" s="3" t="str">
        <f>+IFERROR(VLOOKUP(BD_Links[[#This Row],[id GEE]],Portadas10[],2,0),"")</f>
        <v/>
      </c>
      <c r="Y8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8" spans="2:26" ht="24" x14ac:dyDescent="0.3">
      <c r="B858" s="74">
        <f t="shared" si="61"/>
        <v>29</v>
      </c>
      <c r="C858" s="58">
        <f>+VLOOKUP($O858,MASTER!$A$8:$N$762,2,0)</f>
        <v>0</v>
      </c>
      <c r="D858" s="73">
        <f>+VLOOKUP($O858,MASTER!$A$8:$N$762,3,0)</f>
        <v>0</v>
      </c>
      <c r="E858" s="52">
        <f>+VLOOKUP($O858,MASTER!$A$8:$N$762,5,0)</f>
        <v>0</v>
      </c>
      <c r="F858" s="73">
        <f>+VLOOKUP($O858,MASTER!$A$8:$N$762,6,0)</f>
        <v>0</v>
      </c>
      <c r="G858" s="73">
        <f>+VLOOKUP($O858,MASTER!$A$8:$N$762,7,0)</f>
        <v>0</v>
      </c>
      <c r="H858" s="73">
        <f>+VLOOKUP($O858,MASTER!$A$8:$N$762,9,0)</f>
        <v>0</v>
      </c>
      <c r="I858" s="73">
        <f>+VLOOKUP($O858,MASTER!$A$8:$N$762,10,0)</f>
        <v>0</v>
      </c>
      <c r="J858" s="73">
        <f>+VLOOKUP($O858,MASTER!$A$8:$N$762,11,0)</f>
        <v>0</v>
      </c>
      <c r="K858" s="72">
        <f>+VLOOKUP($O858,MASTER!$A$8:$N$762,12,0)</f>
        <v>0</v>
      </c>
      <c r="L858" s="73">
        <f>+VLOOKUP($O858,MASTER!$A$8:$N$762,13,0)</f>
        <v>0</v>
      </c>
      <c r="M858" s="73">
        <f>+VLOOKUP($O858,MASTER!$A$8:$N$762,14,0)</f>
        <v>0</v>
      </c>
      <c r="N858" s="72">
        <f t="shared" si="62"/>
        <v>16</v>
      </c>
      <c r="O858" s="67"/>
      <c r="P858" s="65"/>
      <c r="Q858" s="3"/>
      <c r="R858" s="3" t="str">
        <f t="shared" si="63"/>
        <v>https://dashboardfiltrado.azurewebsites.net/AutoDash/Index//</v>
      </c>
      <c r="S858" s="58" t="str">
        <f>+""""&amp;IFERROR(VLOOKUP($O858,MASTER!$A$8:$Z$762,20,0),"")&amp;""""</f>
        <v>""</v>
      </c>
      <c r="T858" s="73">
        <f>+IFERROR(VLOOKUP($O858,MASTER!$A$8:$Z$762,21,0),"")</f>
        <v>0</v>
      </c>
      <c r="U858" s="67">
        <f>+BD_Links[[#This Row],[id2]]</f>
        <v>0</v>
      </c>
      <c r="V858" s="58" t="str">
        <f>+""""&amp;IFERROR(VLOOKUP($O858,MASTER!$A$8:$Z$762,22,0),"")&amp;""""</f>
        <v>""</v>
      </c>
      <c r="W858" s="3"/>
      <c r="X858" s="3" t="str">
        <f>+IFERROR(VLOOKUP(BD_Links[[#This Row],[id GEE]],Portadas10[],2,0),"")</f>
        <v/>
      </c>
      <c r="Y8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9" spans="2:26" ht="24" x14ac:dyDescent="0.3">
      <c r="B859" s="74">
        <f t="shared" si="61"/>
        <v>30</v>
      </c>
      <c r="C859" s="58">
        <f>+VLOOKUP($O859,MASTER!$A$8:$N$762,2,0)</f>
        <v>0</v>
      </c>
      <c r="D859" s="73">
        <f>+VLOOKUP($O859,MASTER!$A$8:$N$762,3,0)</f>
        <v>0</v>
      </c>
      <c r="E859" s="52">
        <f>+VLOOKUP($O859,MASTER!$A$8:$N$762,5,0)</f>
        <v>0</v>
      </c>
      <c r="F859" s="73">
        <f>+VLOOKUP($O859,MASTER!$A$8:$N$762,6,0)</f>
        <v>0</v>
      </c>
      <c r="G859" s="73">
        <f>+VLOOKUP($O859,MASTER!$A$8:$N$762,7,0)</f>
        <v>0</v>
      </c>
      <c r="H859" s="73">
        <f>+VLOOKUP($O859,MASTER!$A$8:$N$762,9,0)</f>
        <v>0</v>
      </c>
      <c r="I859" s="73">
        <f>+VLOOKUP($O859,MASTER!$A$8:$N$762,10,0)</f>
        <v>0</v>
      </c>
      <c r="J859" s="73">
        <f>+VLOOKUP($O859,MASTER!$A$8:$N$762,11,0)</f>
        <v>0</v>
      </c>
      <c r="K859" s="72">
        <f>+VLOOKUP($O859,MASTER!$A$8:$N$762,12,0)</f>
        <v>0</v>
      </c>
      <c r="L859" s="73">
        <f>+VLOOKUP($O859,MASTER!$A$8:$N$762,13,0)</f>
        <v>0</v>
      </c>
      <c r="M859" s="73">
        <f>+VLOOKUP($O859,MASTER!$A$8:$N$762,14,0)</f>
        <v>0</v>
      </c>
      <c r="N859" s="72">
        <f t="shared" si="62"/>
        <v>16</v>
      </c>
      <c r="O859" s="67"/>
      <c r="P859" s="65"/>
      <c r="Q859" s="3"/>
      <c r="R859" s="3" t="str">
        <f t="shared" si="63"/>
        <v>https://dashboardfiltrado.azurewebsites.net/AutoDash/Index//</v>
      </c>
      <c r="S859" s="58" t="str">
        <f>+""""&amp;IFERROR(VLOOKUP($O859,MASTER!$A$8:$Z$762,20,0),"")&amp;""""</f>
        <v>""</v>
      </c>
      <c r="T859" s="73">
        <f>+IFERROR(VLOOKUP($O859,MASTER!$A$8:$Z$762,21,0),"")</f>
        <v>0</v>
      </c>
      <c r="U859" s="67">
        <f>+BD_Links[[#This Row],[id2]]</f>
        <v>0</v>
      </c>
      <c r="V859" s="58" t="str">
        <f>+""""&amp;IFERROR(VLOOKUP($O859,MASTER!$A$8:$Z$762,22,0),"")&amp;""""</f>
        <v>""</v>
      </c>
      <c r="W859" s="3"/>
      <c r="X859" s="3" t="str">
        <f>+IFERROR(VLOOKUP(BD_Links[[#This Row],[id GEE]],Portadas10[],2,0),"")</f>
        <v/>
      </c>
      <c r="Y8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0" spans="2:26" ht="24" x14ac:dyDescent="0.3">
      <c r="B860" s="74">
        <f t="shared" si="61"/>
        <v>31</v>
      </c>
      <c r="C860" s="58">
        <f>+VLOOKUP($O860,MASTER!$A$8:$N$762,2,0)</f>
        <v>0</v>
      </c>
      <c r="D860" s="73">
        <f>+VLOOKUP($O860,MASTER!$A$8:$N$762,3,0)</f>
        <v>0</v>
      </c>
      <c r="E860" s="52">
        <f>+VLOOKUP($O860,MASTER!$A$8:$N$762,5,0)</f>
        <v>0</v>
      </c>
      <c r="F860" s="73">
        <f>+VLOOKUP($O860,MASTER!$A$8:$N$762,6,0)</f>
        <v>0</v>
      </c>
      <c r="G860" s="73">
        <f>+VLOOKUP($O860,MASTER!$A$8:$N$762,7,0)</f>
        <v>0</v>
      </c>
      <c r="H860" s="73">
        <f>+VLOOKUP($O860,MASTER!$A$8:$N$762,9,0)</f>
        <v>0</v>
      </c>
      <c r="I860" s="73">
        <f>+VLOOKUP($O860,MASTER!$A$8:$N$762,10,0)</f>
        <v>0</v>
      </c>
      <c r="J860" s="73">
        <f>+VLOOKUP($O860,MASTER!$A$8:$N$762,11,0)</f>
        <v>0</v>
      </c>
      <c r="K860" s="72">
        <f>+VLOOKUP($O860,MASTER!$A$8:$N$762,12,0)</f>
        <v>0</v>
      </c>
      <c r="L860" s="73">
        <f>+VLOOKUP($O860,MASTER!$A$8:$N$762,13,0)</f>
        <v>0</v>
      </c>
      <c r="M860" s="73">
        <f>+VLOOKUP($O860,MASTER!$A$8:$N$762,14,0)</f>
        <v>0</v>
      </c>
      <c r="N860" s="72">
        <f t="shared" si="62"/>
        <v>16</v>
      </c>
      <c r="O860" s="67"/>
      <c r="P860" s="65"/>
      <c r="Q860" s="3"/>
      <c r="R860" s="3" t="str">
        <f t="shared" si="63"/>
        <v>https://dashboardfiltrado.azurewebsites.net/AutoDash/Index//</v>
      </c>
      <c r="S860" s="58" t="str">
        <f>+""""&amp;IFERROR(VLOOKUP($O860,MASTER!$A$8:$Z$762,20,0),"")&amp;""""</f>
        <v>""</v>
      </c>
      <c r="T860" s="73">
        <f>+IFERROR(VLOOKUP($O860,MASTER!$A$8:$Z$762,21,0),"")</f>
        <v>0</v>
      </c>
      <c r="U860" s="67">
        <f>+BD_Links[[#This Row],[id2]]</f>
        <v>0</v>
      </c>
      <c r="V860" s="58" t="str">
        <f>+""""&amp;IFERROR(VLOOKUP($O860,MASTER!$A$8:$Z$762,22,0),"")&amp;""""</f>
        <v>""</v>
      </c>
      <c r="W860" s="3"/>
      <c r="X860" s="3" t="str">
        <f>+IFERROR(VLOOKUP(BD_Links[[#This Row],[id GEE]],Portadas10[],2,0),"")</f>
        <v/>
      </c>
      <c r="Y8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1" spans="2:26" ht="24" x14ac:dyDescent="0.3">
      <c r="B861" s="74">
        <f t="shared" si="61"/>
        <v>32</v>
      </c>
      <c r="C861" s="58">
        <f>+VLOOKUP($O861,MASTER!$A$8:$N$762,2,0)</f>
        <v>0</v>
      </c>
      <c r="D861" s="73">
        <f>+VLOOKUP($O861,MASTER!$A$8:$N$762,3,0)</f>
        <v>0</v>
      </c>
      <c r="E861" s="52">
        <f>+VLOOKUP($O861,MASTER!$A$8:$N$762,5,0)</f>
        <v>0</v>
      </c>
      <c r="F861" s="73">
        <f>+VLOOKUP($O861,MASTER!$A$8:$N$762,6,0)</f>
        <v>0</v>
      </c>
      <c r="G861" s="73">
        <f>+VLOOKUP($O861,MASTER!$A$8:$N$762,7,0)</f>
        <v>0</v>
      </c>
      <c r="H861" s="73">
        <f>+VLOOKUP($O861,MASTER!$A$8:$N$762,9,0)</f>
        <v>0</v>
      </c>
      <c r="I861" s="73">
        <f>+VLOOKUP($O861,MASTER!$A$8:$N$762,10,0)</f>
        <v>0</v>
      </c>
      <c r="J861" s="73">
        <f>+VLOOKUP($O861,MASTER!$A$8:$N$762,11,0)</f>
        <v>0</v>
      </c>
      <c r="K861" s="72">
        <f>+VLOOKUP($O861,MASTER!$A$8:$N$762,12,0)</f>
        <v>0</v>
      </c>
      <c r="L861" s="73">
        <f>+VLOOKUP($O861,MASTER!$A$8:$N$762,13,0)</f>
        <v>0</v>
      </c>
      <c r="M861" s="73">
        <f>+VLOOKUP($O861,MASTER!$A$8:$N$762,14,0)</f>
        <v>0</v>
      </c>
      <c r="N861" s="72">
        <f t="shared" si="62"/>
        <v>16</v>
      </c>
      <c r="O861" s="67"/>
      <c r="P861" s="65"/>
      <c r="Q861" s="3"/>
      <c r="R861" s="3" t="str">
        <f t="shared" si="63"/>
        <v>https://dashboardfiltrado.azurewebsites.net/AutoDash/Index//</v>
      </c>
      <c r="S861" s="58" t="str">
        <f>+""""&amp;IFERROR(VLOOKUP($O861,MASTER!$A$8:$Z$762,20,0),"")&amp;""""</f>
        <v>""</v>
      </c>
      <c r="T861" s="73">
        <f>+IFERROR(VLOOKUP($O861,MASTER!$A$8:$Z$762,21,0),"")</f>
        <v>0</v>
      </c>
      <c r="U861" s="67">
        <f>+BD_Links[[#This Row],[id2]]</f>
        <v>0</v>
      </c>
      <c r="V861" s="58" t="str">
        <f>+""""&amp;IFERROR(VLOOKUP($O861,MASTER!$A$8:$Z$762,22,0),"")&amp;""""</f>
        <v>""</v>
      </c>
      <c r="W861" s="3"/>
      <c r="X861" s="3" t="str">
        <f>+IFERROR(VLOOKUP(BD_Links[[#This Row],[id GEE]],Portadas10[],2,0),"")</f>
        <v/>
      </c>
      <c r="Y8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2" spans="2:26" ht="24" x14ac:dyDescent="0.3">
      <c r="B862" s="74">
        <f t="shared" si="61"/>
        <v>33</v>
      </c>
      <c r="C862" s="58">
        <f>+VLOOKUP($O862,MASTER!$A$8:$N$762,2,0)</f>
        <v>0</v>
      </c>
      <c r="D862" s="73">
        <f>+VLOOKUP($O862,MASTER!$A$8:$N$762,3,0)</f>
        <v>0</v>
      </c>
      <c r="E862" s="52">
        <f>+VLOOKUP($O862,MASTER!$A$8:$N$762,5,0)</f>
        <v>0</v>
      </c>
      <c r="F862" s="73">
        <f>+VLOOKUP($O862,MASTER!$A$8:$N$762,6,0)</f>
        <v>0</v>
      </c>
      <c r="G862" s="73">
        <f>+VLOOKUP($O862,MASTER!$A$8:$N$762,7,0)</f>
        <v>0</v>
      </c>
      <c r="H862" s="73">
        <f>+VLOOKUP($O862,MASTER!$A$8:$N$762,9,0)</f>
        <v>0</v>
      </c>
      <c r="I862" s="73">
        <f>+VLOOKUP($O862,MASTER!$A$8:$N$762,10,0)</f>
        <v>0</v>
      </c>
      <c r="J862" s="73">
        <f>+VLOOKUP($O862,MASTER!$A$8:$N$762,11,0)</f>
        <v>0</v>
      </c>
      <c r="K862" s="72">
        <f>+VLOOKUP($O862,MASTER!$A$8:$N$762,12,0)</f>
        <v>0</v>
      </c>
      <c r="L862" s="73">
        <f>+VLOOKUP($O862,MASTER!$A$8:$N$762,13,0)</f>
        <v>0</v>
      </c>
      <c r="M862" s="73">
        <f>+VLOOKUP($O862,MASTER!$A$8:$N$762,14,0)</f>
        <v>0</v>
      </c>
      <c r="N862" s="72">
        <f t="shared" si="62"/>
        <v>16</v>
      </c>
      <c r="O862" s="67"/>
      <c r="P862" s="65"/>
      <c r="Q862" s="3"/>
      <c r="R862" s="3" t="str">
        <f t="shared" si="63"/>
        <v>https://dashboardfiltrado.azurewebsites.net/AutoDash/Index//</v>
      </c>
      <c r="S862" s="58" t="str">
        <f>+""""&amp;IFERROR(VLOOKUP($O862,MASTER!$A$8:$Z$762,20,0),"")&amp;""""</f>
        <v>""</v>
      </c>
      <c r="T862" s="73">
        <f>+IFERROR(VLOOKUP($O862,MASTER!$A$8:$Z$762,21,0),"")</f>
        <v>0</v>
      </c>
      <c r="U862" s="67">
        <f>+BD_Links[[#This Row],[id2]]</f>
        <v>0</v>
      </c>
      <c r="V862" s="58" t="str">
        <f>+""""&amp;IFERROR(VLOOKUP($O862,MASTER!$A$8:$Z$762,22,0),"")&amp;""""</f>
        <v>""</v>
      </c>
      <c r="W862" s="3"/>
      <c r="X862" s="3" t="str">
        <f>+IFERROR(VLOOKUP(BD_Links[[#This Row],[id GEE]],Portadas10[],2,0),"")</f>
        <v/>
      </c>
      <c r="Y8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3" spans="2:26" ht="24" x14ac:dyDescent="0.3">
      <c r="B863" s="74">
        <f t="shared" si="61"/>
        <v>34</v>
      </c>
      <c r="C863" s="58">
        <f>+VLOOKUP($O863,MASTER!$A$8:$N$762,2,0)</f>
        <v>0</v>
      </c>
      <c r="D863" s="73">
        <f>+VLOOKUP($O863,MASTER!$A$8:$N$762,3,0)</f>
        <v>0</v>
      </c>
      <c r="E863" s="52">
        <f>+VLOOKUP($O863,MASTER!$A$8:$N$762,5,0)</f>
        <v>0</v>
      </c>
      <c r="F863" s="73">
        <f>+VLOOKUP($O863,MASTER!$A$8:$N$762,6,0)</f>
        <v>0</v>
      </c>
      <c r="G863" s="73">
        <f>+VLOOKUP($O863,MASTER!$A$8:$N$762,7,0)</f>
        <v>0</v>
      </c>
      <c r="H863" s="73">
        <f>+VLOOKUP($O863,MASTER!$A$8:$N$762,9,0)</f>
        <v>0</v>
      </c>
      <c r="I863" s="73">
        <f>+VLOOKUP($O863,MASTER!$A$8:$N$762,10,0)</f>
        <v>0</v>
      </c>
      <c r="J863" s="73">
        <f>+VLOOKUP($O863,MASTER!$A$8:$N$762,11,0)</f>
        <v>0</v>
      </c>
      <c r="K863" s="72">
        <f>+VLOOKUP($O863,MASTER!$A$8:$N$762,12,0)</f>
        <v>0</v>
      </c>
      <c r="L863" s="73">
        <f>+VLOOKUP($O863,MASTER!$A$8:$N$762,13,0)</f>
        <v>0</v>
      </c>
      <c r="M863" s="73">
        <f>+VLOOKUP($O863,MASTER!$A$8:$N$762,14,0)</f>
        <v>0</v>
      </c>
      <c r="N863" s="72">
        <f t="shared" si="62"/>
        <v>16</v>
      </c>
      <c r="O863" s="67"/>
      <c r="P863" s="65"/>
      <c r="Q863" s="3"/>
      <c r="R863" s="3" t="str">
        <f t="shared" si="63"/>
        <v>https://dashboardfiltrado.azurewebsites.net/AutoDash/Index//</v>
      </c>
      <c r="S863" s="58" t="str">
        <f>+""""&amp;IFERROR(VLOOKUP($O863,MASTER!$A$8:$Z$762,20,0),"")&amp;""""</f>
        <v>""</v>
      </c>
      <c r="T863" s="73">
        <f>+IFERROR(VLOOKUP($O863,MASTER!$A$8:$Z$762,21,0),"")</f>
        <v>0</v>
      </c>
      <c r="U863" s="67">
        <f>+BD_Links[[#This Row],[id2]]</f>
        <v>0</v>
      </c>
      <c r="V863" s="58" t="str">
        <f>+""""&amp;IFERROR(VLOOKUP($O863,MASTER!$A$8:$Z$762,22,0),"")&amp;""""</f>
        <v>""</v>
      </c>
      <c r="W863" s="3"/>
      <c r="X863" s="3" t="str">
        <f>+IFERROR(VLOOKUP(BD_Links[[#This Row],[id GEE]],Portadas10[],2,0),"")</f>
        <v/>
      </c>
      <c r="Y8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4" spans="2:26" ht="24" x14ac:dyDescent="0.3">
      <c r="B864" s="74">
        <f t="shared" si="61"/>
        <v>35</v>
      </c>
      <c r="C864" s="58">
        <f>+VLOOKUP($O864,MASTER!$A$8:$N$762,2,0)</f>
        <v>0</v>
      </c>
      <c r="D864" s="73">
        <f>+VLOOKUP($O864,MASTER!$A$8:$N$762,3,0)</f>
        <v>0</v>
      </c>
      <c r="E864" s="52">
        <f>+VLOOKUP($O864,MASTER!$A$8:$N$762,5,0)</f>
        <v>0</v>
      </c>
      <c r="F864" s="73">
        <f>+VLOOKUP($O864,MASTER!$A$8:$N$762,6,0)</f>
        <v>0</v>
      </c>
      <c r="G864" s="73">
        <f>+VLOOKUP($O864,MASTER!$A$8:$N$762,7,0)</f>
        <v>0</v>
      </c>
      <c r="H864" s="73">
        <f>+VLOOKUP($O864,MASTER!$A$8:$N$762,9,0)</f>
        <v>0</v>
      </c>
      <c r="I864" s="73">
        <f>+VLOOKUP($O864,MASTER!$A$8:$N$762,10,0)</f>
        <v>0</v>
      </c>
      <c r="J864" s="73">
        <f>+VLOOKUP($O864,MASTER!$A$8:$N$762,11,0)</f>
        <v>0</v>
      </c>
      <c r="K864" s="72">
        <f>+VLOOKUP($O864,MASTER!$A$8:$N$762,12,0)</f>
        <v>0</v>
      </c>
      <c r="L864" s="73">
        <f>+VLOOKUP($O864,MASTER!$A$8:$N$762,13,0)</f>
        <v>0</v>
      </c>
      <c r="M864" s="73">
        <f>+VLOOKUP($O864,MASTER!$A$8:$N$762,14,0)</f>
        <v>0</v>
      </c>
      <c r="N864" s="72">
        <f t="shared" si="62"/>
        <v>16</v>
      </c>
      <c r="O864" s="67"/>
      <c r="P864" s="65"/>
      <c r="Q864" s="3"/>
      <c r="R864" s="3" t="str">
        <f t="shared" si="63"/>
        <v>https://dashboardfiltrado.azurewebsites.net/AutoDash/Index//</v>
      </c>
      <c r="S864" s="58" t="str">
        <f>+""""&amp;IFERROR(VLOOKUP($O864,MASTER!$A$8:$Z$762,20,0),"")&amp;""""</f>
        <v>""</v>
      </c>
      <c r="T864" s="73">
        <f>+IFERROR(VLOOKUP($O864,MASTER!$A$8:$Z$762,21,0),"")</f>
        <v>0</v>
      </c>
      <c r="U864" s="67">
        <f>+BD_Links[[#This Row],[id2]]</f>
        <v>0</v>
      </c>
      <c r="V864" s="58" t="str">
        <f>+""""&amp;IFERROR(VLOOKUP($O864,MASTER!$A$8:$Z$762,22,0),"")&amp;""""</f>
        <v>""</v>
      </c>
      <c r="W864" s="3"/>
      <c r="X864" s="3" t="str">
        <f>+IFERROR(VLOOKUP(BD_Links[[#This Row],[id GEE]],Portadas10[],2,0),"")</f>
        <v/>
      </c>
      <c r="Y8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5" spans="2:26" ht="24" x14ac:dyDescent="0.3">
      <c r="B865" s="74">
        <f t="shared" si="61"/>
        <v>36</v>
      </c>
      <c r="C865" s="58">
        <f>+VLOOKUP($O865,MASTER!$A$8:$N$762,2,0)</f>
        <v>0</v>
      </c>
      <c r="D865" s="73">
        <f>+VLOOKUP($O865,MASTER!$A$8:$N$762,3,0)</f>
        <v>0</v>
      </c>
      <c r="E865" s="52">
        <f>+VLOOKUP($O865,MASTER!$A$8:$N$762,5,0)</f>
        <v>0</v>
      </c>
      <c r="F865" s="73">
        <f>+VLOOKUP($O865,MASTER!$A$8:$N$762,6,0)</f>
        <v>0</v>
      </c>
      <c r="G865" s="73">
        <f>+VLOOKUP($O865,MASTER!$A$8:$N$762,7,0)</f>
        <v>0</v>
      </c>
      <c r="H865" s="73">
        <f>+VLOOKUP($O865,MASTER!$A$8:$N$762,9,0)</f>
        <v>0</v>
      </c>
      <c r="I865" s="73">
        <f>+VLOOKUP($O865,MASTER!$A$8:$N$762,10,0)</f>
        <v>0</v>
      </c>
      <c r="J865" s="73">
        <f>+VLOOKUP($O865,MASTER!$A$8:$N$762,11,0)</f>
        <v>0</v>
      </c>
      <c r="K865" s="72">
        <f>+VLOOKUP($O865,MASTER!$A$8:$N$762,12,0)</f>
        <v>0</v>
      </c>
      <c r="L865" s="73">
        <f>+VLOOKUP($O865,MASTER!$A$8:$N$762,13,0)</f>
        <v>0</v>
      </c>
      <c r="M865" s="73">
        <f>+VLOOKUP($O865,MASTER!$A$8:$N$762,14,0)</f>
        <v>0</v>
      </c>
      <c r="N865" s="72">
        <f t="shared" si="62"/>
        <v>16</v>
      </c>
      <c r="O865" s="67"/>
      <c r="P865" s="65"/>
      <c r="Q865" s="3"/>
      <c r="R865" s="3" t="str">
        <f t="shared" si="63"/>
        <v>https://dashboardfiltrado.azurewebsites.net/AutoDash/Index//</v>
      </c>
      <c r="S865" s="58" t="str">
        <f>+""""&amp;IFERROR(VLOOKUP($O865,MASTER!$A$8:$Z$762,20,0),"")&amp;""""</f>
        <v>""</v>
      </c>
      <c r="T865" s="73">
        <f>+IFERROR(VLOOKUP($O865,MASTER!$A$8:$Z$762,21,0),"")</f>
        <v>0</v>
      </c>
      <c r="U865" s="67">
        <f>+BD_Links[[#This Row],[id2]]</f>
        <v>0</v>
      </c>
      <c r="V865" s="58" t="str">
        <f>+""""&amp;IFERROR(VLOOKUP($O865,MASTER!$A$8:$Z$762,22,0),"")&amp;""""</f>
        <v>""</v>
      </c>
      <c r="W865" s="3"/>
      <c r="X865" s="3" t="str">
        <f>+IFERROR(VLOOKUP(BD_Links[[#This Row],[id GEE]],Portadas10[],2,0),"")</f>
        <v/>
      </c>
      <c r="Y8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6" spans="2:26" ht="24" x14ac:dyDescent="0.3">
      <c r="B866" s="74">
        <f t="shared" si="61"/>
        <v>37</v>
      </c>
      <c r="C866" s="58">
        <f>+VLOOKUP($O866,MASTER!$A$8:$N$762,2,0)</f>
        <v>0</v>
      </c>
      <c r="D866" s="73">
        <f>+VLOOKUP($O866,MASTER!$A$8:$N$762,3,0)</f>
        <v>0</v>
      </c>
      <c r="E866" s="52">
        <f>+VLOOKUP($O866,MASTER!$A$8:$N$762,5,0)</f>
        <v>0</v>
      </c>
      <c r="F866" s="73">
        <f>+VLOOKUP($O866,MASTER!$A$8:$N$762,6,0)</f>
        <v>0</v>
      </c>
      <c r="G866" s="73">
        <f>+VLOOKUP($O866,MASTER!$A$8:$N$762,7,0)</f>
        <v>0</v>
      </c>
      <c r="H866" s="73">
        <f>+VLOOKUP($O866,MASTER!$A$8:$N$762,9,0)</f>
        <v>0</v>
      </c>
      <c r="I866" s="73">
        <f>+VLOOKUP($O866,MASTER!$A$8:$N$762,10,0)</f>
        <v>0</v>
      </c>
      <c r="J866" s="73">
        <f>+VLOOKUP($O866,MASTER!$A$8:$N$762,11,0)</f>
        <v>0</v>
      </c>
      <c r="K866" s="72">
        <f>+VLOOKUP($O866,MASTER!$A$8:$N$762,12,0)</f>
        <v>0</v>
      </c>
      <c r="L866" s="73">
        <f>+VLOOKUP($O866,MASTER!$A$8:$N$762,13,0)</f>
        <v>0</v>
      </c>
      <c r="M866" s="73">
        <f>+VLOOKUP($O866,MASTER!$A$8:$N$762,14,0)</f>
        <v>0</v>
      </c>
      <c r="N866" s="72">
        <f t="shared" si="62"/>
        <v>16</v>
      </c>
      <c r="O866" s="67"/>
      <c r="P866" s="65"/>
      <c r="Q866" s="3"/>
      <c r="R866" s="3" t="str">
        <f t="shared" si="63"/>
        <v>https://dashboardfiltrado.azurewebsites.net/AutoDash/Index//</v>
      </c>
      <c r="S866" s="58" t="str">
        <f>+""""&amp;IFERROR(VLOOKUP($O866,MASTER!$A$8:$Z$762,20,0),"")&amp;""""</f>
        <v>""</v>
      </c>
      <c r="T866" s="73">
        <f>+IFERROR(VLOOKUP($O866,MASTER!$A$8:$Z$762,21,0),"")</f>
        <v>0</v>
      </c>
      <c r="U866" s="67">
        <f>+BD_Links[[#This Row],[id2]]</f>
        <v>0</v>
      </c>
      <c r="V866" s="58" t="str">
        <f>+""""&amp;IFERROR(VLOOKUP($O866,MASTER!$A$8:$Z$762,22,0),"")&amp;""""</f>
        <v>""</v>
      </c>
      <c r="W866" s="3"/>
      <c r="X866" s="3" t="str">
        <f>+IFERROR(VLOOKUP(BD_Links[[#This Row],[id GEE]],Portadas10[],2,0),"")</f>
        <v/>
      </c>
      <c r="Y8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7" spans="2:26" ht="24" x14ac:dyDescent="0.3">
      <c r="B867" s="74">
        <f t="shared" si="61"/>
        <v>38</v>
      </c>
      <c r="C867" s="58">
        <f>+VLOOKUP($O867,MASTER!$A$8:$N$762,2,0)</f>
        <v>0</v>
      </c>
      <c r="D867" s="73">
        <f>+VLOOKUP($O867,MASTER!$A$8:$N$762,3,0)</f>
        <v>0</v>
      </c>
      <c r="E867" s="52">
        <f>+VLOOKUP($O867,MASTER!$A$8:$N$762,5,0)</f>
        <v>0</v>
      </c>
      <c r="F867" s="73">
        <f>+VLOOKUP($O867,MASTER!$A$8:$N$762,6,0)</f>
        <v>0</v>
      </c>
      <c r="G867" s="73">
        <f>+VLOOKUP($O867,MASTER!$A$8:$N$762,7,0)</f>
        <v>0</v>
      </c>
      <c r="H867" s="73">
        <f>+VLOOKUP($O867,MASTER!$A$8:$N$762,9,0)</f>
        <v>0</v>
      </c>
      <c r="I867" s="73">
        <f>+VLOOKUP($O867,MASTER!$A$8:$N$762,10,0)</f>
        <v>0</v>
      </c>
      <c r="J867" s="73">
        <f>+VLOOKUP($O867,MASTER!$A$8:$N$762,11,0)</f>
        <v>0</v>
      </c>
      <c r="K867" s="72">
        <f>+VLOOKUP($O867,MASTER!$A$8:$N$762,12,0)</f>
        <v>0</v>
      </c>
      <c r="L867" s="73">
        <f>+VLOOKUP($O867,MASTER!$A$8:$N$762,13,0)</f>
        <v>0</v>
      </c>
      <c r="M867" s="73">
        <f>+VLOOKUP($O867,MASTER!$A$8:$N$762,14,0)</f>
        <v>0</v>
      </c>
      <c r="N867" s="72">
        <f t="shared" si="62"/>
        <v>16</v>
      </c>
      <c r="O867" s="67"/>
      <c r="P867" s="65"/>
      <c r="Q867" s="3"/>
      <c r="R867" s="3" t="str">
        <f t="shared" si="63"/>
        <v>https://dashboardfiltrado.azurewebsites.net/AutoDash/Index//</v>
      </c>
      <c r="S867" s="58" t="str">
        <f>+""""&amp;IFERROR(VLOOKUP($O867,MASTER!$A$8:$Z$762,20,0),"")&amp;""""</f>
        <v>""</v>
      </c>
      <c r="T867" s="73">
        <f>+IFERROR(VLOOKUP($O867,MASTER!$A$8:$Z$762,21,0),"")</f>
        <v>0</v>
      </c>
      <c r="U867" s="67">
        <f>+BD_Links[[#This Row],[id2]]</f>
        <v>0</v>
      </c>
      <c r="V867" s="58" t="str">
        <f>+""""&amp;IFERROR(VLOOKUP($O867,MASTER!$A$8:$Z$762,22,0),"")&amp;""""</f>
        <v>""</v>
      </c>
      <c r="W867" s="3"/>
      <c r="X867" s="3" t="str">
        <f>+IFERROR(VLOOKUP(BD_Links[[#This Row],[id GEE]],Portadas10[],2,0),"")</f>
        <v/>
      </c>
      <c r="Y8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8" spans="2:26" ht="24" x14ac:dyDescent="0.3">
      <c r="B868" s="74">
        <f t="shared" si="61"/>
        <v>39</v>
      </c>
      <c r="C868" s="58">
        <f>+VLOOKUP($O868,MASTER!$A$8:$N$762,2,0)</f>
        <v>0</v>
      </c>
      <c r="D868" s="73">
        <f>+VLOOKUP($O868,MASTER!$A$8:$N$762,3,0)</f>
        <v>0</v>
      </c>
      <c r="E868" s="52">
        <f>+VLOOKUP($O868,MASTER!$A$8:$N$762,5,0)</f>
        <v>0</v>
      </c>
      <c r="F868" s="73">
        <f>+VLOOKUP($O868,MASTER!$A$8:$N$762,6,0)</f>
        <v>0</v>
      </c>
      <c r="G868" s="73">
        <f>+VLOOKUP($O868,MASTER!$A$8:$N$762,7,0)</f>
        <v>0</v>
      </c>
      <c r="H868" s="73">
        <f>+VLOOKUP($O868,MASTER!$A$8:$N$762,9,0)</f>
        <v>0</v>
      </c>
      <c r="I868" s="73">
        <f>+VLOOKUP($O868,MASTER!$A$8:$N$762,10,0)</f>
        <v>0</v>
      </c>
      <c r="J868" s="73">
        <f>+VLOOKUP($O868,MASTER!$A$8:$N$762,11,0)</f>
        <v>0</v>
      </c>
      <c r="K868" s="72">
        <f>+VLOOKUP($O868,MASTER!$A$8:$N$762,12,0)</f>
        <v>0</v>
      </c>
      <c r="L868" s="73">
        <f>+VLOOKUP($O868,MASTER!$A$8:$N$762,13,0)</f>
        <v>0</v>
      </c>
      <c r="M868" s="73">
        <f>+VLOOKUP($O868,MASTER!$A$8:$N$762,14,0)</f>
        <v>0</v>
      </c>
      <c r="N868" s="72">
        <f t="shared" si="62"/>
        <v>16</v>
      </c>
      <c r="O868" s="67"/>
      <c r="P868" s="65"/>
      <c r="Q868" s="3"/>
      <c r="R868" s="3" t="str">
        <f t="shared" si="63"/>
        <v>https://dashboardfiltrado.azurewebsites.net/AutoDash/Index//</v>
      </c>
      <c r="S868" s="58" t="str">
        <f>+""""&amp;IFERROR(VLOOKUP($O868,MASTER!$A$8:$Z$762,20,0),"")&amp;""""</f>
        <v>""</v>
      </c>
      <c r="T868" s="73">
        <f>+IFERROR(VLOOKUP($O868,MASTER!$A$8:$Z$762,21,0),"")</f>
        <v>0</v>
      </c>
      <c r="U868" s="67">
        <f>+BD_Links[[#This Row],[id2]]</f>
        <v>0</v>
      </c>
      <c r="V868" s="58" t="str">
        <f>+""""&amp;IFERROR(VLOOKUP($O868,MASTER!$A$8:$Z$762,22,0),"")&amp;""""</f>
        <v>""</v>
      </c>
      <c r="W868" s="3"/>
      <c r="X868" s="3" t="str">
        <f>+IFERROR(VLOOKUP(BD_Links[[#This Row],[id GEE]],Portadas10[],2,0),"")</f>
        <v/>
      </c>
      <c r="Y8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9" spans="2:26" ht="24" x14ac:dyDescent="0.3">
      <c r="B869" s="74">
        <f t="shared" si="61"/>
        <v>40</v>
      </c>
      <c r="C869" s="58">
        <f>+VLOOKUP($O869,MASTER!$A$8:$N$762,2,0)</f>
        <v>0</v>
      </c>
      <c r="D869" s="73">
        <f>+VLOOKUP($O869,MASTER!$A$8:$N$762,3,0)</f>
        <v>0</v>
      </c>
      <c r="E869" s="52">
        <f>+VLOOKUP($O869,MASTER!$A$8:$N$762,5,0)</f>
        <v>0</v>
      </c>
      <c r="F869" s="73">
        <f>+VLOOKUP($O869,MASTER!$A$8:$N$762,6,0)</f>
        <v>0</v>
      </c>
      <c r="G869" s="73">
        <f>+VLOOKUP($O869,MASTER!$A$8:$N$762,7,0)</f>
        <v>0</v>
      </c>
      <c r="H869" s="73">
        <f>+VLOOKUP($O869,MASTER!$A$8:$N$762,9,0)</f>
        <v>0</v>
      </c>
      <c r="I869" s="73">
        <f>+VLOOKUP($O869,MASTER!$A$8:$N$762,10,0)</f>
        <v>0</v>
      </c>
      <c r="J869" s="73">
        <f>+VLOOKUP($O869,MASTER!$A$8:$N$762,11,0)</f>
        <v>0</v>
      </c>
      <c r="K869" s="72">
        <f>+VLOOKUP($O869,MASTER!$A$8:$N$762,12,0)</f>
        <v>0</v>
      </c>
      <c r="L869" s="73">
        <f>+VLOOKUP($O869,MASTER!$A$8:$N$762,13,0)</f>
        <v>0</v>
      </c>
      <c r="M869" s="73">
        <f>+VLOOKUP($O869,MASTER!$A$8:$N$762,14,0)</f>
        <v>0</v>
      </c>
      <c r="N869" s="72">
        <f t="shared" si="62"/>
        <v>16</v>
      </c>
      <c r="O869" s="67"/>
      <c r="P869" s="65"/>
      <c r="Q869" s="3"/>
      <c r="R869" s="3" t="str">
        <f t="shared" si="63"/>
        <v>https://dashboardfiltrado.azurewebsites.net/AutoDash/Index//</v>
      </c>
      <c r="S869" s="58" t="str">
        <f>+""""&amp;IFERROR(VLOOKUP($O869,MASTER!$A$8:$Z$762,20,0),"")&amp;""""</f>
        <v>""</v>
      </c>
      <c r="T869" s="73">
        <f>+IFERROR(VLOOKUP($O869,MASTER!$A$8:$Z$762,21,0),"")</f>
        <v>0</v>
      </c>
      <c r="U869" s="67">
        <f>+BD_Links[[#This Row],[id2]]</f>
        <v>0</v>
      </c>
      <c r="V869" s="58" t="str">
        <f>+""""&amp;IFERROR(VLOOKUP($O869,MASTER!$A$8:$Z$762,22,0),"")&amp;""""</f>
        <v>""</v>
      </c>
      <c r="W869" s="3"/>
      <c r="X869" s="3" t="str">
        <f>+IFERROR(VLOOKUP(BD_Links[[#This Row],[id GEE]],Portadas10[],2,0),"")</f>
        <v/>
      </c>
      <c r="Y8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0" spans="2:26" ht="24" x14ac:dyDescent="0.3">
      <c r="B870" s="74">
        <f t="shared" si="61"/>
        <v>41</v>
      </c>
      <c r="C870" s="58">
        <f>+VLOOKUP($O870,MASTER!$A$8:$N$762,2,0)</f>
        <v>0</v>
      </c>
      <c r="D870" s="73">
        <f>+VLOOKUP($O870,MASTER!$A$8:$N$762,3,0)</f>
        <v>0</v>
      </c>
      <c r="E870" s="52">
        <f>+VLOOKUP($O870,MASTER!$A$8:$N$762,5,0)</f>
        <v>0</v>
      </c>
      <c r="F870" s="73">
        <f>+VLOOKUP($O870,MASTER!$A$8:$N$762,6,0)</f>
        <v>0</v>
      </c>
      <c r="G870" s="73">
        <f>+VLOOKUP($O870,MASTER!$A$8:$N$762,7,0)</f>
        <v>0</v>
      </c>
      <c r="H870" s="73">
        <f>+VLOOKUP($O870,MASTER!$A$8:$N$762,9,0)</f>
        <v>0</v>
      </c>
      <c r="I870" s="73">
        <f>+VLOOKUP($O870,MASTER!$A$8:$N$762,10,0)</f>
        <v>0</v>
      </c>
      <c r="J870" s="73">
        <f>+VLOOKUP($O870,MASTER!$A$8:$N$762,11,0)</f>
        <v>0</v>
      </c>
      <c r="K870" s="72">
        <f>+VLOOKUP($O870,MASTER!$A$8:$N$762,12,0)</f>
        <v>0</v>
      </c>
      <c r="L870" s="73">
        <f>+VLOOKUP($O870,MASTER!$A$8:$N$762,13,0)</f>
        <v>0</v>
      </c>
      <c r="M870" s="73">
        <f>+VLOOKUP($O870,MASTER!$A$8:$N$762,14,0)</f>
        <v>0</v>
      </c>
      <c r="N870" s="72">
        <f t="shared" si="62"/>
        <v>16</v>
      </c>
      <c r="O870" s="67"/>
      <c r="P870" s="65"/>
      <c r="Q870" s="3"/>
      <c r="R870" s="3" t="str">
        <f t="shared" si="63"/>
        <v>https://dashboardfiltrado.azurewebsites.net/AutoDash/Index//</v>
      </c>
      <c r="S870" s="58" t="str">
        <f>+""""&amp;IFERROR(VLOOKUP($O870,MASTER!$A$8:$Z$762,20,0),"")&amp;""""</f>
        <v>""</v>
      </c>
      <c r="T870" s="73">
        <f>+IFERROR(VLOOKUP($O870,MASTER!$A$8:$Z$762,21,0),"")</f>
        <v>0</v>
      </c>
      <c r="U870" s="67">
        <f>+BD_Links[[#This Row],[id2]]</f>
        <v>0</v>
      </c>
      <c r="V870" s="58" t="str">
        <f>+""""&amp;IFERROR(VLOOKUP($O870,MASTER!$A$8:$Z$762,22,0),"")&amp;""""</f>
        <v>""</v>
      </c>
      <c r="W870" s="3"/>
      <c r="X870" s="3" t="str">
        <f>+IFERROR(VLOOKUP(BD_Links[[#This Row],[id GEE]],Portadas10[],2,0),"")</f>
        <v/>
      </c>
      <c r="Y8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1" spans="2:26" ht="24" x14ac:dyDescent="0.3">
      <c r="B871" s="74">
        <f t="shared" si="61"/>
        <v>42</v>
      </c>
      <c r="C871" s="58">
        <f>+VLOOKUP($O871,MASTER!$A$8:$N$762,2,0)</f>
        <v>0</v>
      </c>
      <c r="D871" s="73">
        <f>+VLOOKUP($O871,MASTER!$A$8:$N$762,3,0)</f>
        <v>0</v>
      </c>
      <c r="E871" s="52">
        <f>+VLOOKUP($O871,MASTER!$A$8:$N$762,5,0)</f>
        <v>0</v>
      </c>
      <c r="F871" s="73">
        <f>+VLOOKUP($O871,MASTER!$A$8:$N$762,6,0)</f>
        <v>0</v>
      </c>
      <c r="G871" s="73">
        <f>+VLOOKUP($O871,MASTER!$A$8:$N$762,7,0)</f>
        <v>0</v>
      </c>
      <c r="H871" s="73">
        <f>+VLOOKUP($O871,MASTER!$A$8:$N$762,9,0)</f>
        <v>0</v>
      </c>
      <c r="I871" s="73">
        <f>+VLOOKUP($O871,MASTER!$A$8:$N$762,10,0)</f>
        <v>0</v>
      </c>
      <c r="J871" s="73">
        <f>+VLOOKUP($O871,MASTER!$A$8:$N$762,11,0)</f>
        <v>0</v>
      </c>
      <c r="K871" s="72">
        <f>+VLOOKUP($O871,MASTER!$A$8:$N$762,12,0)</f>
        <v>0</v>
      </c>
      <c r="L871" s="73">
        <f>+VLOOKUP($O871,MASTER!$A$8:$N$762,13,0)</f>
        <v>0</v>
      </c>
      <c r="M871" s="73">
        <f>+VLOOKUP($O871,MASTER!$A$8:$N$762,14,0)</f>
        <v>0</v>
      </c>
      <c r="N871" s="72">
        <f t="shared" si="62"/>
        <v>16</v>
      </c>
      <c r="O871" s="67"/>
      <c r="P871" s="65"/>
      <c r="Q871" s="3"/>
      <c r="R871" s="3" t="str">
        <f t="shared" si="63"/>
        <v>https://dashboardfiltrado.azurewebsites.net/AutoDash/Index//</v>
      </c>
      <c r="S871" s="58" t="str">
        <f>+""""&amp;IFERROR(VLOOKUP($O871,MASTER!$A$8:$Z$762,20,0),"")&amp;""""</f>
        <v>""</v>
      </c>
      <c r="T871" s="73">
        <f>+IFERROR(VLOOKUP($O871,MASTER!$A$8:$Z$762,21,0),"")</f>
        <v>0</v>
      </c>
      <c r="U871" s="67">
        <f>+BD_Links[[#This Row],[id2]]</f>
        <v>0</v>
      </c>
      <c r="V871" s="58" t="str">
        <f>+""""&amp;IFERROR(VLOOKUP($O871,MASTER!$A$8:$Z$762,22,0),"")&amp;""""</f>
        <v>""</v>
      </c>
      <c r="W871" s="3"/>
      <c r="X871" s="3" t="str">
        <f>+IFERROR(VLOOKUP(BD_Links[[#This Row],[id GEE]],Portadas10[],2,0),"")</f>
        <v/>
      </c>
      <c r="Y8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2" spans="2:26" ht="24" x14ac:dyDescent="0.3">
      <c r="B872" s="74">
        <f t="shared" si="61"/>
        <v>43</v>
      </c>
      <c r="C872" s="58">
        <f>+VLOOKUP($O872,MASTER!$A$8:$N$762,2,0)</f>
        <v>0</v>
      </c>
      <c r="D872" s="73">
        <f>+VLOOKUP($O872,MASTER!$A$8:$N$762,3,0)</f>
        <v>0</v>
      </c>
      <c r="E872" s="52">
        <f>+VLOOKUP($O872,MASTER!$A$8:$N$762,5,0)</f>
        <v>0</v>
      </c>
      <c r="F872" s="73">
        <f>+VLOOKUP($O872,MASTER!$A$8:$N$762,6,0)</f>
        <v>0</v>
      </c>
      <c r="G872" s="73">
        <f>+VLOOKUP($O872,MASTER!$A$8:$N$762,7,0)</f>
        <v>0</v>
      </c>
      <c r="H872" s="73">
        <f>+VLOOKUP($O872,MASTER!$A$8:$N$762,9,0)</f>
        <v>0</v>
      </c>
      <c r="I872" s="73">
        <f>+VLOOKUP($O872,MASTER!$A$8:$N$762,10,0)</f>
        <v>0</v>
      </c>
      <c r="J872" s="73">
        <f>+VLOOKUP($O872,MASTER!$A$8:$N$762,11,0)</f>
        <v>0</v>
      </c>
      <c r="K872" s="72">
        <f>+VLOOKUP($O872,MASTER!$A$8:$N$762,12,0)</f>
        <v>0</v>
      </c>
      <c r="L872" s="73">
        <f>+VLOOKUP($O872,MASTER!$A$8:$N$762,13,0)</f>
        <v>0</v>
      </c>
      <c r="M872" s="73">
        <f>+VLOOKUP($O872,MASTER!$A$8:$N$762,14,0)</f>
        <v>0</v>
      </c>
      <c r="N872" s="72">
        <f t="shared" si="62"/>
        <v>16</v>
      </c>
      <c r="O872" s="67"/>
      <c r="P872" s="65"/>
      <c r="Q872" s="3"/>
      <c r="R872" s="3" t="str">
        <f t="shared" si="63"/>
        <v>https://dashboardfiltrado.azurewebsites.net/AutoDash/Index//</v>
      </c>
      <c r="S872" s="58" t="str">
        <f>+""""&amp;IFERROR(VLOOKUP($O872,MASTER!$A$8:$Z$762,20,0),"")&amp;""""</f>
        <v>""</v>
      </c>
      <c r="T872" s="73">
        <f>+IFERROR(VLOOKUP($O872,MASTER!$A$8:$Z$762,21,0),"")</f>
        <v>0</v>
      </c>
      <c r="U872" s="67">
        <f>+BD_Links[[#This Row],[id2]]</f>
        <v>0</v>
      </c>
      <c r="V872" s="58" t="str">
        <f>+""""&amp;IFERROR(VLOOKUP($O872,MASTER!$A$8:$Z$762,22,0),"")&amp;""""</f>
        <v>""</v>
      </c>
      <c r="W872" s="3"/>
      <c r="X872" s="3" t="str">
        <f>+IFERROR(VLOOKUP(BD_Links[[#This Row],[id GEE]],Portadas10[],2,0),"")</f>
        <v/>
      </c>
      <c r="Y8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3" spans="2:26" ht="24" x14ac:dyDescent="0.3">
      <c r="B873" s="74">
        <f t="shared" si="61"/>
        <v>44</v>
      </c>
      <c r="C873" s="58">
        <f>+VLOOKUP($O873,MASTER!$A$8:$N$762,2,0)</f>
        <v>0</v>
      </c>
      <c r="D873" s="73">
        <f>+VLOOKUP($O873,MASTER!$A$8:$N$762,3,0)</f>
        <v>0</v>
      </c>
      <c r="E873" s="52">
        <f>+VLOOKUP($O873,MASTER!$A$8:$N$762,5,0)</f>
        <v>0</v>
      </c>
      <c r="F873" s="73">
        <f>+VLOOKUP($O873,MASTER!$A$8:$N$762,6,0)</f>
        <v>0</v>
      </c>
      <c r="G873" s="73">
        <f>+VLOOKUP($O873,MASTER!$A$8:$N$762,7,0)</f>
        <v>0</v>
      </c>
      <c r="H873" s="73">
        <f>+VLOOKUP($O873,MASTER!$A$8:$N$762,9,0)</f>
        <v>0</v>
      </c>
      <c r="I873" s="73">
        <f>+VLOOKUP($O873,MASTER!$A$8:$N$762,10,0)</f>
        <v>0</v>
      </c>
      <c r="J873" s="73">
        <f>+VLOOKUP($O873,MASTER!$A$8:$N$762,11,0)</f>
        <v>0</v>
      </c>
      <c r="K873" s="72">
        <f>+VLOOKUP($O873,MASTER!$A$8:$N$762,12,0)</f>
        <v>0</v>
      </c>
      <c r="L873" s="73">
        <f>+VLOOKUP($O873,MASTER!$A$8:$N$762,13,0)</f>
        <v>0</v>
      </c>
      <c r="M873" s="73">
        <f>+VLOOKUP($O873,MASTER!$A$8:$N$762,14,0)</f>
        <v>0</v>
      </c>
      <c r="N873" s="72">
        <f t="shared" si="62"/>
        <v>16</v>
      </c>
      <c r="O873" s="67"/>
      <c r="P873" s="65"/>
      <c r="Q873" s="3"/>
      <c r="R873" s="3" t="str">
        <f t="shared" si="63"/>
        <v>https://dashboardfiltrado.azurewebsites.net/AutoDash/Index//</v>
      </c>
      <c r="S873" s="58" t="str">
        <f>+""""&amp;IFERROR(VLOOKUP($O873,MASTER!$A$8:$Z$762,20,0),"")&amp;""""</f>
        <v>""</v>
      </c>
      <c r="T873" s="73">
        <f>+IFERROR(VLOOKUP($O873,MASTER!$A$8:$Z$762,21,0),"")</f>
        <v>0</v>
      </c>
      <c r="U873" s="67">
        <f>+BD_Links[[#This Row],[id2]]</f>
        <v>0</v>
      </c>
      <c r="V873" s="58" t="str">
        <f>+""""&amp;IFERROR(VLOOKUP($O873,MASTER!$A$8:$Z$762,22,0),"")&amp;""""</f>
        <v>""</v>
      </c>
      <c r="W873" s="3"/>
      <c r="X873" s="3" t="str">
        <f>+IFERROR(VLOOKUP(BD_Links[[#This Row],[id GEE]],Portadas10[],2,0),"")</f>
        <v/>
      </c>
      <c r="Y8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4" spans="2:26" ht="24" x14ac:dyDescent="0.3">
      <c r="B874" s="74">
        <f t="shared" si="61"/>
        <v>45</v>
      </c>
      <c r="C874" s="58">
        <f>+VLOOKUP($O874,MASTER!$A$8:$N$762,2,0)</f>
        <v>0</v>
      </c>
      <c r="D874" s="73">
        <f>+VLOOKUP($O874,MASTER!$A$8:$N$762,3,0)</f>
        <v>0</v>
      </c>
      <c r="E874" s="52">
        <f>+VLOOKUP($O874,MASTER!$A$8:$N$762,5,0)</f>
        <v>0</v>
      </c>
      <c r="F874" s="73">
        <f>+VLOOKUP($O874,MASTER!$A$8:$N$762,6,0)</f>
        <v>0</v>
      </c>
      <c r="G874" s="73">
        <f>+VLOOKUP($O874,MASTER!$A$8:$N$762,7,0)</f>
        <v>0</v>
      </c>
      <c r="H874" s="73">
        <f>+VLOOKUP($O874,MASTER!$A$8:$N$762,9,0)</f>
        <v>0</v>
      </c>
      <c r="I874" s="73">
        <f>+VLOOKUP($O874,MASTER!$A$8:$N$762,10,0)</f>
        <v>0</v>
      </c>
      <c r="J874" s="73">
        <f>+VLOOKUP($O874,MASTER!$A$8:$N$762,11,0)</f>
        <v>0</v>
      </c>
      <c r="K874" s="72">
        <f>+VLOOKUP($O874,MASTER!$A$8:$N$762,12,0)</f>
        <v>0</v>
      </c>
      <c r="L874" s="73">
        <f>+VLOOKUP($O874,MASTER!$A$8:$N$762,13,0)</f>
        <v>0</v>
      </c>
      <c r="M874" s="73">
        <f>+VLOOKUP($O874,MASTER!$A$8:$N$762,14,0)</f>
        <v>0</v>
      </c>
      <c r="N874" s="72">
        <f t="shared" si="62"/>
        <v>16</v>
      </c>
      <c r="O874" s="67"/>
      <c r="P874" s="65"/>
      <c r="Q874" s="3"/>
      <c r="R874" s="3" t="str">
        <f t="shared" si="63"/>
        <v>https://dashboardfiltrado.azurewebsites.net/AutoDash/Index//</v>
      </c>
      <c r="S874" s="58" t="str">
        <f>+""""&amp;IFERROR(VLOOKUP($O874,MASTER!$A$8:$Z$762,20,0),"")&amp;""""</f>
        <v>""</v>
      </c>
      <c r="T874" s="73">
        <f>+IFERROR(VLOOKUP($O874,MASTER!$A$8:$Z$762,21,0),"")</f>
        <v>0</v>
      </c>
      <c r="U874" s="67">
        <f>+BD_Links[[#This Row],[id2]]</f>
        <v>0</v>
      </c>
      <c r="V874" s="58" t="str">
        <f>+""""&amp;IFERROR(VLOOKUP($O874,MASTER!$A$8:$Z$762,22,0),"")&amp;""""</f>
        <v>""</v>
      </c>
      <c r="W874" s="3"/>
      <c r="X874" s="3" t="str">
        <f>+IFERROR(VLOOKUP(BD_Links[[#This Row],[id GEE]],Portadas10[],2,0),"")</f>
        <v/>
      </c>
      <c r="Y8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5" spans="2:26" ht="24" x14ac:dyDescent="0.3">
      <c r="B875" s="74">
        <f t="shared" si="61"/>
        <v>46</v>
      </c>
      <c r="C875" s="58">
        <f>+VLOOKUP($O875,MASTER!$A$8:$N$762,2,0)</f>
        <v>0</v>
      </c>
      <c r="D875" s="73">
        <f>+VLOOKUP($O875,MASTER!$A$8:$N$762,3,0)</f>
        <v>0</v>
      </c>
      <c r="E875" s="52">
        <f>+VLOOKUP($O875,MASTER!$A$8:$N$762,5,0)</f>
        <v>0</v>
      </c>
      <c r="F875" s="73">
        <f>+VLOOKUP($O875,MASTER!$A$8:$N$762,6,0)</f>
        <v>0</v>
      </c>
      <c r="G875" s="73">
        <f>+VLOOKUP($O875,MASTER!$A$8:$N$762,7,0)</f>
        <v>0</v>
      </c>
      <c r="H875" s="73">
        <f>+VLOOKUP($O875,MASTER!$A$8:$N$762,9,0)</f>
        <v>0</v>
      </c>
      <c r="I875" s="73">
        <f>+VLOOKUP($O875,MASTER!$A$8:$N$762,10,0)</f>
        <v>0</v>
      </c>
      <c r="J875" s="73">
        <f>+VLOOKUP($O875,MASTER!$A$8:$N$762,11,0)</f>
        <v>0</v>
      </c>
      <c r="K875" s="72">
        <f>+VLOOKUP($O875,MASTER!$A$8:$N$762,12,0)</f>
        <v>0</v>
      </c>
      <c r="L875" s="73">
        <f>+VLOOKUP($O875,MASTER!$A$8:$N$762,13,0)</f>
        <v>0</v>
      </c>
      <c r="M875" s="73">
        <f>+VLOOKUP($O875,MASTER!$A$8:$N$762,14,0)</f>
        <v>0</v>
      </c>
      <c r="N875" s="72">
        <f t="shared" si="62"/>
        <v>16</v>
      </c>
      <c r="O875" s="67"/>
      <c r="P875" s="65"/>
      <c r="Q875" s="3"/>
      <c r="R875" s="3" t="str">
        <f t="shared" si="63"/>
        <v>https://dashboardfiltrado.azurewebsites.net/AutoDash/Index//</v>
      </c>
      <c r="S875" s="58" t="str">
        <f>+""""&amp;IFERROR(VLOOKUP($O875,MASTER!$A$8:$Z$762,20,0),"")&amp;""""</f>
        <v>""</v>
      </c>
      <c r="T875" s="73">
        <f>+IFERROR(VLOOKUP($O875,MASTER!$A$8:$Z$762,21,0),"")</f>
        <v>0</v>
      </c>
      <c r="U875" s="67">
        <f>+BD_Links[[#This Row],[id2]]</f>
        <v>0</v>
      </c>
      <c r="V875" s="58" t="str">
        <f>+""""&amp;IFERROR(VLOOKUP($O875,MASTER!$A$8:$Z$762,22,0),"")&amp;""""</f>
        <v>""</v>
      </c>
      <c r="W875" s="3"/>
      <c r="X875" s="3" t="str">
        <f>+IFERROR(VLOOKUP(BD_Links[[#This Row],[id GEE]],Portadas10[],2,0),"")</f>
        <v/>
      </c>
      <c r="Y8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6" spans="2:26" ht="24" x14ac:dyDescent="0.3">
      <c r="B876" s="74">
        <f t="shared" si="61"/>
        <v>47</v>
      </c>
      <c r="C876" s="58">
        <f>+VLOOKUP($O876,MASTER!$A$8:$N$762,2,0)</f>
        <v>0</v>
      </c>
      <c r="D876" s="73">
        <f>+VLOOKUP($O876,MASTER!$A$8:$N$762,3,0)</f>
        <v>0</v>
      </c>
      <c r="E876" s="52">
        <f>+VLOOKUP($O876,MASTER!$A$8:$N$762,5,0)</f>
        <v>0</v>
      </c>
      <c r="F876" s="73">
        <f>+VLOOKUP($O876,MASTER!$A$8:$N$762,6,0)</f>
        <v>0</v>
      </c>
      <c r="G876" s="73">
        <f>+VLOOKUP($O876,MASTER!$A$8:$N$762,7,0)</f>
        <v>0</v>
      </c>
      <c r="H876" s="73">
        <f>+VLOOKUP($O876,MASTER!$A$8:$N$762,9,0)</f>
        <v>0</v>
      </c>
      <c r="I876" s="73">
        <f>+VLOOKUP($O876,MASTER!$A$8:$N$762,10,0)</f>
        <v>0</v>
      </c>
      <c r="J876" s="73">
        <f>+VLOOKUP($O876,MASTER!$A$8:$N$762,11,0)</f>
        <v>0</v>
      </c>
      <c r="K876" s="72">
        <f>+VLOOKUP($O876,MASTER!$A$8:$N$762,12,0)</f>
        <v>0</v>
      </c>
      <c r="L876" s="73">
        <f>+VLOOKUP($O876,MASTER!$A$8:$N$762,13,0)</f>
        <v>0</v>
      </c>
      <c r="M876" s="73">
        <f>+VLOOKUP($O876,MASTER!$A$8:$N$762,14,0)</f>
        <v>0</v>
      </c>
      <c r="N876" s="72">
        <f t="shared" si="62"/>
        <v>16</v>
      </c>
      <c r="O876" s="67"/>
      <c r="P876" s="65"/>
      <c r="Q876" s="3"/>
      <c r="R876" s="3" t="str">
        <f t="shared" si="63"/>
        <v>https://dashboardfiltrado.azurewebsites.net/AutoDash/Index//</v>
      </c>
      <c r="S876" s="58" t="str">
        <f>+""""&amp;IFERROR(VLOOKUP($O876,MASTER!$A$8:$Z$762,20,0),"")&amp;""""</f>
        <v>""</v>
      </c>
      <c r="T876" s="73">
        <f>+IFERROR(VLOOKUP($O876,MASTER!$A$8:$Z$762,21,0),"")</f>
        <v>0</v>
      </c>
      <c r="U876" s="67">
        <f>+BD_Links[[#This Row],[id2]]</f>
        <v>0</v>
      </c>
      <c r="V876" s="58" t="str">
        <f>+""""&amp;IFERROR(VLOOKUP($O876,MASTER!$A$8:$Z$762,22,0),"")&amp;""""</f>
        <v>""</v>
      </c>
      <c r="W876" s="3"/>
      <c r="X876" s="3" t="str">
        <f>+IFERROR(VLOOKUP(BD_Links[[#This Row],[id GEE]],Portadas10[],2,0),"")</f>
        <v/>
      </c>
      <c r="Y8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7" spans="2:26" ht="24" x14ac:dyDescent="0.3">
      <c r="B877" s="74">
        <f t="shared" si="61"/>
        <v>48</v>
      </c>
      <c r="C877" s="58">
        <f>+VLOOKUP($O877,MASTER!$A$8:$N$762,2,0)</f>
        <v>0</v>
      </c>
      <c r="D877" s="73">
        <f>+VLOOKUP($O877,MASTER!$A$8:$N$762,3,0)</f>
        <v>0</v>
      </c>
      <c r="E877" s="52">
        <f>+VLOOKUP($O877,MASTER!$A$8:$N$762,5,0)</f>
        <v>0</v>
      </c>
      <c r="F877" s="73">
        <f>+VLOOKUP($O877,MASTER!$A$8:$N$762,6,0)</f>
        <v>0</v>
      </c>
      <c r="G877" s="73">
        <f>+VLOOKUP($O877,MASTER!$A$8:$N$762,7,0)</f>
        <v>0</v>
      </c>
      <c r="H877" s="73">
        <f>+VLOOKUP($O877,MASTER!$A$8:$N$762,9,0)</f>
        <v>0</v>
      </c>
      <c r="I877" s="73">
        <f>+VLOOKUP($O877,MASTER!$A$8:$N$762,10,0)</f>
        <v>0</v>
      </c>
      <c r="J877" s="73">
        <f>+VLOOKUP($O877,MASTER!$A$8:$N$762,11,0)</f>
        <v>0</v>
      </c>
      <c r="K877" s="72">
        <f>+VLOOKUP($O877,MASTER!$A$8:$N$762,12,0)</f>
        <v>0</v>
      </c>
      <c r="L877" s="73">
        <f>+VLOOKUP($O877,MASTER!$A$8:$N$762,13,0)</f>
        <v>0</v>
      </c>
      <c r="M877" s="73">
        <f>+VLOOKUP($O877,MASTER!$A$8:$N$762,14,0)</f>
        <v>0</v>
      </c>
      <c r="N877" s="72">
        <f t="shared" si="62"/>
        <v>16</v>
      </c>
      <c r="O877" s="67"/>
      <c r="P877" s="65"/>
      <c r="Q877" s="3"/>
      <c r="R877" s="3" t="str">
        <f t="shared" si="63"/>
        <v>https://dashboardfiltrado.azurewebsites.net/AutoDash/Index//</v>
      </c>
      <c r="S877" s="58" t="str">
        <f>+""""&amp;IFERROR(VLOOKUP($O877,MASTER!$A$8:$Z$762,20,0),"")&amp;""""</f>
        <v>""</v>
      </c>
      <c r="T877" s="73">
        <f>+IFERROR(VLOOKUP($O877,MASTER!$A$8:$Z$762,21,0),"")</f>
        <v>0</v>
      </c>
      <c r="U877" s="67">
        <f>+BD_Links[[#This Row],[id2]]</f>
        <v>0</v>
      </c>
      <c r="V877" s="58" t="str">
        <f>+""""&amp;IFERROR(VLOOKUP($O877,MASTER!$A$8:$Z$762,22,0),"")&amp;""""</f>
        <v>""</v>
      </c>
      <c r="W877" s="3"/>
      <c r="X877" s="3" t="str">
        <f>+IFERROR(VLOOKUP(BD_Links[[#This Row],[id GEE]],Portadas10[],2,0),"")</f>
        <v/>
      </c>
      <c r="Y8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8" spans="2:26" ht="24" x14ac:dyDescent="0.3">
      <c r="B878" s="74">
        <f t="shared" si="61"/>
        <v>49</v>
      </c>
      <c r="C878" s="58">
        <f>+VLOOKUP($O878,MASTER!$A$8:$N$762,2,0)</f>
        <v>0</v>
      </c>
      <c r="D878" s="73">
        <f>+VLOOKUP($O878,MASTER!$A$8:$N$762,3,0)</f>
        <v>0</v>
      </c>
      <c r="E878" s="52">
        <f>+VLOOKUP($O878,MASTER!$A$8:$N$762,5,0)</f>
        <v>0</v>
      </c>
      <c r="F878" s="73">
        <f>+VLOOKUP($O878,MASTER!$A$8:$N$762,6,0)</f>
        <v>0</v>
      </c>
      <c r="G878" s="73">
        <f>+VLOOKUP($O878,MASTER!$A$8:$N$762,7,0)</f>
        <v>0</v>
      </c>
      <c r="H878" s="73">
        <f>+VLOOKUP($O878,MASTER!$A$8:$N$762,9,0)</f>
        <v>0</v>
      </c>
      <c r="I878" s="73">
        <f>+VLOOKUP($O878,MASTER!$A$8:$N$762,10,0)</f>
        <v>0</v>
      </c>
      <c r="J878" s="73">
        <f>+VLOOKUP($O878,MASTER!$A$8:$N$762,11,0)</f>
        <v>0</v>
      </c>
      <c r="K878" s="72">
        <f>+VLOOKUP($O878,MASTER!$A$8:$N$762,12,0)</f>
        <v>0</v>
      </c>
      <c r="L878" s="73">
        <f>+VLOOKUP($O878,MASTER!$A$8:$N$762,13,0)</f>
        <v>0</v>
      </c>
      <c r="M878" s="73">
        <f>+VLOOKUP($O878,MASTER!$A$8:$N$762,14,0)</f>
        <v>0</v>
      </c>
      <c r="N878" s="72">
        <f t="shared" si="62"/>
        <v>16</v>
      </c>
      <c r="O878" s="67"/>
      <c r="P878" s="65"/>
      <c r="Q878" s="3"/>
      <c r="R878" s="3" t="str">
        <f t="shared" si="63"/>
        <v>https://dashboardfiltrado.azurewebsites.net/AutoDash/Index//</v>
      </c>
      <c r="S878" s="58" t="str">
        <f>+""""&amp;IFERROR(VLOOKUP($O878,MASTER!$A$8:$Z$762,20,0),"")&amp;""""</f>
        <v>""</v>
      </c>
      <c r="T878" s="73">
        <f>+IFERROR(VLOOKUP($O878,MASTER!$A$8:$Z$762,21,0),"")</f>
        <v>0</v>
      </c>
      <c r="U878" s="67">
        <f>+BD_Links[[#This Row],[id2]]</f>
        <v>0</v>
      </c>
      <c r="V878" s="58" t="str">
        <f>+""""&amp;IFERROR(VLOOKUP($O878,MASTER!$A$8:$Z$762,22,0),"")&amp;""""</f>
        <v>""</v>
      </c>
      <c r="W878" s="3"/>
      <c r="X878" s="3" t="str">
        <f>+IFERROR(VLOOKUP(BD_Links[[#This Row],[id GEE]],Portadas10[],2,0),"")</f>
        <v/>
      </c>
      <c r="Y8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9" spans="2:26" ht="24" x14ac:dyDescent="0.3">
      <c r="B879" s="74">
        <f t="shared" si="61"/>
        <v>50</v>
      </c>
      <c r="C879" s="58">
        <f>+VLOOKUP($O879,MASTER!$A$8:$N$762,2,0)</f>
        <v>0</v>
      </c>
      <c r="D879" s="73">
        <f>+VLOOKUP($O879,MASTER!$A$8:$N$762,3,0)</f>
        <v>0</v>
      </c>
      <c r="E879" s="52">
        <f>+VLOOKUP($O879,MASTER!$A$8:$N$762,5,0)</f>
        <v>0</v>
      </c>
      <c r="F879" s="73">
        <f>+VLOOKUP($O879,MASTER!$A$8:$N$762,6,0)</f>
        <v>0</v>
      </c>
      <c r="G879" s="73">
        <f>+VLOOKUP($O879,MASTER!$A$8:$N$762,7,0)</f>
        <v>0</v>
      </c>
      <c r="H879" s="73">
        <f>+VLOOKUP($O879,MASTER!$A$8:$N$762,9,0)</f>
        <v>0</v>
      </c>
      <c r="I879" s="73">
        <f>+VLOOKUP($O879,MASTER!$A$8:$N$762,10,0)</f>
        <v>0</v>
      </c>
      <c r="J879" s="73">
        <f>+VLOOKUP($O879,MASTER!$A$8:$N$762,11,0)</f>
        <v>0</v>
      </c>
      <c r="K879" s="72">
        <f>+VLOOKUP($O879,MASTER!$A$8:$N$762,12,0)</f>
        <v>0</v>
      </c>
      <c r="L879" s="73">
        <f>+VLOOKUP($O879,MASTER!$A$8:$N$762,13,0)</f>
        <v>0</v>
      </c>
      <c r="M879" s="73">
        <f>+VLOOKUP($O879,MASTER!$A$8:$N$762,14,0)</f>
        <v>0</v>
      </c>
      <c r="N879" s="72">
        <f t="shared" si="62"/>
        <v>16</v>
      </c>
      <c r="O879" s="67"/>
      <c r="P879" s="65"/>
      <c r="Q879" s="3"/>
      <c r="R879" s="3" t="str">
        <f t="shared" si="63"/>
        <v>https://dashboardfiltrado.azurewebsites.net/AutoDash/Index//</v>
      </c>
      <c r="S879" s="58" t="str">
        <f>+""""&amp;IFERROR(VLOOKUP($O879,MASTER!$A$8:$Z$762,20,0),"")&amp;""""</f>
        <v>""</v>
      </c>
      <c r="T879" s="73">
        <f>+IFERROR(VLOOKUP($O879,MASTER!$A$8:$Z$762,21,0),"")</f>
        <v>0</v>
      </c>
      <c r="U879" s="67">
        <f>+BD_Links[[#This Row],[id2]]</f>
        <v>0</v>
      </c>
      <c r="V879" s="58" t="str">
        <f>+""""&amp;IFERROR(VLOOKUP($O879,MASTER!$A$8:$Z$762,22,0),"")&amp;""""</f>
        <v>""</v>
      </c>
      <c r="W879" s="3"/>
      <c r="X879" s="3" t="str">
        <f>+IFERROR(VLOOKUP(BD_Links[[#This Row],[id GEE]],Portadas10[],2,0),"")</f>
        <v/>
      </c>
      <c r="Y8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0" spans="2:26" ht="24" x14ac:dyDescent="0.3">
      <c r="B880" s="74">
        <f t="shared" si="61"/>
        <v>51</v>
      </c>
      <c r="C880" s="58">
        <f>+VLOOKUP($O880,MASTER!$A$8:$N$762,2,0)</f>
        <v>0</v>
      </c>
      <c r="D880" s="73">
        <f>+VLOOKUP($O880,MASTER!$A$8:$N$762,3,0)</f>
        <v>0</v>
      </c>
      <c r="E880" s="52">
        <f>+VLOOKUP($O880,MASTER!$A$8:$N$762,5,0)</f>
        <v>0</v>
      </c>
      <c r="F880" s="73">
        <f>+VLOOKUP($O880,MASTER!$A$8:$N$762,6,0)</f>
        <v>0</v>
      </c>
      <c r="G880" s="73">
        <f>+VLOOKUP($O880,MASTER!$A$8:$N$762,7,0)</f>
        <v>0</v>
      </c>
      <c r="H880" s="73">
        <f>+VLOOKUP($O880,MASTER!$A$8:$N$762,9,0)</f>
        <v>0</v>
      </c>
      <c r="I880" s="73">
        <f>+VLOOKUP($O880,MASTER!$A$8:$N$762,10,0)</f>
        <v>0</v>
      </c>
      <c r="J880" s="73">
        <f>+VLOOKUP($O880,MASTER!$A$8:$N$762,11,0)</f>
        <v>0</v>
      </c>
      <c r="K880" s="72">
        <f>+VLOOKUP($O880,MASTER!$A$8:$N$762,12,0)</f>
        <v>0</v>
      </c>
      <c r="L880" s="73">
        <f>+VLOOKUP($O880,MASTER!$A$8:$N$762,13,0)</f>
        <v>0</v>
      </c>
      <c r="M880" s="73">
        <f>+VLOOKUP($O880,MASTER!$A$8:$N$762,14,0)</f>
        <v>0</v>
      </c>
      <c r="N880" s="72">
        <f t="shared" si="62"/>
        <v>16</v>
      </c>
      <c r="O880" s="67"/>
      <c r="P880" s="65"/>
      <c r="Q880" s="3"/>
      <c r="R880" s="3" t="str">
        <f t="shared" si="63"/>
        <v>https://dashboardfiltrado.azurewebsites.net/AutoDash/Index//</v>
      </c>
      <c r="S880" s="58" t="str">
        <f>+""""&amp;IFERROR(VLOOKUP($O880,MASTER!$A$8:$Z$762,20,0),"")&amp;""""</f>
        <v>""</v>
      </c>
      <c r="T880" s="73">
        <f>+IFERROR(VLOOKUP($O880,MASTER!$A$8:$Z$762,21,0),"")</f>
        <v>0</v>
      </c>
      <c r="U880" s="67">
        <f>+BD_Links[[#This Row],[id2]]</f>
        <v>0</v>
      </c>
      <c r="V880" s="58" t="str">
        <f>+""""&amp;IFERROR(VLOOKUP($O880,MASTER!$A$8:$Z$762,22,0),"")&amp;""""</f>
        <v>""</v>
      </c>
      <c r="W880" s="3"/>
      <c r="X880" s="3" t="str">
        <f>+IFERROR(VLOOKUP(BD_Links[[#This Row],[id GEE]],Portadas10[],2,0),"")</f>
        <v/>
      </c>
      <c r="Y8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1" spans="2:26" ht="24" x14ac:dyDescent="0.3">
      <c r="B881" s="74">
        <f t="shared" si="61"/>
        <v>52</v>
      </c>
      <c r="C881" s="58">
        <f>+VLOOKUP($O881,MASTER!$A$8:$N$762,2,0)</f>
        <v>0</v>
      </c>
      <c r="D881" s="73">
        <f>+VLOOKUP($O881,MASTER!$A$8:$N$762,3,0)</f>
        <v>0</v>
      </c>
      <c r="E881" s="52">
        <f>+VLOOKUP($O881,MASTER!$A$8:$N$762,5,0)</f>
        <v>0</v>
      </c>
      <c r="F881" s="73">
        <f>+VLOOKUP($O881,MASTER!$A$8:$N$762,6,0)</f>
        <v>0</v>
      </c>
      <c r="G881" s="73">
        <f>+VLOOKUP($O881,MASTER!$A$8:$N$762,7,0)</f>
        <v>0</v>
      </c>
      <c r="H881" s="73">
        <f>+VLOOKUP($O881,MASTER!$A$8:$N$762,9,0)</f>
        <v>0</v>
      </c>
      <c r="I881" s="73">
        <f>+VLOOKUP($O881,MASTER!$A$8:$N$762,10,0)</f>
        <v>0</v>
      </c>
      <c r="J881" s="73">
        <f>+VLOOKUP($O881,MASTER!$A$8:$N$762,11,0)</f>
        <v>0</v>
      </c>
      <c r="K881" s="72">
        <f>+VLOOKUP($O881,MASTER!$A$8:$N$762,12,0)</f>
        <v>0</v>
      </c>
      <c r="L881" s="73">
        <f>+VLOOKUP($O881,MASTER!$A$8:$N$762,13,0)</f>
        <v>0</v>
      </c>
      <c r="M881" s="73">
        <f>+VLOOKUP($O881,MASTER!$A$8:$N$762,14,0)</f>
        <v>0</v>
      </c>
      <c r="N881" s="72">
        <f t="shared" si="62"/>
        <v>16</v>
      </c>
      <c r="O881" s="67"/>
      <c r="P881" s="65"/>
      <c r="Q881" s="3"/>
      <c r="R881" s="3" t="str">
        <f t="shared" si="63"/>
        <v>https://dashboardfiltrado.azurewebsites.net/AutoDash/Index//</v>
      </c>
      <c r="S881" s="58" t="str">
        <f>+""""&amp;IFERROR(VLOOKUP($O881,MASTER!$A$8:$Z$762,20,0),"")&amp;""""</f>
        <v>""</v>
      </c>
      <c r="T881" s="73">
        <f>+IFERROR(VLOOKUP($O881,MASTER!$A$8:$Z$762,21,0),"")</f>
        <v>0</v>
      </c>
      <c r="U881" s="67">
        <f>+BD_Links[[#This Row],[id2]]</f>
        <v>0</v>
      </c>
      <c r="V881" s="58" t="str">
        <f>+""""&amp;IFERROR(VLOOKUP($O881,MASTER!$A$8:$Z$762,22,0),"")&amp;""""</f>
        <v>""</v>
      </c>
      <c r="W881" s="3"/>
      <c r="X881" s="3" t="str">
        <f>+IFERROR(VLOOKUP(BD_Links[[#This Row],[id GEE]],Portadas10[],2,0),"")</f>
        <v/>
      </c>
      <c r="Y8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2" spans="2:26" ht="24" x14ac:dyDescent="0.3">
      <c r="B882" s="74">
        <f t="shared" si="61"/>
        <v>53</v>
      </c>
      <c r="C882" s="58">
        <f>+VLOOKUP($O882,MASTER!$A$8:$N$762,2,0)</f>
        <v>0</v>
      </c>
      <c r="D882" s="73">
        <f>+VLOOKUP($O882,MASTER!$A$8:$N$762,3,0)</f>
        <v>0</v>
      </c>
      <c r="E882" s="52">
        <f>+VLOOKUP($O882,MASTER!$A$8:$N$762,5,0)</f>
        <v>0</v>
      </c>
      <c r="F882" s="73">
        <f>+VLOOKUP($O882,MASTER!$A$8:$N$762,6,0)</f>
        <v>0</v>
      </c>
      <c r="G882" s="73">
        <f>+VLOOKUP($O882,MASTER!$A$8:$N$762,7,0)</f>
        <v>0</v>
      </c>
      <c r="H882" s="73">
        <f>+VLOOKUP($O882,MASTER!$A$8:$N$762,9,0)</f>
        <v>0</v>
      </c>
      <c r="I882" s="73">
        <f>+VLOOKUP($O882,MASTER!$A$8:$N$762,10,0)</f>
        <v>0</v>
      </c>
      <c r="J882" s="73">
        <f>+VLOOKUP($O882,MASTER!$A$8:$N$762,11,0)</f>
        <v>0</v>
      </c>
      <c r="K882" s="72">
        <f>+VLOOKUP($O882,MASTER!$A$8:$N$762,12,0)</f>
        <v>0</v>
      </c>
      <c r="L882" s="73">
        <f>+VLOOKUP($O882,MASTER!$A$8:$N$762,13,0)</f>
        <v>0</v>
      </c>
      <c r="M882" s="73">
        <f>+VLOOKUP($O882,MASTER!$A$8:$N$762,14,0)</f>
        <v>0</v>
      </c>
      <c r="N882" s="72">
        <f t="shared" si="62"/>
        <v>16</v>
      </c>
      <c r="O882" s="67"/>
      <c r="P882" s="65"/>
      <c r="Q882" s="3"/>
      <c r="R882" s="3" t="str">
        <f t="shared" si="63"/>
        <v>https://dashboardfiltrado.azurewebsites.net/AutoDash/Index//</v>
      </c>
      <c r="S882" s="58" t="str">
        <f>+""""&amp;IFERROR(VLOOKUP($O882,MASTER!$A$8:$Z$762,20,0),"")&amp;""""</f>
        <v>""</v>
      </c>
      <c r="T882" s="73">
        <f>+IFERROR(VLOOKUP($O882,MASTER!$A$8:$Z$762,21,0),"")</f>
        <v>0</v>
      </c>
      <c r="U882" s="67">
        <f>+BD_Links[[#This Row],[id2]]</f>
        <v>0</v>
      </c>
      <c r="V882" s="58" t="str">
        <f>+""""&amp;IFERROR(VLOOKUP($O882,MASTER!$A$8:$Z$762,22,0),"")&amp;""""</f>
        <v>""</v>
      </c>
      <c r="W882" s="3"/>
      <c r="X882" s="3" t="str">
        <f>+IFERROR(VLOOKUP(BD_Links[[#This Row],[id GEE]],Portadas10[],2,0),"")</f>
        <v/>
      </c>
      <c r="Y8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3" spans="2:26" ht="24" x14ac:dyDescent="0.3">
      <c r="B883" s="74">
        <f t="shared" si="61"/>
        <v>54</v>
      </c>
      <c r="C883" s="58">
        <f>+VLOOKUP($O883,MASTER!$A$8:$N$762,2,0)</f>
        <v>0</v>
      </c>
      <c r="D883" s="73">
        <f>+VLOOKUP($O883,MASTER!$A$8:$N$762,3,0)</f>
        <v>0</v>
      </c>
      <c r="E883" s="52">
        <f>+VLOOKUP($O883,MASTER!$A$8:$N$762,5,0)</f>
        <v>0</v>
      </c>
      <c r="F883" s="73">
        <f>+VLOOKUP($O883,MASTER!$A$8:$N$762,6,0)</f>
        <v>0</v>
      </c>
      <c r="G883" s="73">
        <f>+VLOOKUP($O883,MASTER!$A$8:$N$762,7,0)</f>
        <v>0</v>
      </c>
      <c r="H883" s="73">
        <f>+VLOOKUP($O883,MASTER!$A$8:$N$762,9,0)</f>
        <v>0</v>
      </c>
      <c r="I883" s="73">
        <f>+VLOOKUP($O883,MASTER!$A$8:$N$762,10,0)</f>
        <v>0</v>
      </c>
      <c r="J883" s="73">
        <f>+VLOOKUP($O883,MASTER!$A$8:$N$762,11,0)</f>
        <v>0</v>
      </c>
      <c r="K883" s="72">
        <f>+VLOOKUP($O883,MASTER!$A$8:$N$762,12,0)</f>
        <v>0</v>
      </c>
      <c r="L883" s="73">
        <f>+VLOOKUP($O883,MASTER!$A$8:$N$762,13,0)</f>
        <v>0</v>
      </c>
      <c r="M883" s="73">
        <f>+VLOOKUP($O883,MASTER!$A$8:$N$762,14,0)</f>
        <v>0</v>
      </c>
      <c r="N883" s="72">
        <f t="shared" si="62"/>
        <v>16</v>
      </c>
      <c r="O883" s="67"/>
      <c r="P883" s="65"/>
      <c r="Q883" s="3"/>
      <c r="R883" s="3" t="str">
        <f t="shared" si="63"/>
        <v>https://dashboardfiltrado.azurewebsites.net/AutoDash/Index//</v>
      </c>
      <c r="S883" s="58" t="str">
        <f>+""""&amp;IFERROR(VLOOKUP($O883,MASTER!$A$8:$Z$762,20,0),"")&amp;""""</f>
        <v>""</v>
      </c>
      <c r="T883" s="73">
        <f>+IFERROR(VLOOKUP($O883,MASTER!$A$8:$Z$762,21,0),"")</f>
        <v>0</v>
      </c>
      <c r="U883" s="67">
        <f>+BD_Links[[#This Row],[id2]]</f>
        <v>0</v>
      </c>
      <c r="V883" s="58" t="str">
        <f>+""""&amp;IFERROR(VLOOKUP($O883,MASTER!$A$8:$Z$762,22,0),"")&amp;""""</f>
        <v>""</v>
      </c>
      <c r="W883" s="3"/>
      <c r="X883" s="3" t="str">
        <f>+IFERROR(VLOOKUP(BD_Links[[#This Row],[id GEE]],Portadas10[],2,0),"")</f>
        <v/>
      </c>
      <c r="Y8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4" spans="2:26" ht="24" x14ac:dyDescent="0.3">
      <c r="B884" s="74">
        <f t="shared" si="61"/>
        <v>55</v>
      </c>
      <c r="C884" s="58">
        <f>+VLOOKUP($O884,MASTER!$A$8:$N$762,2,0)</f>
        <v>0</v>
      </c>
      <c r="D884" s="73">
        <f>+VLOOKUP($O884,MASTER!$A$8:$N$762,3,0)</f>
        <v>0</v>
      </c>
      <c r="E884" s="52">
        <f>+VLOOKUP($O884,MASTER!$A$8:$N$762,5,0)</f>
        <v>0</v>
      </c>
      <c r="F884" s="73">
        <f>+VLOOKUP($O884,MASTER!$A$8:$N$762,6,0)</f>
        <v>0</v>
      </c>
      <c r="G884" s="73">
        <f>+VLOOKUP($O884,MASTER!$A$8:$N$762,7,0)</f>
        <v>0</v>
      </c>
      <c r="H884" s="73">
        <f>+VLOOKUP($O884,MASTER!$A$8:$N$762,9,0)</f>
        <v>0</v>
      </c>
      <c r="I884" s="73">
        <f>+VLOOKUP($O884,MASTER!$A$8:$N$762,10,0)</f>
        <v>0</v>
      </c>
      <c r="J884" s="73">
        <f>+VLOOKUP($O884,MASTER!$A$8:$N$762,11,0)</f>
        <v>0</v>
      </c>
      <c r="K884" s="72">
        <f>+VLOOKUP($O884,MASTER!$A$8:$N$762,12,0)</f>
        <v>0</v>
      </c>
      <c r="L884" s="73">
        <f>+VLOOKUP($O884,MASTER!$A$8:$N$762,13,0)</f>
        <v>0</v>
      </c>
      <c r="M884" s="73">
        <f>+VLOOKUP($O884,MASTER!$A$8:$N$762,14,0)</f>
        <v>0</v>
      </c>
      <c r="N884" s="72">
        <f t="shared" si="62"/>
        <v>16</v>
      </c>
      <c r="O884" s="67"/>
      <c r="P884" s="65"/>
      <c r="Q884" s="3"/>
      <c r="R884" s="3" t="str">
        <f t="shared" si="63"/>
        <v>https://dashboardfiltrado.azurewebsites.net/AutoDash/Index//</v>
      </c>
      <c r="S884" s="58" t="str">
        <f>+""""&amp;IFERROR(VLOOKUP($O884,MASTER!$A$8:$Z$762,20,0),"")&amp;""""</f>
        <v>""</v>
      </c>
      <c r="T884" s="73">
        <f>+IFERROR(VLOOKUP($O884,MASTER!$A$8:$Z$762,21,0),"")</f>
        <v>0</v>
      </c>
      <c r="U884" s="67">
        <f>+BD_Links[[#This Row],[id2]]</f>
        <v>0</v>
      </c>
      <c r="V884" s="58" t="str">
        <f>+""""&amp;IFERROR(VLOOKUP($O884,MASTER!$A$8:$Z$762,22,0),"")&amp;""""</f>
        <v>""</v>
      </c>
      <c r="W884" s="3"/>
      <c r="X884" s="3" t="str">
        <f>+IFERROR(VLOOKUP(BD_Links[[#This Row],[id GEE]],Portadas10[],2,0),"")</f>
        <v/>
      </c>
      <c r="Y8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5" spans="2:26" ht="24" x14ac:dyDescent="0.3">
      <c r="B885" s="74">
        <f t="shared" si="61"/>
        <v>56</v>
      </c>
      <c r="C885" s="58">
        <f>+VLOOKUP($O885,MASTER!$A$8:$N$762,2,0)</f>
        <v>0</v>
      </c>
      <c r="D885" s="73">
        <f>+VLOOKUP($O885,MASTER!$A$8:$N$762,3,0)</f>
        <v>0</v>
      </c>
      <c r="E885" s="52">
        <f>+VLOOKUP($O885,MASTER!$A$8:$N$762,5,0)</f>
        <v>0</v>
      </c>
      <c r="F885" s="73">
        <f>+VLOOKUP($O885,MASTER!$A$8:$N$762,6,0)</f>
        <v>0</v>
      </c>
      <c r="G885" s="73">
        <f>+VLOOKUP($O885,MASTER!$A$8:$N$762,7,0)</f>
        <v>0</v>
      </c>
      <c r="H885" s="73">
        <f>+VLOOKUP($O885,MASTER!$A$8:$N$762,9,0)</f>
        <v>0</v>
      </c>
      <c r="I885" s="73">
        <f>+VLOOKUP($O885,MASTER!$A$8:$N$762,10,0)</f>
        <v>0</v>
      </c>
      <c r="J885" s="73">
        <f>+VLOOKUP($O885,MASTER!$A$8:$N$762,11,0)</f>
        <v>0</v>
      </c>
      <c r="K885" s="72">
        <f>+VLOOKUP($O885,MASTER!$A$8:$N$762,12,0)</f>
        <v>0</v>
      </c>
      <c r="L885" s="73">
        <f>+VLOOKUP($O885,MASTER!$A$8:$N$762,13,0)</f>
        <v>0</v>
      </c>
      <c r="M885" s="73">
        <f>+VLOOKUP($O885,MASTER!$A$8:$N$762,14,0)</f>
        <v>0</v>
      </c>
      <c r="N885" s="72">
        <f t="shared" si="62"/>
        <v>16</v>
      </c>
      <c r="O885" s="67"/>
      <c r="P885" s="65"/>
      <c r="Q885" s="3"/>
      <c r="R885" s="3" t="str">
        <f t="shared" si="63"/>
        <v>https://dashboardfiltrado.azurewebsites.net/AutoDash/Index//</v>
      </c>
      <c r="S885" s="58" t="str">
        <f>+""""&amp;IFERROR(VLOOKUP($O885,MASTER!$A$8:$Z$762,20,0),"")&amp;""""</f>
        <v>""</v>
      </c>
      <c r="T885" s="73">
        <f>+IFERROR(VLOOKUP($O885,MASTER!$A$8:$Z$762,21,0),"")</f>
        <v>0</v>
      </c>
      <c r="U885" s="67">
        <f>+BD_Links[[#This Row],[id2]]</f>
        <v>0</v>
      </c>
      <c r="V885" s="58" t="str">
        <f>+""""&amp;IFERROR(VLOOKUP($O885,MASTER!$A$8:$Z$762,22,0),"")&amp;""""</f>
        <v>""</v>
      </c>
      <c r="W885" s="3"/>
      <c r="X885" s="3" t="str">
        <f>+IFERROR(VLOOKUP(BD_Links[[#This Row],[id GEE]],Portadas10[],2,0),"")</f>
        <v/>
      </c>
      <c r="Y8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6" spans="2:26" ht="24" x14ac:dyDescent="0.3">
      <c r="B886" s="74">
        <f t="shared" si="61"/>
        <v>57</v>
      </c>
      <c r="C886" s="58">
        <f>+VLOOKUP($O886,MASTER!$A$8:$N$762,2,0)</f>
        <v>0</v>
      </c>
      <c r="D886" s="73">
        <f>+VLOOKUP($O886,MASTER!$A$8:$N$762,3,0)</f>
        <v>0</v>
      </c>
      <c r="E886" s="52">
        <f>+VLOOKUP($O886,MASTER!$A$8:$N$762,5,0)</f>
        <v>0</v>
      </c>
      <c r="F886" s="73">
        <f>+VLOOKUP($O886,MASTER!$A$8:$N$762,6,0)</f>
        <v>0</v>
      </c>
      <c r="G886" s="73">
        <f>+VLOOKUP($O886,MASTER!$A$8:$N$762,7,0)</f>
        <v>0</v>
      </c>
      <c r="H886" s="73">
        <f>+VLOOKUP($O886,MASTER!$A$8:$N$762,9,0)</f>
        <v>0</v>
      </c>
      <c r="I886" s="73">
        <f>+VLOOKUP($O886,MASTER!$A$8:$N$762,10,0)</f>
        <v>0</v>
      </c>
      <c r="J886" s="73">
        <f>+VLOOKUP($O886,MASTER!$A$8:$N$762,11,0)</f>
        <v>0</v>
      </c>
      <c r="K886" s="72">
        <f>+VLOOKUP($O886,MASTER!$A$8:$N$762,12,0)</f>
        <v>0</v>
      </c>
      <c r="L886" s="73">
        <f>+VLOOKUP($O886,MASTER!$A$8:$N$762,13,0)</f>
        <v>0</v>
      </c>
      <c r="M886" s="73">
        <f>+VLOOKUP($O886,MASTER!$A$8:$N$762,14,0)</f>
        <v>0</v>
      </c>
      <c r="N886" s="72">
        <f t="shared" si="62"/>
        <v>16</v>
      </c>
      <c r="O886" s="67"/>
      <c r="P886" s="65"/>
      <c r="Q886" s="3"/>
      <c r="R886" s="3" t="str">
        <f t="shared" si="63"/>
        <v>https://dashboardfiltrado.azurewebsites.net/AutoDash/Index//</v>
      </c>
      <c r="S886" s="58" t="str">
        <f>+""""&amp;IFERROR(VLOOKUP($O886,MASTER!$A$8:$Z$762,20,0),"")&amp;""""</f>
        <v>""</v>
      </c>
      <c r="T886" s="73">
        <f>+IFERROR(VLOOKUP($O886,MASTER!$A$8:$Z$762,21,0),"")</f>
        <v>0</v>
      </c>
      <c r="U886" s="67">
        <f>+BD_Links[[#This Row],[id2]]</f>
        <v>0</v>
      </c>
      <c r="V886" s="58" t="str">
        <f>+""""&amp;IFERROR(VLOOKUP($O886,MASTER!$A$8:$Z$762,22,0),"")&amp;""""</f>
        <v>""</v>
      </c>
      <c r="W886" s="3"/>
      <c r="X886" s="3" t="str">
        <f>+IFERROR(VLOOKUP(BD_Links[[#This Row],[id GEE]],Portadas10[],2,0),"")</f>
        <v/>
      </c>
      <c r="Y8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7" spans="2:26" ht="24" x14ac:dyDescent="0.3">
      <c r="B887" s="74">
        <f t="shared" si="61"/>
        <v>58</v>
      </c>
      <c r="C887" s="58">
        <f>+VLOOKUP($O887,MASTER!$A$8:$N$762,2,0)</f>
        <v>0</v>
      </c>
      <c r="D887" s="73">
        <f>+VLOOKUP($O887,MASTER!$A$8:$N$762,3,0)</f>
        <v>0</v>
      </c>
      <c r="E887" s="52">
        <f>+VLOOKUP($O887,MASTER!$A$8:$N$762,5,0)</f>
        <v>0</v>
      </c>
      <c r="F887" s="73">
        <f>+VLOOKUP($O887,MASTER!$A$8:$N$762,6,0)</f>
        <v>0</v>
      </c>
      <c r="G887" s="73">
        <f>+VLOOKUP($O887,MASTER!$A$8:$N$762,7,0)</f>
        <v>0</v>
      </c>
      <c r="H887" s="73">
        <f>+VLOOKUP($O887,MASTER!$A$8:$N$762,9,0)</f>
        <v>0</v>
      </c>
      <c r="I887" s="73">
        <f>+VLOOKUP($O887,MASTER!$A$8:$N$762,10,0)</f>
        <v>0</v>
      </c>
      <c r="J887" s="73">
        <f>+VLOOKUP($O887,MASTER!$A$8:$N$762,11,0)</f>
        <v>0</v>
      </c>
      <c r="K887" s="72">
        <f>+VLOOKUP($O887,MASTER!$A$8:$N$762,12,0)</f>
        <v>0</v>
      </c>
      <c r="L887" s="73">
        <f>+VLOOKUP($O887,MASTER!$A$8:$N$762,13,0)</f>
        <v>0</v>
      </c>
      <c r="M887" s="73">
        <f>+VLOOKUP($O887,MASTER!$A$8:$N$762,14,0)</f>
        <v>0</v>
      </c>
      <c r="N887" s="72">
        <f t="shared" si="62"/>
        <v>16</v>
      </c>
      <c r="O887" s="67"/>
      <c r="P887" s="65"/>
      <c r="Q887" s="3"/>
      <c r="R887" s="3" t="str">
        <f t="shared" si="63"/>
        <v>https://dashboardfiltrado.azurewebsites.net/AutoDash/Index//</v>
      </c>
      <c r="S887" s="58" t="str">
        <f>+""""&amp;IFERROR(VLOOKUP($O887,MASTER!$A$8:$Z$762,20,0),"")&amp;""""</f>
        <v>""</v>
      </c>
      <c r="T887" s="73">
        <f>+IFERROR(VLOOKUP($O887,MASTER!$A$8:$Z$762,21,0),"")</f>
        <v>0</v>
      </c>
      <c r="U887" s="67">
        <f>+BD_Links[[#This Row],[id2]]</f>
        <v>0</v>
      </c>
      <c r="V887" s="58" t="str">
        <f>+""""&amp;IFERROR(VLOOKUP($O887,MASTER!$A$8:$Z$762,22,0),"")&amp;""""</f>
        <v>""</v>
      </c>
      <c r="W887" s="3"/>
      <c r="X887" s="3" t="str">
        <f>+IFERROR(VLOOKUP(BD_Links[[#This Row],[id GEE]],Portadas10[],2,0),"")</f>
        <v/>
      </c>
      <c r="Y8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8" spans="2:26" ht="24" x14ac:dyDescent="0.3">
      <c r="B888" s="74">
        <f t="shared" si="61"/>
        <v>59</v>
      </c>
      <c r="C888" s="58">
        <f>+VLOOKUP($O888,MASTER!$A$8:$N$762,2,0)</f>
        <v>0</v>
      </c>
      <c r="D888" s="73">
        <f>+VLOOKUP($O888,MASTER!$A$8:$N$762,3,0)</f>
        <v>0</v>
      </c>
      <c r="E888" s="52">
        <f>+VLOOKUP($O888,MASTER!$A$8:$N$762,5,0)</f>
        <v>0</v>
      </c>
      <c r="F888" s="73">
        <f>+VLOOKUP($O888,MASTER!$A$8:$N$762,6,0)</f>
        <v>0</v>
      </c>
      <c r="G888" s="73">
        <f>+VLOOKUP($O888,MASTER!$A$8:$N$762,7,0)</f>
        <v>0</v>
      </c>
      <c r="H888" s="73">
        <f>+VLOOKUP($O888,MASTER!$A$8:$N$762,9,0)</f>
        <v>0</v>
      </c>
      <c r="I888" s="73">
        <f>+VLOOKUP($O888,MASTER!$A$8:$N$762,10,0)</f>
        <v>0</v>
      </c>
      <c r="J888" s="73">
        <f>+VLOOKUP($O888,MASTER!$A$8:$N$762,11,0)</f>
        <v>0</v>
      </c>
      <c r="K888" s="72">
        <f>+VLOOKUP($O888,MASTER!$A$8:$N$762,12,0)</f>
        <v>0</v>
      </c>
      <c r="L888" s="73">
        <f>+VLOOKUP($O888,MASTER!$A$8:$N$762,13,0)</f>
        <v>0</v>
      </c>
      <c r="M888" s="73">
        <f>+VLOOKUP($O888,MASTER!$A$8:$N$762,14,0)</f>
        <v>0</v>
      </c>
      <c r="N888" s="72">
        <f t="shared" si="62"/>
        <v>16</v>
      </c>
      <c r="O888" s="67"/>
      <c r="P888" s="65"/>
      <c r="Q888" s="3"/>
      <c r="R888" s="3" t="str">
        <f t="shared" si="63"/>
        <v>https://dashboardfiltrado.azurewebsites.net/AutoDash/Index//</v>
      </c>
      <c r="S888" s="58" t="str">
        <f>+""""&amp;IFERROR(VLOOKUP($O888,MASTER!$A$8:$Z$762,20,0),"")&amp;""""</f>
        <v>""</v>
      </c>
      <c r="T888" s="73">
        <f>+IFERROR(VLOOKUP($O888,MASTER!$A$8:$Z$762,21,0),"")</f>
        <v>0</v>
      </c>
      <c r="U888" s="67">
        <f>+BD_Links[[#This Row],[id2]]</f>
        <v>0</v>
      </c>
      <c r="V888" s="58" t="str">
        <f>+""""&amp;IFERROR(VLOOKUP($O888,MASTER!$A$8:$Z$762,22,0),"")&amp;""""</f>
        <v>""</v>
      </c>
      <c r="W888" s="3"/>
      <c r="X888" s="3" t="str">
        <f>+IFERROR(VLOOKUP(BD_Links[[#This Row],[id GEE]],Portadas10[],2,0),"")</f>
        <v/>
      </c>
      <c r="Y8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9" spans="2:26" ht="24" x14ac:dyDescent="0.3">
      <c r="B889" s="74">
        <f t="shared" si="61"/>
        <v>60</v>
      </c>
      <c r="C889" s="58">
        <f>+VLOOKUP($O889,MASTER!$A$8:$N$762,2,0)</f>
        <v>0</v>
      </c>
      <c r="D889" s="73">
        <f>+VLOOKUP($O889,MASTER!$A$8:$N$762,3,0)</f>
        <v>0</v>
      </c>
      <c r="E889" s="52">
        <f>+VLOOKUP($O889,MASTER!$A$8:$N$762,5,0)</f>
        <v>0</v>
      </c>
      <c r="F889" s="73">
        <f>+VLOOKUP($O889,MASTER!$A$8:$N$762,6,0)</f>
        <v>0</v>
      </c>
      <c r="G889" s="73">
        <f>+VLOOKUP($O889,MASTER!$A$8:$N$762,7,0)</f>
        <v>0</v>
      </c>
      <c r="H889" s="73">
        <f>+VLOOKUP($O889,MASTER!$A$8:$N$762,9,0)</f>
        <v>0</v>
      </c>
      <c r="I889" s="73">
        <f>+VLOOKUP($O889,MASTER!$A$8:$N$762,10,0)</f>
        <v>0</v>
      </c>
      <c r="J889" s="73">
        <f>+VLOOKUP($O889,MASTER!$A$8:$N$762,11,0)</f>
        <v>0</v>
      </c>
      <c r="K889" s="72">
        <f>+VLOOKUP($O889,MASTER!$A$8:$N$762,12,0)</f>
        <v>0</v>
      </c>
      <c r="L889" s="73">
        <f>+VLOOKUP($O889,MASTER!$A$8:$N$762,13,0)</f>
        <v>0</v>
      </c>
      <c r="M889" s="73">
        <f>+VLOOKUP($O889,MASTER!$A$8:$N$762,14,0)</f>
        <v>0</v>
      </c>
      <c r="N889" s="72">
        <f t="shared" si="62"/>
        <v>16</v>
      </c>
      <c r="O889" s="67"/>
      <c r="P889" s="65"/>
      <c r="Q889" s="3"/>
      <c r="R889" s="3" t="str">
        <f t="shared" si="63"/>
        <v>https://dashboardfiltrado.azurewebsites.net/AutoDash/Index//</v>
      </c>
      <c r="S889" s="58" t="str">
        <f>+""""&amp;IFERROR(VLOOKUP($O889,MASTER!$A$8:$Z$762,20,0),"")&amp;""""</f>
        <v>""</v>
      </c>
      <c r="T889" s="73">
        <f>+IFERROR(VLOOKUP($O889,MASTER!$A$8:$Z$762,21,0),"")</f>
        <v>0</v>
      </c>
      <c r="U889" s="67">
        <f>+BD_Links[[#This Row],[id2]]</f>
        <v>0</v>
      </c>
      <c r="V889" s="58" t="str">
        <f>+""""&amp;IFERROR(VLOOKUP($O889,MASTER!$A$8:$Z$762,22,0),"")&amp;""""</f>
        <v>""</v>
      </c>
      <c r="W889" s="3"/>
      <c r="X889" s="3" t="str">
        <f>+IFERROR(VLOOKUP(BD_Links[[#This Row],[id GEE]],Portadas10[],2,0),"")</f>
        <v/>
      </c>
      <c r="Y8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0" spans="2:26" ht="24" x14ac:dyDescent="0.3">
      <c r="B890" s="74">
        <f t="shared" si="61"/>
        <v>61</v>
      </c>
      <c r="C890" s="58">
        <f>+VLOOKUP($O890,MASTER!$A$8:$N$762,2,0)</f>
        <v>0</v>
      </c>
      <c r="D890" s="73">
        <f>+VLOOKUP($O890,MASTER!$A$8:$N$762,3,0)</f>
        <v>0</v>
      </c>
      <c r="E890" s="52">
        <f>+VLOOKUP($O890,MASTER!$A$8:$N$762,5,0)</f>
        <v>0</v>
      </c>
      <c r="F890" s="73">
        <f>+VLOOKUP($O890,MASTER!$A$8:$N$762,6,0)</f>
        <v>0</v>
      </c>
      <c r="G890" s="73">
        <f>+VLOOKUP($O890,MASTER!$A$8:$N$762,7,0)</f>
        <v>0</v>
      </c>
      <c r="H890" s="73">
        <f>+VLOOKUP($O890,MASTER!$A$8:$N$762,9,0)</f>
        <v>0</v>
      </c>
      <c r="I890" s="73">
        <f>+VLOOKUP($O890,MASTER!$A$8:$N$762,10,0)</f>
        <v>0</v>
      </c>
      <c r="J890" s="73">
        <f>+VLOOKUP($O890,MASTER!$A$8:$N$762,11,0)</f>
        <v>0</v>
      </c>
      <c r="K890" s="72">
        <f>+VLOOKUP($O890,MASTER!$A$8:$N$762,12,0)</f>
        <v>0</v>
      </c>
      <c r="L890" s="73">
        <f>+VLOOKUP($O890,MASTER!$A$8:$N$762,13,0)</f>
        <v>0</v>
      </c>
      <c r="M890" s="73">
        <f>+VLOOKUP($O890,MASTER!$A$8:$N$762,14,0)</f>
        <v>0</v>
      </c>
      <c r="N890" s="72">
        <f t="shared" si="62"/>
        <v>16</v>
      </c>
      <c r="O890" s="67"/>
      <c r="P890" s="65"/>
      <c r="Q890" s="3"/>
      <c r="R890" s="3" t="str">
        <f t="shared" si="63"/>
        <v>https://dashboardfiltrado.azurewebsites.net/AutoDash/Index//</v>
      </c>
      <c r="S890" s="58" t="str">
        <f>+""""&amp;IFERROR(VLOOKUP($O890,MASTER!$A$8:$Z$762,20,0),"")&amp;""""</f>
        <v>""</v>
      </c>
      <c r="T890" s="73">
        <f>+IFERROR(VLOOKUP($O890,MASTER!$A$8:$Z$762,21,0),"")</f>
        <v>0</v>
      </c>
      <c r="U890" s="67">
        <f>+BD_Links[[#This Row],[id2]]</f>
        <v>0</v>
      </c>
      <c r="V890" s="58" t="str">
        <f>+""""&amp;IFERROR(VLOOKUP($O890,MASTER!$A$8:$Z$762,22,0),"")&amp;""""</f>
        <v>""</v>
      </c>
      <c r="W890" s="3"/>
      <c r="X890" s="3" t="str">
        <f>+IFERROR(VLOOKUP(BD_Links[[#This Row],[id GEE]],Portadas10[],2,0),"")</f>
        <v/>
      </c>
      <c r="Y8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1" spans="2:26" ht="24" x14ac:dyDescent="0.3">
      <c r="B891" s="74">
        <f t="shared" si="61"/>
        <v>62</v>
      </c>
      <c r="C891" s="58">
        <f>+VLOOKUP($O891,MASTER!$A$8:$N$762,2,0)</f>
        <v>0</v>
      </c>
      <c r="D891" s="73">
        <f>+VLOOKUP($O891,MASTER!$A$8:$N$762,3,0)</f>
        <v>0</v>
      </c>
      <c r="E891" s="52">
        <f>+VLOOKUP($O891,MASTER!$A$8:$N$762,5,0)</f>
        <v>0</v>
      </c>
      <c r="F891" s="73">
        <f>+VLOOKUP($O891,MASTER!$A$8:$N$762,6,0)</f>
        <v>0</v>
      </c>
      <c r="G891" s="73">
        <f>+VLOOKUP($O891,MASTER!$A$8:$N$762,7,0)</f>
        <v>0</v>
      </c>
      <c r="H891" s="73">
        <f>+VLOOKUP($O891,MASTER!$A$8:$N$762,9,0)</f>
        <v>0</v>
      </c>
      <c r="I891" s="73">
        <f>+VLOOKUP($O891,MASTER!$A$8:$N$762,10,0)</f>
        <v>0</v>
      </c>
      <c r="J891" s="73">
        <f>+VLOOKUP($O891,MASTER!$A$8:$N$762,11,0)</f>
        <v>0</v>
      </c>
      <c r="K891" s="72">
        <f>+VLOOKUP($O891,MASTER!$A$8:$N$762,12,0)</f>
        <v>0</v>
      </c>
      <c r="L891" s="73">
        <f>+VLOOKUP($O891,MASTER!$A$8:$N$762,13,0)</f>
        <v>0</v>
      </c>
      <c r="M891" s="73">
        <f>+VLOOKUP($O891,MASTER!$A$8:$N$762,14,0)</f>
        <v>0</v>
      </c>
      <c r="N891" s="72">
        <f t="shared" si="62"/>
        <v>16</v>
      </c>
      <c r="O891" s="67"/>
      <c r="P891" s="65"/>
      <c r="Q891" s="3"/>
      <c r="R891" s="3" t="str">
        <f t="shared" si="63"/>
        <v>https://dashboardfiltrado.azurewebsites.net/AutoDash/Index//</v>
      </c>
      <c r="S891" s="58" t="str">
        <f>+""""&amp;IFERROR(VLOOKUP($O891,MASTER!$A$8:$Z$762,20,0),"")&amp;""""</f>
        <v>""</v>
      </c>
      <c r="T891" s="73">
        <f>+IFERROR(VLOOKUP($O891,MASTER!$A$8:$Z$762,21,0),"")</f>
        <v>0</v>
      </c>
      <c r="U891" s="67">
        <f>+BD_Links[[#This Row],[id2]]</f>
        <v>0</v>
      </c>
      <c r="V891" s="58" t="str">
        <f>+""""&amp;IFERROR(VLOOKUP($O891,MASTER!$A$8:$Z$762,22,0),"")&amp;""""</f>
        <v>""</v>
      </c>
      <c r="W891" s="3"/>
      <c r="X891" s="3" t="str">
        <f>+IFERROR(VLOOKUP(BD_Links[[#This Row],[id GEE]],Portadas10[],2,0),"")</f>
        <v/>
      </c>
      <c r="Y8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2" spans="2:26" ht="24" x14ac:dyDescent="0.3">
      <c r="B892" s="74">
        <f t="shared" si="61"/>
        <v>63</v>
      </c>
      <c r="C892" s="58">
        <f>+VLOOKUP($O892,MASTER!$A$8:$N$762,2,0)</f>
        <v>0</v>
      </c>
      <c r="D892" s="73">
        <f>+VLOOKUP($O892,MASTER!$A$8:$N$762,3,0)</f>
        <v>0</v>
      </c>
      <c r="E892" s="52">
        <f>+VLOOKUP($O892,MASTER!$A$8:$N$762,5,0)</f>
        <v>0</v>
      </c>
      <c r="F892" s="73">
        <f>+VLOOKUP($O892,MASTER!$A$8:$N$762,6,0)</f>
        <v>0</v>
      </c>
      <c r="G892" s="73">
        <f>+VLOOKUP($O892,MASTER!$A$8:$N$762,7,0)</f>
        <v>0</v>
      </c>
      <c r="H892" s="73">
        <f>+VLOOKUP($O892,MASTER!$A$8:$N$762,9,0)</f>
        <v>0</v>
      </c>
      <c r="I892" s="73">
        <f>+VLOOKUP($O892,MASTER!$A$8:$N$762,10,0)</f>
        <v>0</v>
      </c>
      <c r="J892" s="73">
        <f>+VLOOKUP($O892,MASTER!$A$8:$N$762,11,0)</f>
        <v>0</v>
      </c>
      <c r="K892" s="72">
        <f>+VLOOKUP($O892,MASTER!$A$8:$N$762,12,0)</f>
        <v>0</v>
      </c>
      <c r="L892" s="73">
        <f>+VLOOKUP($O892,MASTER!$A$8:$N$762,13,0)</f>
        <v>0</v>
      </c>
      <c r="M892" s="73">
        <f>+VLOOKUP($O892,MASTER!$A$8:$N$762,14,0)</f>
        <v>0</v>
      </c>
      <c r="N892" s="72">
        <f t="shared" si="62"/>
        <v>16</v>
      </c>
      <c r="O892" s="67"/>
      <c r="P892" s="65"/>
      <c r="Q892" s="3"/>
      <c r="R892" s="3" t="str">
        <f t="shared" si="63"/>
        <v>https://dashboardfiltrado.azurewebsites.net/AutoDash/Index//</v>
      </c>
      <c r="S892" s="58" t="str">
        <f>+""""&amp;IFERROR(VLOOKUP($O892,MASTER!$A$8:$Z$762,20,0),"")&amp;""""</f>
        <v>""</v>
      </c>
      <c r="T892" s="73">
        <f>+IFERROR(VLOOKUP($O892,MASTER!$A$8:$Z$762,21,0),"")</f>
        <v>0</v>
      </c>
      <c r="U892" s="67">
        <f>+BD_Links[[#This Row],[id2]]</f>
        <v>0</v>
      </c>
      <c r="V892" s="58" t="str">
        <f>+""""&amp;IFERROR(VLOOKUP($O892,MASTER!$A$8:$Z$762,22,0),"")&amp;""""</f>
        <v>""</v>
      </c>
      <c r="W892" s="3"/>
      <c r="X892" s="3" t="str">
        <f>+IFERROR(VLOOKUP(BD_Links[[#This Row],[id GEE]],Portadas10[],2,0),"")</f>
        <v/>
      </c>
      <c r="Y8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3" spans="2:26" ht="24" x14ac:dyDescent="0.3">
      <c r="B893" s="74">
        <f t="shared" si="61"/>
        <v>64</v>
      </c>
      <c r="C893" s="58">
        <f>+VLOOKUP($O893,MASTER!$A$8:$N$762,2,0)</f>
        <v>0</v>
      </c>
      <c r="D893" s="73">
        <f>+VLOOKUP($O893,MASTER!$A$8:$N$762,3,0)</f>
        <v>0</v>
      </c>
      <c r="E893" s="52">
        <f>+VLOOKUP($O893,MASTER!$A$8:$N$762,5,0)</f>
        <v>0</v>
      </c>
      <c r="F893" s="73">
        <f>+VLOOKUP($O893,MASTER!$A$8:$N$762,6,0)</f>
        <v>0</v>
      </c>
      <c r="G893" s="73">
        <f>+VLOOKUP($O893,MASTER!$A$8:$N$762,7,0)</f>
        <v>0</v>
      </c>
      <c r="H893" s="73">
        <f>+VLOOKUP($O893,MASTER!$A$8:$N$762,9,0)</f>
        <v>0</v>
      </c>
      <c r="I893" s="73">
        <f>+VLOOKUP($O893,MASTER!$A$8:$N$762,10,0)</f>
        <v>0</v>
      </c>
      <c r="J893" s="73">
        <f>+VLOOKUP($O893,MASTER!$A$8:$N$762,11,0)</f>
        <v>0</v>
      </c>
      <c r="K893" s="72">
        <f>+VLOOKUP($O893,MASTER!$A$8:$N$762,12,0)</f>
        <v>0</v>
      </c>
      <c r="L893" s="73">
        <f>+VLOOKUP($O893,MASTER!$A$8:$N$762,13,0)</f>
        <v>0</v>
      </c>
      <c r="M893" s="73">
        <f>+VLOOKUP($O893,MASTER!$A$8:$N$762,14,0)</f>
        <v>0</v>
      </c>
      <c r="N893" s="72">
        <f t="shared" si="62"/>
        <v>16</v>
      </c>
      <c r="O893" s="67"/>
      <c r="P893" s="65"/>
      <c r="Q893" s="3"/>
      <c r="R893" s="3" t="str">
        <f t="shared" si="63"/>
        <v>https://dashboardfiltrado.azurewebsites.net/AutoDash/Index//</v>
      </c>
      <c r="S893" s="58" t="str">
        <f>+""""&amp;IFERROR(VLOOKUP($O893,MASTER!$A$8:$Z$762,20,0),"")&amp;""""</f>
        <v>""</v>
      </c>
      <c r="T893" s="73">
        <f>+IFERROR(VLOOKUP($O893,MASTER!$A$8:$Z$762,21,0),"")</f>
        <v>0</v>
      </c>
      <c r="U893" s="67">
        <f>+BD_Links[[#This Row],[id2]]</f>
        <v>0</v>
      </c>
      <c r="V893" s="58" t="str">
        <f>+""""&amp;IFERROR(VLOOKUP($O893,MASTER!$A$8:$Z$762,22,0),"")&amp;""""</f>
        <v>""</v>
      </c>
      <c r="W893" s="3"/>
      <c r="X893" s="3" t="str">
        <f>+IFERROR(VLOOKUP(BD_Links[[#This Row],[id GEE]],Portadas10[],2,0),"")</f>
        <v/>
      </c>
      <c r="Y8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4" spans="2:26" ht="24" x14ac:dyDescent="0.3">
      <c r="B894" s="74">
        <f t="shared" si="61"/>
        <v>65</v>
      </c>
      <c r="C894" s="58">
        <f>+VLOOKUP($O894,MASTER!$A$8:$N$762,2,0)</f>
        <v>0</v>
      </c>
      <c r="D894" s="73">
        <f>+VLOOKUP($O894,MASTER!$A$8:$N$762,3,0)</f>
        <v>0</v>
      </c>
      <c r="E894" s="52">
        <f>+VLOOKUP($O894,MASTER!$A$8:$N$762,5,0)</f>
        <v>0</v>
      </c>
      <c r="F894" s="73">
        <f>+VLOOKUP($O894,MASTER!$A$8:$N$762,6,0)</f>
        <v>0</v>
      </c>
      <c r="G894" s="73">
        <f>+VLOOKUP($O894,MASTER!$A$8:$N$762,7,0)</f>
        <v>0</v>
      </c>
      <c r="H894" s="73">
        <f>+VLOOKUP($O894,MASTER!$A$8:$N$762,9,0)</f>
        <v>0</v>
      </c>
      <c r="I894" s="73">
        <f>+VLOOKUP($O894,MASTER!$A$8:$N$762,10,0)</f>
        <v>0</v>
      </c>
      <c r="J894" s="73">
        <f>+VLOOKUP($O894,MASTER!$A$8:$N$762,11,0)</f>
        <v>0</v>
      </c>
      <c r="K894" s="72">
        <f>+VLOOKUP($O894,MASTER!$A$8:$N$762,12,0)</f>
        <v>0</v>
      </c>
      <c r="L894" s="73">
        <f>+VLOOKUP($O894,MASTER!$A$8:$N$762,13,0)</f>
        <v>0</v>
      </c>
      <c r="M894" s="73">
        <f>+VLOOKUP($O894,MASTER!$A$8:$N$762,14,0)</f>
        <v>0</v>
      </c>
      <c r="N894" s="72">
        <f t="shared" si="62"/>
        <v>16</v>
      </c>
      <c r="O894" s="67"/>
      <c r="P894" s="65"/>
      <c r="Q894" s="3"/>
      <c r="R894" s="3" t="str">
        <f t="shared" si="63"/>
        <v>https://dashboardfiltrado.azurewebsites.net/AutoDash/Index//</v>
      </c>
      <c r="S894" s="58" t="str">
        <f>+""""&amp;IFERROR(VLOOKUP($O894,MASTER!$A$8:$Z$762,20,0),"")&amp;""""</f>
        <v>""</v>
      </c>
      <c r="T894" s="73">
        <f>+IFERROR(VLOOKUP($O894,MASTER!$A$8:$Z$762,21,0),"")</f>
        <v>0</v>
      </c>
      <c r="U894" s="67">
        <f>+BD_Links[[#This Row],[id2]]</f>
        <v>0</v>
      </c>
      <c r="V894" s="58" t="str">
        <f>+""""&amp;IFERROR(VLOOKUP($O894,MASTER!$A$8:$Z$762,22,0),"")&amp;""""</f>
        <v>""</v>
      </c>
      <c r="W894" s="3"/>
      <c r="X894" s="3" t="str">
        <f>+IFERROR(VLOOKUP(BD_Links[[#This Row],[id GEE]],Portadas10[],2,0),"")</f>
        <v/>
      </c>
      <c r="Y8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5" spans="2:26" ht="24" x14ac:dyDescent="0.3">
      <c r="B895" s="74">
        <f t="shared" si="61"/>
        <v>66</v>
      </c>
      <c r="C895" s="58">
        <f>+VLOOKUP($O895,MASTER!$A$8:$N$762,2,0)</f>
        <v>0</v>
      </c>
      <c r="D895" s="73">
        <f>+VLOOKUP($O895,MASTER!$A$8:$N$762,3,0)</f>
        <v>0</v>
      </c>
      <c r="E895" s="52">
        <f>+VLOOKUP($O895,MASTER!$A$8:$N$762,5,0)</f>
        <v>0</v>
      </c>
      <c r="F895" s="73">
        <f>+VLOOKUP($O895,MASTER!$A$8:$N$762,6,0)</f>
        <v>0</v>
      </c>
      <c r="G895" s="73">
        <f>+VLOOKUP($O895,MASTER!$A$8:$N$762,7,0)</f>
        <v>0</v>
      </c>
      <c r="H895" s="73">
        <f>+VLOOKUP($O895,MASTER!$A$8:$N$762,9,0)</f>
        <v>0</v>
      </c>
      <c r="I895" s="73">
        <f>+VLOOKUP($O895,MASTER!$A$8:$N$762,10,0)</f>
        <v>0</v>
      </c>
      <c r="J895" s="73">
        <f>+VLOOKUP($O895,MASTER!$A$8:$N$762,11,0)</f>
        <v>0</v>
      </c>
      <c r="K895" s="72">
        <f>+VLOOKUP($O895,MASTER!$A$8:$N$762,12,0)</f>
        <v>0</v>
      </c>
      <c r="L895" s="73">
        <f>+VLOOKUP($O895,MASTER!$A$8:$N$762,13,0)</f>
        <v>0</v>
      </c>
      <c r="M895" s="73">
        <f>+VLOOKUP($O895,MASTER!$A$8:$N$762,14,0)</f>
        <v>0</v>
      </c>
      <c r="N895" s="72">
        <f t="shared" si="62"/>
        <v>16</v>
      </c>
      <c r="O895" s="67"/>
      <c r="P895" s="65"/>
      <c r="Q895" s="3"/>
      <c r="R895" s="3" t="str">
        <f t="shared" si="63"/>
        <v>https://dashboardfiltrado.azurewebsites.net/AutoDash/Index//</v>
      </c>
      <c r="S895" s="58" t="str">
        <f>+""""&amp;IFERROR(VLOOKUP($O895,MASTER!$A$8:$Z$762,20,0),"")&amp;""""</f>
        <v>""</v>
      </c>
      <c r="T895" s="73">
        <f>+IFERROR(VLOOKUP($O895,MASTER!$A$8:$Z$762,21,0),"")</f>
        <v>0</v>
      </c>
      <c r="U895" s="67">
        <f>+BD_Links[[#This Row],[id2]]</f>
        <v>0</v>
      </c>
      <c r="V895" s="58" t="str">
        <f>+""""&amp;IFERROR(VLOOKUP($O895,MASTER!$A$8:$Z$762,22,0),"")&amp;""""</f>
        <v>""</v>
      </c>
      <c r="W895" s="3"/>
      <c r="X895" s="3" t="str">
        <f>+IFERROR(VLOOKUP(BD_Links[[#This Row],[id GEE]],Portadas10[],2,0),"")</f>
        <v/>
      </c>
      <c r="Y8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</sheetData>
  <phoneticPr fontId="6" type="noConversion"/>
  <hyperlinks>
    <hyperlink ref="Z11" r:id="rId1" display="https://odooutil.azurewebsites.net/GEE/Index/" xr:uid="{D515CA47-8578-4B99-9DC0-628A4A03022F}"/>
    <hyperlink ref="Z12:Z895" r:id="rId2" display="https://odooutil.azurewebsites.net/GEE/Index/" xr:uid="{69D94102-22B1-4764-8761-1019447AD113}"/>
  </hyperlinks>
  <pageMargins left="0.7" right="0.7" top="0.75" bottom="0.75" header="0.3" footer="0.3"/>
  <ignoredErrors>
    <ignoredError sqref="N11:N470 N471:N762 N764:N895 U609:U614" calculatedColumn="1"/>
  </ignoredErrors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4C04-9D5A-41BE-BFEE-0738C3466B8B}">
  <sheetPr>
    <tabColor rgb="FF7030A0"/>
  </sheetPr>
  <dimension ref="A1:J462"/>
  <sheetViews>
    <sheetView showGridLines="0" topLeftCell="D1" workbookViewId="0">
      <pane ySplit="11" topLeftCell="A12" activePane="bottomLeft" state="frozen"/>
      <selection activeCell="G1" sqref="G1"/>
      <selection pane="bottomLeft" activeCell="H12" sqref="H12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33.44140625" customWidth="1"/>
    <col min="9" max="9" width="36.6640625" bestFit="1" customWidth="1"/>
    <col min="10" max="10" width="55.44140625" bestFit="1" customWidth="1"/>
  </cols>
  <sheetData>
    <row r="1" spans="1:10" x14ac:dyDescent="0.3">
      <c r="A1" s="119" t="s">
        <v>1739</v>
      </c>
      <c r="B1" s="119"/>
      <c r="C1" s="125" t="s">
        <v>1738</v>
      </c>
      <c r="D1" s="125"/>
      <c r="E1" s="125"/>
      <c r="F1" s="125"/>
      <c r="G1" s="125"/>
      <c r="H1" s="127">
        <v>44211</v>
      </c>
      <c r="I1" s="101">
        <f ca="1">+TODAY()</f>
        <v>44211</v>
      </c>
    </row>
    <row r="2" spans="1:10" x14ac:dyDescent="0.3">
      <c r="A2" s="119" t="s">
        <v>1740</v>
      </c>
      <c r="B2" s="119"/>
      <c r="C2" s="125" t="s">
        <v>1741</v>
      </c>
      <c r="D2" s="126"/>
      <c r="E2" s="126"/>
      <c r="F2" s="126"/>
      <c r="G2" s="126"/>
    </row>
    <row r="11" spans="1:10" ht="28.8" x14ac:dyDescent="0.3">
      <c r="A11" s="120" t="s">
        <v>108</v>
      </c>
      <c r="B11" s="120" t="s">
        <v>148</v>
      </c>
      <c r="C11" s="120" t="s">
        <v>13</v>
      </c>
      <c r="D11" s="120" t="s">
        <v>12</v>
      </c>
      <c r="E11" s="121" t="s">
        <v>1</v>
      </c>
      <c r="F11" s="121" t="s">
        <v>98</v>
      </c>
      <c r="G11" s="121" t="s">
        <v>0</v>
      </c>
      <c r="H11" s="120" t="s">
        <v>15</v>
      </c>
      <c r="I11" s="122" t="s">
        <v>658</v>
      </c>
      <c r="J11" s="122" t="s">
        <v>657</v>
      </c>
    </row>
    <row r="12" spans="1:10" ht="24" x14ac:dyDescent="0.3">
      <c r="A12" s="123" t="s">
        <v>88</v>
      </c>
      <c r="B12" s="123" t="s">
        <v>87</v>
      </c>
      <c r="C12" s="123" t="s">
        <v>36</v>
      </c>
      <c r="D12" s="39" t="s">
        <v>35</v>
      </c>
      <c r="E12" s="137" t="s">
        <v>2</v>
      </c>
      <c r="F12" s="110" t="s">
        <v>88</v>
      </c>
      <c r="G12" s="109" t="s">
        <v>89</v>
      </c>
      <c r="H12" s="40" t="s">
        <v>38</v>
      </c>
      <c r="I12" s="113" t="s">
        <v>89</v>
      </c>
      <c r="J12" s="39" t="s">
        <v>1725</v>
      </c>
    </row>
    <row r="13" spans="1:10" x14ac:dyDescent="0.3">
      <c r="A13" s="123" t="s">
        <v>88</v>
      </c>
      <c r="B13" s="123" t="s">
        <v>87</v>
      </c>
      <c r="C13" s="123" t="s">
        <v>39</v>
      </c>
      <c r="D13" t="s">
        <v>35</v>
      </c>
      <c r="E13" s="138" t="s">
        <v>2</v>
      </c>
      <c r="F13" s="110" t="s">
        <v>88</v>
      </c>
      <c r="G13" s="109" t="s">
        <v>89</v>
      </c>
      <c r="H13" s="40" t="s">
        <v>41</v>
      </c>
      <c r="I13" s="124" t="s">
        <v>89</v>
      </c>
      <c r="J13" s="39" t="s">
        <v>1726</v>
      </c>
    </row>
    <row r="14" spans="1:10" ht="24" x14ac:dyDescent="0.3">
      <c r="A14" s="123" t="s">
        <v>88</v>
      </c>
      <c r="B14" s="123" t="s">
        <v>87</v>
      </c>
      <c r="C14" s="123" t="s">
        <v>32</v>
      </c>
      <c r="D14" s="39" t="s">
        <v>31</v>
      </c>
      <c r="E14" s="138" t="s">
        <v>2</v>
      </c>
      <c r="F14" s="110" t="s">
        <v>88</v>
      </c>
      <c r="G14" s="109" t="s">
        <v>89</v>
      </c>
      <c r="H14" s="40" t="s">
        <v>34</v>
      </c>
      <c r="I14" s="124" t="s">
        <v>89</v>
      </c>
      <c r="J14" s="39" t="s">
        <v>1727</v>
      </c>
    </row>
    <row r="15" spans="1:10" ht="28.8" x14ac:dyDescent="0.3">
      <c r="A15" s="123" t="s">
        <v>88</v>
      </c>
      <c r="B15" s="123" t="s">
        <v>87</v>
      </c>
      <c r="C15" s="123" t="s">
        <v>51</v>
      </c>
      <c r="D15" s="39" t="s">
        <v>50</v>
      </c>
      <c r="E15" s="137" t="s">
        <v>91</v>
      </c>
      <c r="F15" s="110" t="s">
        <v>88</v>
      </c>
      <c r="G15" s="109" t="s">
        <v>89</v>
      </c>
      <c r="H15" s="40" t="s">
        <v>53</v>
      </c>
      <c r="I15" s="124" t="s">
        <v>89</v>
      </c>
      <c r="J15" s="39" t="s">
        <v>1728</v>
      </c>
    </row>
    <row r="16" spans="1:10" ht="28.8" x14ac:dyDescent="0.3">
      <c r="A16" s="123" t="s">
        <v>88</v>
      </c>
      <c r="B16" s="123" t="s">
        <v>87</v>
      </c>
      <c r="C16" s="123" t="s">
        <v>47</v>
      </c>
      <c r="D16" s="39" t="s">
        <v>46</v>
      </c>
      <c r="E16" s="137" t="s">
        <v>2</v>
      </c>
      <c r="F16" s="110" t="s">
        <v>88</v>
      </c>
      <c r="G16" s="109" t="s">
        <v>89</v>
      </c>
      <c r="H16" s="40" t="s">
        <v>49</v>
      </c>
      <c r="I16" s="124" t="s">
        <v>89</v>
      </c>
      <c r="J16" s="39" t="s">
        <v>1729</v>
      </c>
    </row>
    <row r="17" spans="1:10" ht="28.8" x14ac:dyDescent="0.3">
      <c r="A17" s="123" t="s">
        <v>88</v>
      </c>
      <c r="B17" s="123" t="s">
        <v>87</v>
      </c>
      <c r="C17" s="123" t="s">
        <v>47</v>
      </c>
      <c r="D17" s="39" t="s">
        <v>46</v>
      </c>
      <c r="E17" s="137" t="s">
        <v>2</v>
      </c>
      <c r="F17" s="110" t="s">
        <v>87</v>
      </c>
      <c r="G17" s="109" t="s">
        <v>3</v>
      </c>
      <c r="H17" s="40" t="s">
        <v>49</v>
      </c>
      <c r="I17" s="113" t="s">
        <v>636</v>
      </c>
      <c r="J17" s="39" t="s">
        <v>1640</v>
      </c>
    </row>
    <row r="18" spans="1:10" ht="28.8" x14ac:dyDescent="0.3">
      <c r="A18" s="123" t="s">
        <v>88</v>
      </c>
      <c r="B18" s="123" t="s">
        <v>87</v>
      </c>
      <c r="C18" s="123" t="s">
        <v>47</v>
      </c>
      <c r="D18" s="39" t="s">
        <v>46</v>
      </c>
      <c r="E18" s="137" t="s">
        <v>2</v>
      </c>
      <c r="F18" s="110" t="s">
        <v>87</v>
      </c>
      <c r="G18" s="109" t="s">
        <v>3</v>
      </c>
      <c r="H18" s="40" t="s">
        <v>49</v>
      </c>
      <c r="I18" s="113" t="s">
        <v>649</v>
      </c>
      <c r="J18" s="39" t="s">
        <v>1641</v>
      </c>
    </row>
    <row r="19" spans="1:10" ht="28.8" x14ac:dyDescent="0.3">
      <c r="A19" s="123" t="s">
        <v>88</v>
      </c>
      <c r="B19" s="123" t="s">
        <v>87</v>
      </c>
      <c r="C19" s="123" t="s">
        <v>47</v>
      </c>
      <c r="D19" s="39" t="s">
        <v>46</v>
      </c>
      <c r="E19" s="137" t="s">
        <v>2</v>
      </c>
      <c r="F19" s="110" t="s">
        <v>87</v>
      </c>
      <c r="G19" s="109" t="s">
        <v>3</v>
      </c>
      <c r="H19" s="40" t="s">
        <v>49</v>
      </c>
      <c r="I19" s="113" t="s">
        <v>637</v>
      </c>
      <c r="J19" s="39" t="s">
        <v>1642</v>
      </c>
    </row>
    <row r="20" spans="1:10" ht="28.8" x14ac:dyDescent="0.3">
      <c r="A20" s="123" t="s">
        <v>88</v>
      </c>
      <c r="B20" s="123" t="s">
        <v>87</v>
      </c>
      <c r="C20" s="123" t="s">
        <v>47</v>
      </c>
      <c r="D20" s="39" t="s">
        <v>46</v>
      </c>
      <c r="E20" s="137" t="s">
        <v>2</v>
      </c>
      <c r="F20" s="110" t="s">
        <v>87</v>
      </c>
      <c r="G20" s="109" t="s">
        <v>3</v>
      </c>
      <c r="H20" s="40" t="s">
        <v>49</v>
      </c>
      <c r="I20" s="113" t="s">
        <v>645</v>
      </c>
      <c r="J20" s="39" t="s">
        <v>1643</v>
      </c>
    </row>
    <row r="21" spans="1:10" ht="28.8" x14ac:dyDescent="0.3">
      <c r="A21" s="123" t="s">
        <v>88</v>
      </c>
      <c r="B21" s="123" t="s">
        <v>87</v>
      </c>
      <c r="C21" s="123" t="s">
        <v>47</v>
      </c>
      <c r="D21" s="39" t="s">
        <v>46</v>
      </c>
      <c r="E21" s="137" t="s">
        <v>2</v>
      </c>
      <c r="F21" s="110" t="s">
        <v>87</v>
      </c>
      <c r="G21" s="109" t="s">
        <v>3</v>
      </c>
      <c r="H21" s="40" t="s">
        <v>49</v>
      </c>
      <c r="I21" s="113" t="s">
        <v>638</v>
      </c>
      <c r="J21" s="39" t="s">
        <v>1644</v>
      </c>
    </row>
    <row r="22" spans="1:10" ht="28.8" x14ac:dyDescent="0.3">
      <c r="A22" s="123" t="s">
        <v>88</v>
      </c>
      <c r="B22" s="123" t="s">
        <v>87</v>
      </c>
      <c r="C22" s="123" t="s">
        <v>47</v>
      </c>
      <c r="D22" s="39" t="s">
        <v>46</v>
      </c>
      <c r="E22" s="137" t="s">
        <v>2</v>
      </c>
      <c r="F22" s="110" t="s">
        <v>87</v>
      </c>
      <c r="G22" s="109" t="s">
        <v>3</v>
      </c>
      <c r="H22" s="40" t="s">
        <v>49</v>
      </c>
      <c r="I22" s="113" t="s">
        <v>643</v>
      </c>
      <c r="J22" s="39" t="s">
        <v>1645</v>
      </c>
    </row>
    <row r="23" spans="1:10" ht="28.8" x14ac:dyDescent="0.3">
      <c r="A23" s="123" t="s">
        <v>88</v>
      </c>
      <c r="B23" s="123" t="s">
        <v>87</v>
      </c>
      <c r="C23" s="123" t="s">
        <v>47</v>
      </c>
      <c r="D23" s="39" t="s">
        <v>46</v>
      </c>
      <c r="E23" s="137" t="s">
        <v>2</v>
      </c>
      <c r="F23" s="110" t="s">
        <v>87</v>
      </c>
      <c r="G23" s="109" t="s">
        <v>3</v>
      </c>
      <c r="H23" s="40" t="s">
        <v>49</v>
      </c>
      <c r="I23" s="113" t="s">
        <v>644</v>
      </c>
      <c r="J23" s="39" t="s">
        <v>1646</v>
      </c>
    </row>
    <row r="24" spans="1:10" ht="28.8" x14ac:dyDescent="0.3">
      <c r="A24" s="123" t="s">
        <v>88</v>
      </c>
      <c r="B24" s="123" t="s">
        <v>87</v>
      </c>
      <c r="C24" s="123" t="s">
        <v>47</v>
      </c>
      <c r="D24" s="39" t="s">
        <v>46</v>
      </c>
      <c r="E24" s="137" t="s">
        <v>2</v>
      </c>
      <c r="F24" s="110" t="s">
        <v>87</v>
      </c>
      <c r="G24" s="109" t="s">
        <v>3</v>
      </c>
      <c r="H24" s="40" t="s">
        <v>49</v>
      </c>
      <c r="I24" s="113" t="s">
        <v>648</v>
      </c>
      <c r="J24" s="39" t="s">
        <v>1647</v>
      </c>
    </row>
    <row r="25" spans="1:10" ht="28.8" x14ac:dyDescent="0.3">
      <c r="A25" s="123" t="s">
        <v>88</v>
      </c>
      <c r="B25" s="123" t="s">
        <v>87</v>
      </c>
      <c r="C25" s="123" t="s">
        <v>47</v>
      </c>
      <c r="D25" s="39" t="s">
        <v>46</v>
      </c>
      <c r="E25" s="137" t="s">
        <v>2</v>
      </c>
      <c r="F25" s="110" t="s">
        <v>87</v>
      </c>
      <c r="G25" s="109" t="s">
        <v>3</v>
      </c>
      <c r="H25" s="40" t="s">
        <v>49</v>
      </c>
      <c r="I25" s="113" t="s">
        <v>646</v>
      </c>
      <c r="J25" s="39" t="s">
        <v>1648</v>
      </c>
    </row>
    <row r="26" spans="1:10" ht="28.8" x14ac:dyDescent="0.3">
      <c r="A26" s="123" t="s">
        <v>88</v>
      </c>
      <c r="B26" s="123" t="s">
        <v>87</v>
      </c>
      <c r="C26" s="123" t="s">
        <v>47</v>
      </c>
      <c r="D26" s="39" t="s">
        <v>46</v>
      </c>
      <c r="E26" s="137" t="s">
        <v>2</v>
      </c>
      <c r="F26" s="110" t="s">
        <v>87</v>
      </c>
      <c r="G26" s="109" t="s">
        <v>3</v>
      </c>
      <c r="H26" s="40" t="s">
        <v>49</v>
      </c>
      <c r="I26" s="113" t="s">
        <v>640</v>
      </c>
      <c r="J26" s="39" t="s">
        <v>1649</v>
      </c>
    </row>
    <row r="27" spans="1:10" ht="28.8" x14ac:dyDescent="0.3">
      <c r="A27" s="123" t="s">
        <v>88</v>
      </c>
      <c r="B27" s="123" t="s">
        <v>87</v>
      </c>
      <c r="C27" s="123" t="s">
        <v>47</v>
      </c>
      <c r="D27" s="39" t="s">
        <v>46</v>
      </c>
      <c r="E27" s="137" t="s">
        <v>2</v>
      </c>
      <c r="F27" s="110" t="s">
        <v>87</v>
      </c>
      <c r="G27" s="109" t="s">
        <v>3</v>
      </c>
      <c r="H27" s="40" t="s">
        <v>49</v>
      </c>
      <c r="I27" s="113" t="s">
        <v>635</v>
      </c>
      <c r="J27" s="39" t="s">
        <v>1650</v>
      </c>
    </row>
    <row r="28" spans="1:10" ht="28.8" x14ac:dyDescent="0.3">
      <c r="A28" s="123" t="s">
        <v>88</v>
      </c>
      <c r="B28" s="123" t="s">
        <v>87</v>
      </c>
      <c r="C28" s="123" t="s">
        <v>47</v>
      </c>
      <c r="D28" s="39" t="s">
        <v>46</v>
      </c>
      <c r="E28" s="137" t="s">
        <v>2</v>
      </c>
      <c r="F28" s="110" t="s">
        <v>87</v>
      </c>
      <c r="G28" s="109" t="s">
        <v>3</v>
      </c>
      <c r="H28" s="40" t="s">
        <v>49</v>
      </c>
      <c r="I28" s="113" t="s">
        <v>639</v>
      </c>
      <c r="J28" s="39" t="s">
        <v>1651</v>
      </c>
    </row>
    <row r="29" spans="1:10" ht="28.8" x14ac:dyDescent="0.3">
      <c r="A29" s="123" t="s">
        <v>88</v>
      </c>
      <c r="B29" s="123" t="s">
        <v>87</v>
      </c>
      <c r="C29" s="123" t="s">
        <v>47</v>
      </c>
      <c r="D29" s="39" t="s">
        <v>46</v>
      </c>
      <c r="E29" s="137" t="s">
        <v>2</v>
      </c>
      <c r="F29" s="110" t="s">
        <v>87</v>
      </c>
      <c r="G29" s="109" t="s">
        <v>3</v>
      </c>
      <c r="H29" s="40" t="s">
        <v>49</v>
      </c>
      <c r="I29" s="113" t="s">
        <v>642</v>
      </c>
      <c r="J29" s="39" t="s">
        <v>1652</v>
      </c>
    </row>
    <row r="30" spans="1:10" ht="28.8" x14ac:dyDescent="0.3">
      <c r="A30" s="123" t="s">
        <v>88</v>
      </c>
      <c r="B30" s="123" t="s">
        <v>87</v>
      </c>
      <c r="C30" s="123" t="s">
        <v>47</v>
      </c>
      <c r="D30" s="39" t="s">
        <v>46</v>
      </c>
      <c r="E30" s="137" t="s">
        <v>2</v>
      </c>
      <c r="F30" s="110" t="s">
        <v>87</v>
      </c>
      <c r="G30" s="109" t="s">
        <v>3</v>
      </c>
      <c r="H30" s="40" t="s">
        <v>49</v>
      </c>
      <c r="I30" s="113" t="s">
        <v>641</v>
      </c>
      <c r="J30" s="39" t="s">
        <v>1653</v>
      </c>
    </row>
    <row r="31" spans="1:10" ht="28.8" x14ac:dyDescent="0.3">
      <c r="A31" s="123" t="s">
        <v>88</v>
      </c>
      <c r="B31" s="123" t="s">
        <v>87</v>
      </c>
      <c r="C31" s="123" t="s">
        <v>47</v>
      </c>
      <c r="D31" s="39" t="s">
        <v>46</v>
      </c>
      <c r="E31" s="137" t="s">
        <v>2</v>
      </c>
      <c r="F31" s="110" t="s">
        <v>87</v>
      </c>
      <c r="G31" s="109" t="s">
        <v>3</v>
      </c>
      <c r="H31" s="40" t="s">
        <v>49</v>
      </c>
      <c r="I31" s="113" t="s">
        <v>650</v>
      </c>
      <c r="J31" s="39" t="s">
        <v>1654</v>
      </c>
    </row>
    <row r="32" spans="1:10" ht="28.8" x14ac:dyDescent="0.3">
      <c r="A32" s="123" t="s">
        <v>88</v>
      </c>
      <c r="B32" s="123" t="s">
        <v>87</v>
      </c>
      <c r="C32" s="123" t="s">
        <v>47</v>
      </c>
      <c r="D32" s="39" t="s">
        <v>46</v>
      </c>
      <c r="E32" s="137" t="s">
        <v>2</v>
      </c>
      <c r="F32" s="110" t="s">
        <v>87</v>
      </c>
      <c r="G32" s="109" t="s">
        <v>3</v>
      </c>
      <c r="H32" s="40" t="s">
        <v>49</v>
      </c>
      <c r="I32" s="113" t="s">
        <v>647</v>
      </c>
      <c r="J32" s="39" t="s">
        <v>1655</v>
      </c>
    </row>
    <row r="33" spans="1:10" ht="24" x14ac:dyDescent="0.3">
      <c r="A33" s="123" t="s">
        <v>88</v>
      </c>
      <c r="B33" s="123" t="s">
        <v>87</v>
      </c>
      <c r="C33" s="123" t="s">
        <v>22</v>
      </c>
      <c r="D33" s="39" t="s">
        <v>21</v>
      </c>
      <c r="E33" s="138" t="s">
        <v>2</v>
      </c>
      <c r="F33" s="110" t="s">
        <v>88</v>
      </c>
      <c r="G33" s="109" t="s">
        <v>89</v>
      </c>
      <c r="H33" s="40" t="s">
        <v>24</v>
      </c>
      <c r="I33" s="113" t="s">
        <v>89</v>
      </c>
      <c r="J33" s="39" t="s">
        <v>1730</v>
      </c>
    </row>
    <row r="34" spans="1:10" ht="28.8" x14ac:dyDescent="0.3">
      <c r="A34" s="123" t="s">
        <v>88</v>
      </c>
      <c r="B34" s="123" t="s">
        <v>87</v>
      </c>
      <c r="C34" s="123" t="s">
        <v>22</v>
      </c>
      <c r="D34" s="39" t="s">
        <v>21</v>
      </c>
      <c r="E34" s="138" t="s">
        <v>2</v>
      </c>
      <c r="F34" s="110" t="s">
        <v>87</v>
      </c>
      <c r="G34" s="109" t="s">
        <v>149</v>
      </c>
      <c r="H34" s="40" t="s">
        <v>24</v>
      </c>
      <c r="I34" s="113" t="s">
        <v>898</v>
      </c>
      <c r="J34" s="39" t="s">
        <v>1279</v>
      </c>
    </row>
    <row r="35" spans="1:10" ht="28.8" x14ac:dyDescent="0.3">
      <c r="A35" s="123" t="s">
        <v>88</v>
      </c>
      <c r="B35" s="123" t="s">
        <v>87</v>
      </c>
      <c r="C35" s="123" t="s">
        <v>22</v>
      </c>
      <c r="D35" s="39" t="s">
        <v>21</v>
      </c>
      <c r="E35" s="138" t="s">
        <v>2</v>
      </c>
      <c r="F35" s="110" t="s">
        <v>87</v>
      </c>
      <c r="G35" s="109" t="s">
        <v>149</v>
      </c>
      <c r="H35" s="40" t="s">
        <v>24</v>
      </c>
      <c r="I35" s="113" t="s">
        <v>723</v>
      </c>
      <c r="J35" s="39" t="s">
        <v>1280</v>
      </c>
    </row>
    <row r="36" spans="1:10" ht="28.8" x14ac:dyDescent="0.3">
      <c r="A36" s="123" t="s">
        <v>88</v>
      </c>
      <c r="B36" s="123" t="s">
        <v>87</v>
      </c>
      <c r="C36" s="123" t="s">
        <v>22</v>
      </c>
      <c r="D36" s="39" t="s">
        <v>21</v>
      </c>
      <c r="E36" s="138" t="s">
        <v>2</v>
      </c>
      <c r="F36" s="110" t="s">
        <v>87</v>
      </c>
      <c r="G36" s="109" t="s">
        <v>149</v>
      </c>
      <c r="H36" s="40" t="s">
        <v>24</v>
      </c>
      <c r="I36" s="113" t="s">
        <v>960</v>
      </c>
      <c r="J36" s="39" t="s">
        <v>1281</v>
      </c>
    </row>
    <row r="37" spans="1:10" ht="28.8" x14ac:dyDescent="0.3">
      <c r="A37" s="123" t="s">
        <v>88</v>
      </c>
      <c r="B37" s="123" t="s">
        <v>87</v>
      </c>
      <c r="C37" s="123" t="s">
        <v>22</v>
      </c>
      <c r="D37" s="39" t="s">
        <v>21</v>
      </c>
      <c r="E37" s="138" t="s">
        <v>2</v>
      </c>
      <c r="F37" s="110" t="s">
        <v>87</v>
      </c>
      <c r="G37" s="109" t="s">
        <v>149</v>
      </c>
      <c r="H37" s="40" t="s">
        <v>24</v>
      </c>
      <c r="I37" s="113" t="s">
        <v>833</v>
      </c>
      <c r="J37" s="39" t="s">
        <v>1282</v>
      </c>
    </row>
    <row r="38" spans="1:10" ht="28.8" x14ac:dyDescent="0.3">
      <c r="A38" s="123" t="s">
        <v>88</v>
      </c>
      <c r="B38" s="123" t="s">
        <v>87</v>
      </c>
      <c r="C38" s="123" t="s">
        <v>22</v>
      </c>
      <c r="D38" s="39" t="s">
        <v>21</v>
      </c>
      <c r="E38" s="138" t="s">
        <v>2</v>
      </c>
      <c r="F38" s="110" t="s">
        <v>87</v>
      </c>
      <c r="G38" s="109" t="s">
        <v>149</v>
      </c>
      <c r="H38" s="40" t="s">
        <v>24</v>
      </c>
      <c r="I38" s="113" t="s">
        <v>682</v>
      </c>
      <c r="J38" s="39" t="s">
        <v>1283</v>
      </c>
    </row>
    <row r="39" spans="1:10" ht="28.8" x14ac:dyDescent="0.3">
      <c r="A39" s="123" t="s">
        <v>88</v>
      </c>
      <c r="B39" s="123" t="s">
        <v>87</v>
      </c>
      <c r="C39" s="123" t="s">
        <v>22</v>
      </c>
      <c r="D39" s="39" t="s">
        <v>21</v>
      </c>
      <c r="E39" s="138" t="s">
        <v>2</v>
      </c>
      <c r="F39" s="110" t="s">
        <v>87</v>
      </c>
      <c r="G39" s="109" t="s">
        <v>149</v>
      </c>
      <c r="H39" s="40" t="s">
        <v>24</v>
      </c>
      <c r="I39" s="113" t="s">
        <v>661</v>
      </c>
      <c r="J39" s="39" t="s">
        <v>1284</v>
      </c>
    </row>
    <row r="40" spans="1:10" ht="28.8" x14ac:dyDescent="0.3">
      <c r="A40" s="123" t="s">
        <v>88</v>
      </c>
      <c r="B40" s="123" t="s">
        <v>87</v>
      </c>
      <c r="C40" s="123" t="s">
        <v>22</v>
      </c>
      <c r="D40" s="39" t="s">
        <v>21</v>
      </c>
      <c r="E40" s="138" t="s">
        <v>2</v>
      </c>
      <c r="F40" s="110" t="s">
        <v>87</v>
      </c>
      <c r="G40" s="109" t="s">
        <v>149</v>
      </c>
      <c r="H40" s="40" t="s">
        <v>24</v>
      </c>
      <c r="I40" s="113" t="s">
        <v>876</v>
      </c>
      <c r="J40" s="39" t="s">
        <v>1285</v>
      </c>
    </row>
    <row r="41" spans="1:10" ht="28.8" x14ac:dyDescent="0.3">
      <c r="A41" s="123" t="s">
        <v>88</v>
      </c>
      <c r="B41" s="123" t="s">
        <v>87</v>
      </c>
      <c r="C41" s="123" t="s">
        <v>22</v>
      </c>
      <c r="D41" s="39" t="s">
        <v>21</v>
      </c>
      <c r="E41" s="138" t="s">
        <v>2</v>
      </c>
      <c r="F41" s="110" t="s">
        <v>87</v>
      </c>
      <c r="G41" s="109" t="s">
        <v>149</v>
      </c>
      <c r="H41" s="40" t="s">
        <v>24</v>
      </c>
      <c r="I41" s="113" t="s">
        <v>687</v>
      </c>
      <c r="J41" s="39" t="s">
        <v>1286</v>
      </c>
    </row>
    <row r="42" spans="1:10" ht="28.8" x14ac:dyDescent="0.3">
      <c r="A42" s="123" t="s">
        <v>88</v>
      </c>
      <c r="B42" s="123" t="s">
        <v>87</v>
      </c>
      <c r="C42" s="123" t="s">
        <v>22</v>
      </c>
      <c r="D42" s="39" t="s">
        <v>21</v>
      </c>
      <c r="E42" s="138" t="s">
        <v>2</v>
      </c>
      <c r="F42" s="110" t="s">
        <v>87</v>
      </c>
      <c r="G42" s="109" t="s">
        <v>149</v>
      </c>
      <c r="H42" s="40" t="s">
        <v>24</v>
      </c>
      <c r="I42" s="113" t="s">
        <v>855</v>
      </c>
      <c r="J42" s="39" t="s">
        <v>1287</v>
      </c>
    </row>
    <row r="43" spans="1:10" ht="28.8" x14ac:dyDescent="0.3">
      <c r="A43" s="123" t="s">
        <v>88</v>
      </c>
      <c r="B43" s="123" t="s">
        <v>87</v>
      </c>
      <c r="C43" s="123" t="s">
        <v>22</v>
      </c>
      <c r="D43" s="39" t="s">
        <v>21</v>
      </c>
      <c r="E43" s="138" t="s">
        <v>2</v>
      </c>
      <c r="F43" s="110" t="s">
        <v>87</v>
      </c>
      <c r="G43" s="109" t="s">
        <v>149</v>
      </c>
      <c r="H43" s="40" t="s">
        <v>24</v>
      </c>
      <c r="I43" s="113" t="s">
        <v>911</v>
      </c>
      <c r="J43" s="39" t="s">
        <v>1288</v>
      </c>
    </row>
    <row r="44" spans="1:10" ht="28.8" x14ac:dyDescent="0.3">
      <c r="A44" s="123" t="s">
        <v>88</v>
      </c>
      <c r="B44" s="123" t="s">
        <v>87</v>
      </c>
      <c r="C44" s="123" t="s">
        <v>22</v>
      </c>
      <c r="D44" s="39" t="s">
        <v>21</v>
      </c>
      <c r="E44" s="138" t="s">
        <v>2</v>
      </c>
      <c r="F44" s="110" t="s">
        <v>87</v>
      </c>
      <c r="G44" s="109" t="s">
        <v>149</v>
      </c>
      <c r="H44" s="40" t="s">
        <v>24</v>
      </c>
      <c r="I44" s="113" t="s">
        <v>667</v>
      </c>
      <c r="J44" s="39" t="s">
        <v>1289</v>
      </c>
    </row>
    <row r="45" spans="1:10" ht="28.8" x14ac:dyDescent="0.3">
      <c r="A45" s="123" t="s">
        <v>88</v>
      </c>
      <c r="B45" s="123" t="s">
        <v>87</v>
      </c>
      <c r="C45" s="123" t="s">
        <v>22</v>
      </c>
      <c r="D45" s="39" t="s">
        <v>21</v>
      </c>
      <c r="E45" s="138" t="s">
        <v>2</v>
      </c>
      <c r="F45" s="110" t="s">
        <v>87</v>
      </c>
      <c r="G45" s="109" t="s">
        <v>149</v>
      </c>
      <c r="H45" s="40" t="s">
        <v>24</v>
      </c>
      <c r="I45" s="113" t="s">
        <v>821</v>
      </c>
      <c r="J45" s="39" t="s">
        <v>1290</v>
      </c>
    </row>
    <row r="46" spans="1:10" ht="28.8" x14ac:dyDescent="0.3">
      <c r="A46" s="123" t="s">
        <v>88</v>
      </c>
      <c r="B46" s="123" t="s">
        <v>87</v>
      </c>
      <c r="C46" s="123" t="s">
        <v>22</v>
      </c>
      <c r="D46" s="39" t="s">
        <v>21</v>
      </c>
      <c r="E46" s="138" t="s">
        <v>2</v>
      </c>
      <c r="F46" s="110" t="s">
        <v>87</v>
      </c>
      <c r="G46" s="109" t="s">
        <v>149</v>
      </c>
      <c r="H46" s="40" t="s">
        <v>24</v>
      </c>
      <c r="I46" s="113" t="s">
        <v>814</v>
      </c>
      <c r="J46" s="39" t="s">
        <v>1291</v>
      </c>
    </row>
    <row r="47" spans="1:10" ht="28.8" x14ac:dyDescent="0.3">
      <c r="A47" s="123" t="s">
        <v>88</v>
      </c>
      <c r="B47" s="123" t="s">
        <v>87</v>
      </c>
      <c r="C47" s="123" t="s">
        <v>22</v>
      </c>
      <c r="D47" s="39" t="s">
        <v>21</v>
      </c>
      <c r="E47" s="138" t="s">
        <v>2</v>
      </c>
      <c r="F47" s="110" t="s">
        <v>87</v>
      </c>
      <c r="G47" s="109" t="s">
        <v>149</v>
      </c>
      <c r="H47" s="40" t="s">
        <v>24</v>
      </c>
      <c r="I47" s="113" t="s">
        <v>981</v>
      </c>
      <c r="J47" s="39" t="s">
        <v>1292</v>
      </c>
    </row>
    <row r="48" spans="1:10" ht="28.8" x14ac:dyDescent="0.3">
      <c r="A48" s="123" t="s">
        <v>88</v>
      </c>
      <c r="B48" s="123" t="s">
        <v>87</v>
      </c>
      <c r="C48" s="123" t="s">
        <v>22</v>
      </c>
      <c r="D48" s="39" t="s">
        <v>21</v>
      </c>
      <c r="E48" s="138" t="s">
        <v>2</v>
      </c>
      <c r="F48" s="110" t="s">
        <v>87</v>
      </c>
      <c r="G48" s="109" t="s">
        <v>149</v>
      </c>
      <c r="H48" s="40" t="s">
        <v>24</v>
      </c>
      <c r="I48" s="113" t="s">
        <v>956</v>
      </c>
      <c r="J48" s="39" t="s">
        <v>1293</v>
      </c>
    </row>
    <row r="49" spans="1:10" ht="28.8" x14ac:dyDescent="0.3">
      <c r="A49" s="123" t="s">
        <v>88</v>
      </c>
      <c r="B49" s="123" t="s">
        <v>87</v>
      </c>
      <c r="C49" s="123" t="s">
        <v>22</v>
      </c>
      <c r="D49" s="39" t="s">
        <v>21</v>
      </c>
      <c r="E49" s="138" t="s">
        <v>2</v>
      </c>
      <c r="F49" s="110" t="s">
        <v>87</v>
      </c>
      <c r="G49" s="109" t="s">
        <v>149</v>
      </c>
      <c r="H49" s="40" t="s">
        <v>24</v>
      </c>
      <c r="I49" s="113" t="s">
        <v>986</v>
      </c>
      <c r="J49" s="39" t="s">
        <v>1294</v>
      </c>
    </row>
    <row r="50" spans="1:10" ht="28.8" x14ac:dyDescent="0.3">
      <c r="A50" s="123" t="s">
        <v>88</v>
      </c>
      <c r="B50" s="123" t="s">
        <v>87</v>
      </c>
      <c r="C50" s="123" t="s">
        <v>22</v>
      </c>
      <c r="D50" s="39" t="s">
        <v>21</v>
      </c>
      <c r="E50" s="138" t="s">
        <v>2</v>
      </c>
      <c r="F50" s="110" t="s">
        <v>87</v>
      </c>
      <c r="G50" s="109" t="s">
        <v>149</v>
      </c>
      <c r="H50" s="40" t="s">
        <v>24</v>
      </c>
      <c r="I50" s="113" t="s">
        <v>713</v>
      </c>
      <c r="J50" s="39" t="s">
        <v>1295</v>
      </c>
    </row>
    <row r="51" spans="1:10" ht="28.8" x14ac:dyDescent="0.3">
      <c r="A51" s="123" t="s">
        <v>88</v>
      </c>
      <c r="B51" s="123" t="s">
        <v>87</v>
      </c>
      <c r="C51" s="123" t="s">
        <v>22</v>
      </c>
      <c r="D51" s="39" t="s">
        <v>21</v>
      </c>
      <c r="E51" s="138" t="s">
        <v>2</v>
      </c>
      <c r="F51" s="110" t="s">
        <v>87</v>
      </c>
      <c r="G51" s="109" t="s">
        <v>149</v>
      </c>
      <c r="H51" s="40" t="s">
        <v>24</v>
      </c>
      <c r="I51" s="113" t="s">
        <v>910</v>
      </c>
      <c r="J51" s="39" t="s">
        <v>1288</v>
      </c>
    </row>
    <row r="52" spans="1:10" ht="28.8" x14ac:dyDescent="0.3">
      <c r="A52" s="123" t="s">
        <v>88</v>
      </c>
      <c r="B52" s="123" t="s">
        <v>87</v>
      </c>
      <c r="C52" s="123" t="s">
        <v>22</v>
      </c>
      <c r="D52" s="39" t="s">
        <v>21</v>
      </c>
      <c r="E52" s="138" t="s">
        <v>2</v>
      </c>
      <c r="F52" s="110" t="s">
        <v>87</v>
      </c>
      <c r="G52" s="109" t="s">
        <v>149</v>
      </c>
      <c r="H52" s="40" t="s">
        <v>24</v>
      </c>
      <c r="I52" s="113" t="s">
        <v>822</v>
      </c>
      <c r="J52" s="39" t="s">
        <v>1296</v>
      </c>
    </row>
    <row r="53" spans="1:10" ht="28.8" x14ac:dyDescent="0.3">
      <c r="A53" s="123" t="s">
        <v>88</v>
      </c>
      <c r="B53" s="123" t="s">
        <v>87</v>
      </c>
      <c r="C53" s="123" t="s">
        <v>22</v>
      </c>
      <c r="D53" s="39" t="s">
        <v>21</v>
      </c>
      <c r="E53" s="138" t="s">
        <v>2</v>
      </c>
      <c r="F53" s="110" t="s">
        <v>87</v>
      </c>
      <c r="G53" s="109" t="s">
        <v>149</v>
      </c>
      <c r="H53" s="40" t="s">
        <v>24</v>
      </c>
      <c r="I53" s="113" t="s">
        <v>671</v>
      </c>
      <c r="J53" s="39" t="s">
        <v>1297</v>
      </c>
    </row>
    <row r="54" spans="1:10" ht="28.8" x14ac:dyDescent="0.3">
      <c r="A54" s="123" t="s">
        <v>88</v>
      </c>
      <c r="B54" s="123" t="s">
        <v>87</v>
      </c>
      <c r="C54" s="123" t="s">
        <v>22</v>
      </c>
      <c r="D54" s="39" t="s">
        <v>21</v>
      </c>
      <c r="E54" s="138" t="s">
        <v>2</v>
      </c>
      <c r="F54" s="110" t="s">
        <v>87</v>
      </c>
      <c r="G54" s="109" t="s">
        <v>149</v>
      </c>
      <c r="H54" s="40" t="s">
        <v>24</v>
      </c>
      <c r="I54" s="113" t="s">
        <v>867</v>
      </c>
      <c r="J54" s="39" t="s">
        <v>1298</v>
      </c>
    </row>
    <row r="55" spans="1:10" ht="28.8" x14ac:dyDescent="0.3">
      <c r="A55" s="123" t="s">
        <v>88</v>
      </c>
      <c r="B55" s="123" t="s">
        <v>87</v>
      </c>
      <c r="C55" s="123" t="s">
        <v>22</v>
      </c>
      <c r="D55" s="39" t="s">
        <v>21</v>
      </c>
      <c r="E55" s="138" t="s">
        <v>2</v>
      </c>
      <c r="F55" s="110" t="s">
        <v>87</v>
      </c>
      <c r="G55" s="109" t="s">
        <v>149</v>
      </c>
      <c r="H55" s="40" t="s">
        <v>24</v>
      </c>
      <c r="I55" s="113" t="s">
        <v>677</v>
      </c>
      <c r="J55" s="39" t="s">
        <v>1299</v>
      </c>
    </row>
    <row r="56" spans="1:10" ht="28.8" x14ac:dyDescent="0.3">
      <c r="A56" s="123" t="s">
        <v>88</v>
      </c>
      <c r="B56" s="123" t="s">
        <v>87</v>
      </c>
      <c r="C56" s="123" t="s">
        <v>22</v>
      </c>
      <c r="D56" s="39" t="s">
        <v>21</v>
      </c>
      <c r="E56" s="138" t="s">
        <v>2</v>
      </c>
      <c r="F56" s="110" t="s">
        <v>87</v>
      </c>
      <c r="G56" s="109" t="s">
        <v>149</v>
      </c>
      <c r="H56" s="40" t="s">
        <v>24</v>
      </c>
      <c r="I56" s="113" t="s">
        <v>957</v>
      </c>
      <c r="J56" s="39" t="s">
        <v>1300</v>
      </c>
    </row>
    <row r="57" spans="1:10" ht="28.8" x14ac:dyDescent="0.3">
      <c r="A57" s="123" t="s">
        <v>88</v>
      </c>
      <c r="B57" s="123" t="s">
        <v>87</v>
      </c>
      <c r="C57" s="123" t="s">
        <v>22</v>
      </c>
      <c r="D57" s="39" t="s">
        <v>21</v>
      </c>
      <c r="E57" s="138" t="s">
        <v>2</v>
      </c>
      <c r="F57" s="110" t="s">
        <v>87</v>
      </c>
      <c r="G57" s="109" t="s">
        <v>149</v>
      </c>
      <c r="H57" s="40" t="s">
        <v>24</v>
      </c>
      <c r="I57" s="113" t="s">
        <v>718</v>
      </c>
      <c r="J57" s="39" t="s">
        <v>1301</v>
      </c>
    </row>
    <row r="58" spans="1:10" ht="28.8" x14ac:dyDescent="0.3">
      <c r="A58" s="123" t="s">
        <v>88</v>
      </c>
      <c r="B58" s="123" t="s">
        <v>87</v>
      </c>
      <c r="C58" s="123" t="s">
        <v>22</v>
      </c>
      <c r="D58" s="39" t="s">
        <v>21</v>
      </c>
      <c r="E58" s="138" t="s">
        <v>2</v>
      </c>
      <c r="F58" s="110" t="s">
        <v>87</v>
      </c>
      <c r="G58" s="109" t="s">
        <v>149</v>
      </c>
      <c r="H58" s="40" t="s">
        <v>24</v>
      </c>
      <c r="I58" s="113" t="s">
        <v>709</v>
      </c>
      <c r="J58" s="39" t="s">
        <v>1302</v>
      </c>
    </row>
    <row r="59" spans="1:10" ht="28.8" x14ac:dyDescent="0.3">
      <c r="A59" s="123" t="s">
        <v>88</v>
      </c>
      <c r="B59" s="123" t="s">
        <v>87</v>
      </c>
      <c r="C59" s="123" t="s">
        <v>22</v>
      </c>
      <c r="D59" s="39" t="s">
        <v>21</v>
      </c>
      <c r="E59" s="138" t="s">
        <v>2</v>
      </c>
      <c r="F59" s="110" t="s">
        <v>87</v>
      </c>
      <c r="G59" s="109" t="s">
        <v>149</v>
      </c>
      <c r="H59" s="40" t="s">
        <v>24</v>
      </c>
      <c r="I59" s="113" t="s">
        <v>982</v>
      </c>
      <c r="J59" s="39" t="s">
        <v>1303</v>
      </c>
    </row>
    <row r="60" spans="1:10" ht="28.8" x14ac:dyDescent="0.3">
      <c r="A60" s="123" t="s">
        <v>88</v>
      </c>
      <c r="B60" s="123" t="s">
        <v>87</v>
      </c>
      <c r="C60" s="123" t="s">
        <v>22</v>
      </c>
      <c r="D60" s="39" t="s">
        <v>21</v>
      </c>
      <c r="E60" s="138" t="s">
        <v>2</v>
      </c>
      <c r="F60" s="110" t="s">
        <v>87</v>
      </c>
      <c r="G60" s="109" t="s">
        <v>149</v>
      </c>
      <c r="H60" s="40" t="s">
        <v>24</v>
      </c>
      <c r="I60" s="113" t="s">
        <v>663</v>
      </c>
      <c r="J60" s="39" t="s">
        <v>1304</v>
      </c>
    </row>
    <row r="61" spans="1:10" ht="28.8" x14ac:dyDescent="0.3">
      <c r="A61" s="123" t="s">
        <v>88</v>
      </c>
      <c r="B61" s="123" t="s">
        <v>87</v>
      </c>
      <c r="C61" s="123" t="s">
        <v>22</v>
      </c>
      <c r="D61" s="39" t="s">
        <v>21</v>
      </c>
      <c r="E61" s="138" t="s">
        <v>2</v>
      </c>
      <c r="F61" s="110" t="s">
        <v>87</v>
      </c>
      <c r="G61" s="109" t="s">
        <v>149</v>
      </c>
      <c r="H61" s="40" t="s">
        <v>24</v>
      </c>
      <c r="I61" s="113" t="s">
        <v>692</v>
      </c>
      <c r="J61" s="39" t="s">
        <v>1305</v>
      </c>
    </row>
    <row r="62" spans="1:10" ht="28.8" x14ac:dyDescent="0.3">
      <c r="A62" s="123" t="s">
        <v>88</v>
      </c>
      <c r="B62" s="123" t="s">
        <v>87</v>
      </c>
      <c r="C62" s="123" t="s">
        <v>22</v>
      </c>
      <c r="D62" s="39" t="s">
        <v>21</v>
      </c>
      <c r="E62" s="138" t="s">
        <v>2</v>
      </c>
      <c r="F62" s="110" t="s">
        <v>87</v>
      </c>
      <c r="G62" s="109" t="s">
        <v>149</v>
      </c>
      <c r="H62" s="40" t="s">
        <v>24</v>
      </c>
      <c r="I62" s="113" t="s">
        <v>815</v>
      </c>
      <c r="J62" s="39" t="s">
        <v>1306</v>
      </c>
    </row>
    <row r="63" spans="1:10" ht="28.8" x14ac:dyDescent="0.3">
      <c r="A63" s="123" t="s">
        <v>88</v>
      </c>
      <c r="B63" s="123" t="s">
        <v>87</v>
      </c>
      <c r="C63" s="123" t="s">
        <v>22</v>
      </c>
      <c r="D63" s="39" t="s">
        <v>21</v>
      </c>
      <c r="E63" s="138" t="s">
        <v>2</v>
      </c>
      <c r="F63" s="110" t="s">
        <v>87</v>
      </c>
      <c r="G63" s="109" t="s">
        <v>149</v>
      </c>
      <c r="H63" s="40" t="s">
        <v>24</v>
      </c>
      <c r="I63" s="113" t="s">
        <v>835</v>
      </c>
      <c r="J63" s="39" t="s">
        <v>1307</v>
      </c>
    </row>
    <row r="64" spans="1:10" ht="28.8" x14ac:dyDescent="0.3">
      <c r="A64" s="123" t="s">
        <v>88</v>
      </c>
      <c r="B64" s="123" t="s">
        <v>87</v>
      </c>
      <c r="C64" s="123" t="s">
        <v>22</v>
      </c>
      <c r="D64" s="39" t="s">
        <v>21</v>
      </c>
      <c r="E64" s="138" t="s">
        <v>2</v>
      </c>
      <c r="F64" s="110" t="s">
        <v>87</v>
      </c>
      <c r="G64" s="109" t="s">
        <v>149</v>
      </c>
      <c r="H64" s="40" t="s">
        <v>24</v>
      </c>
      <c r="I64" s="113" t="s">
        <v>724</v>
      </c>
      <c r="J64" s="39" t="s">
        <v>1308</v>
      </c>
    </row>
    <row r="65" spans="1:10" ht="28.8" x14ac:dyDescent="0.3">
      <c r="A65" s="123" t="s">
        <v>88</v>
      </c>
      <c r="B65" s="123" t="s">
        <v>87</v>
      </c>
      <c r="C65" s="123" t="s">
        <v>22</v>
      </c>
      <c r="D65" s="39" t="s">
        <v>21</v>
      </c>
      <c r="E65" s="138" t="s">
        <v>2</v>
      </c>
      <c r="F65" s="110" t="s">
        <v>87</v>
      </c>
      <c r="G65" s="109" t="s">
        <v>149</v>
      </c>
      <c r="H65" s="40" t="s">
        <v>24</v>
      </c>
      <c r="I65" s="113" t="s">
        <v>701</v>
      </c>
      <c r="J65" s="39" t="s">
        <v>1309</v>
      </c>
    </row>
    <row r="66" spans="1:10" ht="28.8" x14ac:dyDescent="0.3">
      <c r="A66" s="123" t="s">
        <v>88</v>
      </c>
      <c r="B66" s="123" t="s">
        <v>87</v>
      </c>
      <c r="C66" s="123" t="s">
        <v>22</v>
      </c>
      <c r="D66" s="39" t="s">
        <v>21</v>
      </c>
      <c r="E66" s="138" t="s">
        <v>2</v>
      </c>
      <c r="F66" s="110" t="s">
        <v>87</v>
      </c>
      <c r="G66" s="109" t="s">
        <v>149</v>
      </c>
      <c r="H66" s="40" t="s">
        <v>24</v>
      </c>
      <c r="I66" s="113" t="s">
        <v>875</v>
      </c>
      <c r="J66" s="39" t="s">
        <v>1310</v>
      </c>
    </row>
    <row r="67" spans="1:10" ht="28.8" x14ac:dyDescent="0.3">
      <c r="A67" s="123" t="s">
        <v>88</v>
      </c>
      <c r="B67" s="123" t="s">
        <v>87</v>
      </c>
      <c r="C67" s="123" t="s">
        <v>22</v>
      </c>
      <c r="D67" s="39" t="s">
        <v>21</v>
      </c>
      <c r="E67" s="138" t="s">
        <v>2</v>
      </c>
      <c r="F67" s="110" t="s">
        <v>87</v>
      </c>
      <c r="G67" s="109" t="s">
        <v>149</v>
      </c>
      <c r="H67" s="40" t="s">
        <v>24</v>
      </c>
      <c r="I67" s="113" t="s">
        <v>729</v>
      </c>
      <c r="J67" s="39" t="s">
        <v>1311</v>
      </c>
    </row>
    <row r="68" spans="1:10" ht="28.8" x14ac:dyDescent="0.3">
      <c r="A68" s="123" t="s">
        <v>88</v>
      </c>
      <c r="B68" s="123" t="s">
        <v>87</v>
      </c>
      <c r="C68" s="123" t="s">
        <v>22</v>
      </c>
      <c r="D68" s="39" t="s">
        <v>21</v>
      </c>
      <c r="E68" s="138" t="s">
        <v>2</v>
      </c>
      <c r="F68" s="110" t="s">
        <v>87</v>
      </c>
      <c r="G68" s="109" t="s">
        <v>149</v>
      </c>
      <c r="H68" s="40" t="s">
        <v>24</v>
      </c>
      <c r="I68" s="113" t="s">
        <v>781</v>
      </c>
      <c r="J68" s="39" t="s">
        <v>1312</v>
      </c>
    </row>
    <row r="69" spans="1:10" ht="28.8" x14ac:dyDescent="0.3">
      <c r="A69" s="123" t="s">
        <v>88</v>
      </c>
      <c r="B69" s="123" t="s">
        <v>87</v>
      </c>
      <c r="C69" s="123" t="s">
        <v>22</v>
      </c>
      <c r="D69" s="39" t="s">
        <v>21</v>
      </c>
      <c r="E69" s="138" t="s">
        <v>2</v>
      </c>
      <c r="F69" s="110" t="s">
        <v>87</v>
      </c>
      <c r="G69" s="109" t="s">
        <v>149</v>
      </c>
      <c r="H69" s="40" t="s">
        <v>24</v>
      </c>
      <c r="I69" s="113" t="s">
        <v>918</v>
      </c>
      <c r="J69" s="39" t="s">
        <v>1313</v>
      </c>
    </row>
    <row r="70" spans="1:10" ht="28.8" x14ac:dyDescent="0.3">
      <c r="A70" s="123" t="s">
        <v>88</v>
      </c>
      <c r="B70" s="123" t="s">
        <v>87</v>
      </c>
      <c r="C70" s="123" t="s">
        <v>22</v>
      </c>
      <c r="D70" s="39" t="s">
        <v>21</v>
      </c>
      <c r="E70" s="138" t="s">
        <v>2</v>
      </c>
      <c r="F70" s="110" t="s">
        <v>87</v>
      </c>
      <c r="G70" s="109" t="s">
        <v>149</v>
      </c>
      <c r="H70" s="40" t="s">
        <v>24</v>
      </c>
      <c r="I70" s="113" t="s">
        <v>919</v>
      </c>
      <c r="J70" s="39" t="s">
        <v>1314</v>
      </c>
    </row>
    <row r="71" spans="1:10" ht="28.8" x14ac:dyDescent="0.3">
      <c r="A71" s="123" t="s">
        <v>88</v>
      </c>
      <c r="B71" s="123" t="s">
        <v>87</v>
      </c>
      <c r="C71" s="123" t="s">
        <v>22</v>
      </c>
      <c r="D71" s="39" t="s">
        <v>21</v>
      </c>
      <c r="E71" s="138" t="s">
        <v>2</v>
      </c>
      <c r="F71" s="110" t="s">
        <v>87</v>
      </c>
      <c r="G71" s="109" t="s">
        <v>149</v>
      </c>
      <c r="H71" s="40" t="s">
        <v>24</v>
      </c>
      <c r="I71" s="113" t="s">
        <v>892</v>
      </c>
      <c r="J71" s="39" t="s">
        <v>1315</v>
      </c>
    </row>
    <row r="72" spans="1:10" ht="28.8" x14ac:dyDescent="0.3">
      <c r="A72" s="123" t="s">
        <v>88</v>
      </c>
      <c r="B72" s="123" t="s">
        <v>87</v>
      </c>
      <c r="C72" s="123" t="s">
        <v>22</v>
      </c>
      <c r="D72" s="39" t="s">
        <v>21</v>
      </c>
      <c r="E72" s="138" t="s">
        <v>2</v>
      </c>
      <c r="F72" s="110" t="s">
        <v>87</v>
      </c>
      <c r="G72" s="109" t="s">
        <v>149</v>
      </c>
      <c r="H72" s="40" t="s">
        <v>24</v>
      </c>
      <c r="I72" s="113" t="s">
        <v>782</v>
      </c>
      <c r="J72" s="39" t="s">
        <v>1316</v>
      </c>
    </row>
    <row r="73" spans="1:10" ht="28.8" x14ac:dyDescent="0.3">
      <c r="A73" s="123" t="s">
        <v>88</v>
      </c>
      <c r="B73" s="123" t="s">
        <v>87</v>
      </c>
      <c r="C73" s="123" t="s">
        <v>22</v>
      </c>
      <c r="D73" s="39" t="s">
        <v>21</v>
      </c>
      <c r="E73" s="138" t="s">
        <v>2</v>
      </c>
      <c r="F73" s="110" t="s">
        <v>87</v>
      </c>
      <c r="G73" s="109" t="s">
        <v>149</v>
      </c>
      <c r="H73" s="40" t="s">
        <v>24</v>
      </c>
      <c r="I73" s="113" t="s">
        <v>679</v>
      </c>
      <c r="J73" s="39" t="s">
        <v>1317</v>
      </c>
    </row>
    <row r="74" spans="1:10" ht="28.8" x14ac:dyDescent="0.3">
      <c r="A74" s="123" t="s">
        <v>88</v>
      </c>
      <c r="B74" s="123" t="s">
        <v>87</v>
      </c>
      <c r="C74" s="123" t="s">
        <v>22</v>
      </c>
      <c r="D74" s="39" t="s">
        <v>21</v>
      </c>
      <c r="E74" s="138" t="s">
        <v>2</v>
      </c>
      <c r="F74" s="110" t="s">
        <v>87</v>
      </c>
      <c r="G74" s="109" t="s">
        <v>149</v>
      </c>
      <c r="H74" s="40" t="s">
        <v>24</v>
      </c>
      <c r="I74" s="113" t="s">
        <v>762</v>
      </c>
      <c r="J74" s="39" t="s">
        <v>1318</v>
      </c>
    </row>
    <row r="75" spans="1:10" ht="28.8" x14ac:dyDescent="0.3">
      <c r="A75" s="123" t="s">
        <v>88</v>
      </c>
      <c r="B75" s="123" t="s">
        <v>87</v>
      </c>
      <c r="C75" s="123" t="s">
        <v>22</v>
      </c>
      <c r="D75" s="39" t="s">
        <v>21</v>
      </c>
      <c r="E75" s="138" t="s">
        <v>2</v>
      </c>
      <c r="F75" s="110" t="s">
        <v>87</v>
      </c>
      <c r="G75" s="109" t="s">
        <v>149</v>
      </c>
      <c r="H75" s="40" t="s">
        <v>24</v>
      </c>
      <c r="I75" s="113" t="s">
        <v>803</v>
      </c>
      <c r="J75" s="39" t="s">
        <v>1319</v>
      </c>
    </row>
    <row r="76" spans="1:10" ht="28.8" x14ac:dyDescent="0.3">
      <c r="A76" s="123" t="s">
        <v>88</v>
      </c>
      <c r="B76" s="123" t="s">
        <v>87</v>
      </c>
      <c r="C76" s="123" t="s">
        <v>22</v>
      </c>
      <c r="D76" s="39" t="s">
        <v>21</v>
      </c>
      <c r="E76" s="138" t="s">
        <v>2</v>
      </c>
      <c r="F76" s="110" t="s">
        <v>87</v>
      </c>
      <c r="G76" s="109" t="s">
        <v>149</v>
      </c>
      <c r="H76" s="40" t="s">
        <v>24</v>
      </c>
      <c r="I76" s="113" t="s">
        <v>904</v>
      </c>
      <c r="J76" s="39" t="s">
        <v>1320</v>
      </c>
    </row>
    <row r="77" spans="1:10" ht="28.8" x14ac:dyDescent="0.3">
      <c r="A77" s="123" t="s">
        <v>88</v>
      </c>
      <c r="B77" s="123" t="s">
        <v>87</v>
      </c>
      <c r="C77" s="123" t="s">
        <v>22</v>
      </c>
      <c r="D77" s="39" t="s">
        <v>21</v>
      </c>
      <c r="E77" s="138" t="s">
        <v>2</v>
      </c>
      <c r="F77" s="110" t="s">
        <v>87</v>
      </c>
      <c r="G77" s="109" t="s">
        <v>149</v>
      </c>
      <c r="H77" s="40" t="s">
        <v>24</v>
      </c>
      <c r="I77" s="113" t="s">
        <v>987</v>
      </c>
      <c r="J77" s="39" t="s">
        <v>1321</v>
      </c>
    </row>
    <row r="78" spans="1:10" ht="28.8" x14ac:dyDescent="0.3">
      <c r="A78" s="123" t="s">
        <v>88</v>
      </c>
      <c r="B78" s="123" t="s">
        <v>87</v>
      </c>
      <c r="C78" s="123" t="s">
        <v>22</v>
      </c>
      <c r="D78" s="39" t="s">
        <v>21</v>
      </c>
      <c r="E78" s="138" t="s">
        <v>2</v>
      </c>
      <c r="F78" s="110" t="s">
        <v>87</v>
      </c>
      <c r="G78" s="109" t="s">
        <v>149</v>
      </c>
      <c r="H78" s="40" t="s">
        <v>24</v>
      </c>
      <c r="I78" s="113" t="s">
        <v>985</v>
      </c>
      <c r="J78" s="39" t="s">
        <v>1322</v>
      </c>
    </row>
    <row r="79" spans="1:10" ht="28.8" x14ac:dyDescent="0.3">
      <c r="A79" s="123" t="s">
        <v>88</v>
      </c>
      <c r="B79" s="123" t="s">
        <v>87</v>
      </c>
      <c r="C79" s="123" t="s">
        <v>22</v>
      </c>
      <c r="D79" s="39" t="s">
        <v>21</v>
      </c>
      <c r="E79" s="138" t="s">
        <v>2</v>
      </c>
      <c r="F79" s="110" t="s">
        <v>87</v>
      </c>
      <c r="G79" s="109" t="s">
        <v>149</v>
      </c>
      <c r="H79" s="40" t="s">
        <v>24</v>
      </c>
      <c r="I79" s="113" t="s">
        <v>763</v>
      </c>
      <c r="J79" s="39" t="s">
        <v>1323</v>
      </c>
    </row>
    <row r="80" spans="1:10" ht="28.8" x14ac:dyDescent="0.3">
      <c r="A80" s="123" t="s">
        <v>88</v>
      </c>
      <c r="B80" s="123" t="s">
        <v>87</v>
      </c>
      <c r="C80" s="123" t="s">
        <v>22</v>
      </c>
      <c r="D80" s="39" t="s">
        <v>21</v>
      </c>
      <c r="E80" s="138" t="s">
        <v>2</v>
      </c>
      <c r="F80" s="110" t="s">
        <v>87</v>
      </c>
      <c r="G80" s="109" t="s">
        <v>149</v>
      </c>
      <c r="H80" s="40" t="s">
        <v>24</v>
      </c>
      <c r="I80" s="113" t="s">
        <v>854</v>
      </c>
      <c r="J80" s="39" t="s">
        <v>1324</v>
      </c>
    </row>
    <row r="81" spans="1:10" ht="28.8" x14ac:dyDescent="0.3">
      <c r="A81" s="123" t="s">
        <v>88</v>
      </c>
      <c r="B81" s="123" t="s">
        <v>87</v>
      </c>
      <c r="C81" s="123" t="s">
        <v>22</v>
      </c>
      <c r="D81" s="39" t="s">
        <v>21</v>
      </c>
      <c r="E81" s="138" t="s">
        <v>2</v>
      </c>
      <c r="F81" s="110" t="s">
        <v>87</v>
      </c>
      <c r="G81" s="109" t="s">
        <v>149</v>
      </c>
      <c r="H81" s="40" t="s">
        <v>24</v>
      </c>
      <c r="I81" s="113" t="s">
        <v>877</v>
      </c>
      <c r="J81" s="39" t="s">
        <v>1325</v>
      </c>
    </row>
    <row r="82" spans="1:10" ht="28.8" x14ac:dyDescent="0.3">
      <c r="A82" s="123" t="s">
        <v>88</v>
      </c>
      <c r="B82" s="123" t="s">
        <v>87</v>
      </c>
      <c r="C82" s="123" t="s">
        <v>22</v>
      </c>
      <c r="D82" s="39" t="s">
        <v>21</v>
      </c>
      <c r="E82" s="138" t="s">
        <v>2</v>
      </c>
      <c r="F82" s="110" t="s">
        <v>87</v>
      </c>
      <c r="G82" s="109" t="s">
        <v>149</v>
      </c>
      <c r="H82" s="40" t="s">
        <v>24</v>
      </c>
      <c r="I82" s="113" t="s">
        <v>899</v>
      </c>
      <c r="J82" s="39" t="s">
        <v>1326</v>
      </c>
    </row>
    <row r="83" spans="1:10" ht="28.8" x14ac:dyDescent="0.3">
      <c r="A83" s="123" t="s">
        <v>88</v>
      </c>
      <c r="B83" s="123" t="s">
        <v>87</v>
      </c>
      <c r="C83" s="123" t="s">
        <v>22</v>
      </c>
      <c r="D83" s="39" t="s">
        <v>21</v>
      </c>
      <c r="E83" s="138" t="s">
        <v>2</v>
      </c>
      <c r="F83" s="110" t="s">
        <v>87</v>
      </c>
      <c r="G83" s="109" t="s">
        <v>149</v>
      </c>
      <c r="H83" s="40" t="s">
        <v>24</v>
      </c>
      <c r="I83" s="113" t="s">
        <v>995</v>
      </c>
      <c r="J83" s="39" t="s">
        <v>1327</v>
      </c>
    </row>
    <row r="84" spans="1:10" ht="28.8" x14ac:dyDescent="0.3">
      <c r="A84" s="123" t="s">
        <v>88</v>
      </c>
      <c r="B84" s="123" t="s">
        <v>87</v>
      </c>
      <c r="C84" s="123" t="s">
        <v>22</v>
      </c>
      <c r="D84" s="39" t="s">
        <v>21</v>
      </c>
      <c r="E84" s="138" t="s">
        <v>2</v>
      </c>
      <c r="F84" s="110" t="s">
        <v>87</v>
      </c>
      <c r="G84" s="109" t="s">
        <v>149</v>
      </c>
      <c r="H84" s="40" t="s">
        <v>24</v>
      </c>
      <c r="I84" s="113" t="s">
        <v>868</v>
      </c>
      <c r="J84" s="39" t="s">
        <v>1328</v>
      </c>
    </row>
    <row r="85" spans="1:10" ht="28.8" x14ac:dyDescent="0.3">
      <c r="A85" s="123" t="s">
        <v>88</v>
      </c>
      <c r="B85" s="123" t="s">
        <v>87</v>
      </c>
      <c r="C85" s="123" t="s">
        <v>22</v>
      </c>
      <c r="D85" s="39" t="s">
        <v>21</v>
      </c>
      <c r="E85" s="138" t="s">
        <v>2</v>
      </c>
      <c r="F85" s="110" t="s">
        <v>87</v>
      </c>
      <c r="G85" s="109" t="s">
        <v>149</v>
      </c>
      <c r="H85" s="40" t="s">
        <v>24</v>
      </c>
      <c r="I85" s="113" t="s">
        <v>901</v>
      </c>
      <c r="J85" s="39" t="s">
        <v>1329</v>
      </c>
    </row>
    <row r="86" spans="1:10" ht="28.8" x14ac:dyDescent="0.3">
      <c r="A86" s="123" t="s">
        <v>88</v>
      </c>
      <c r="B86" s="123" t="s">
        <v>87</v>
      </c>
      <c r="C86" s="123" t="s">
        <v>22</v>
      </c>
      <c r="D86" s="39" t="s">
        <v>21</v>
      </c>
      <c r="E86" s="138" t="s">
        <v>2</v>
      </c>
      <c r="F86" s="110" t="s">
        <v>87</v>
      </c>
      <c r="G86" s="109" t="s">
        <v>149</v>
      </c>
      <c r="H86" s="40" t="s">
        <v>24</v>
      </c>
      <c r="I86" s="113" t="s">
        <v>739</v>
      </c>
      <c r="J86" s="39" t="s">
        <v>1330</v>
      </c>
    </row>
    <row r="87" spans="1:10" ht="28.8" x14ac:dyDescent="0.3">
      <c r="A87" s="123" t="s">
        <v>88</v>
      </c>
      <c r="B87" s="123" t="s">
        <v>87</v>
      </c>
      <c r="C87" s="123" t="s">
        <v>22</v>
      </c>
      <c r="D87" s="39" t="s">
        <v>21</v>
      </c>
      <c r="E87" s="138" t="s">
        <v>2</v>
      </c>
      <c r="F87" s="110" t="s">
        <v>87</v>
      </c>
      <c r="G87" s="109" t="s">
        <v>149</v>
      </c>
      <c r="H87" s="40" t="s">
        <v>24</v>
      </c>
      <c r="I87" s="113" t="s">
        <v>996</v>
      </c>
      <c r="J87" s="39" t="s">
        <v>1331</v>
      </c>
    </row>
    <row r="88" spans="1:10" ht="28.8" x14ac:dyDescent="0.3">
      <c r="A88" s="123" t="s">
        <v>88</v>
      </c>
      <c r="B88" s="123" t="s">
        <v>87</v>
      </c>
      <c r="C88" s="123" t="s">
        <v>22</v>
      </c>
      <c r="D88" s="39" t="s">
        <v>21</v>
      </c>
      <c r="E88" s="138" t="s">
        <v>2</v>
      </c>
      <c r="F88" s="110" t="s">
        <v>87</v>
      </c>
      <c r="G88" s="109" t="s">
        <v>149</v>
      </c>
      <c r="H88" s="40" t="s">
        <v>24</v>
      </c>
      <c r="I88" s="113" t="s">
        <v>896</v>
      </c>
      <c r="J88" s="39" t="s">
        <v>1332</v>
      </c>
    </row>
    <row r="89" spans="1:10" ht="28.8" x14ac:dyDescent="0.3">
      <c r="A89" s="123" t="s">
        <v>88</v>
      </c>
      <c r="B89" s="123" t="s">
        <v>87</v>
      </c>
      <c r="C89" s="123" t="s">
        <v>22</v>
      </c>
      <c r="D89" s="39" t="s">
        <v>21</v>
      </c>
      <c r="E89" s="138" t="s">
        <v>2</v>
      </c>
      <c r="F89" s="110" t="s">
        <v>87</v>
      </c>
      <c r="G89" s="109" t="s">
        <v>149</v>
      </c>
      <c r="H89" s="40" t="s">
        <v>24</v>
      </c>
      <c r="I89" s="113" t="s">
        <v>1002</v>
      </c>
      <c r="J89" s="39" t="s">
        <v>1333</v>
      </c>
    </row>
    <row r="90" spans="1:10" ht="28.8" x14ac:dyDescent="0.3">
      <c r="A90" s="123" t="s">
        <v>88</v>
      </c>
      <c r="B90" s="123" t="s">
        <v>87</v>
      </c>
      <c r="C90" s="123" t="s">
        <v>22</v>
      </c>
      <c r="D90" s="39" t="s">
        <v>21</v>
      </c>
      <c r="E90" s="138" t="s">
        <v>2</v>
      </c>
      <c r="F90" s="110" t="s">
        <v>87</v>
      </c>
      <c r="G90" s="109" t="s">
        <v>149</v>
      </c>
      <c r="H90" s="40" t="s">
        <v>24</v>
      </c>
      <c r="I90" s="113" t="s">
        <v>740</v>
      </c>
      <c r="J90" s="39" t="s">
        <v>1334</v>
      </c>
    </row>
    <row r="91" spans="1:10" ht="28.8" x14ac:dyDescent="0.3">
      <c r="A91" s="123" t="s">
        <v>88</v>
      </c>
      <c r="B91" s="123" t="s">
        <v>87</v>
      </c>
      <c r="C91" s="123" t="s">
        <v>22</v>
      </c>
      <c r="D91" s="39" t="s">
        <v>21</v>
      </c>
      <c r="E91" s="138" t="s">
        <v>2</v>
      </c>
      <c r="F91" s="110" t="s">
        <v>87</v>
      </c>
      <c r="G91" s="109" t="s">
        <v>149</v>
      </c>
      <c r="H91" s="40" t="s">
        <v>24</v>
      </c>
      <c r="I91" s="113" t="s">
        <v>794</v>
      </c>
      <c r="J91" s="39" t="s">
        <v>1335</v>
      </c>
    </row>
    <row r="92" spans="1:10" ht="28.8" x14ac:dyDescent="0.3">
      <c r="A92" s="123" t="s">
        <v>88</v>
      </c>
      <c r="B92" s="123" t="s">
        <v>87</v>
      </c>
      <c r="C92" s="123" t="s">
        <v>22</v>
      </c>
      <c r="D92" s="39" t="s">
        <v>21</v>
      </c>
      <c r="E92" s="138" t="s">
        <v>2</v>
      </c>
      <c r="F92" s="110" t="s">
        <v>87</v>
      </c>
      <c r="G92" s="109" t="s">
        <v>149</v>
      </c>
      <c r="H92" s="40" t="s">
        <v>24</v>
      </c>
      <c r="I92" s="113" t="s">
        <v>664</v>
      </c>
      <c r="J92" s="39" t="s">
        <v>1336</v>
      </c>
    </row>
    <row r="93" spans="1:10" ht="28.8" x14ac:dyDescent="0.3">
      <c r="A93" s="123" t="s">
        <v>88</v>
      </c>
      <c r="B93" s="123" t="s">
        <v>87</v>
      </c>
      <c r="C93" s="123" t="s">
        <v>22</v>
      </c>
      <c r="D93" s="39" t="s">
        <v>21</v>
      </c>
      <c r="E93" s="138" t="s">
        <v>2</v>
      </c>
      <c r="F93" s="110" t="s">
        <v>87</v>
      </c>
      <c r="G93" s="109" t="s">
        <v>149</v>
      </c>
      <c r="H93" s="40" t="s">
        <v>24</v>
      </c>
      <c r="I93" s="113" t="s">
        <v>952</v>
      </c>
      <c r="J93" s="39" t="s">
        <v>1337</v>
      </c>
    </row>
    <row r="94" spans="1:10" ht="28.8" x14ac:dyDescent="0.3">
      <c r="A94" s="123" t="s">
        <v>88</v>
      </c>
      <c r="B94" s="123" t="s">
        <v>87</v>
      </c>
      <c r="C94" s="123" t="s">
        <v>22</v>
      </c>
      <c r="D94" s="39" t="s">
        <v>21</v>
      </c>
      <c r="E94" s="138" t="s">
        <v>2</v>
      </c>
      <c r="F94" s="110" t="s">
        <v>87</v>
      </c>
      <c r="G94" s="109" t="s">
        <v>149</v>
      </c>
      <c r="H94" s="40" t="s">
        <v>24</v>
      </c>
      <c r="I94" s="113" t="s">
        <v>856</v>
      </c>
      <c r="J94" s="39" t="s">
        <v>1338</v>
      </c>
    </row>
    <row r="95" spans="1:10" ht="28.8" x14ac:dyDescent="0.3">
      <c r="A95" s="123" t="s">
        <v>88</v>
      </c>
      <c r="B95" s="123" t="s">
        <v>87</v>
      </c>
      <c r="C95" s="123" t="s">
        <v>22</v>
      </c>
      <c r="D95" s="39" t="s">
        <v>21</v>
      </c>
      <c r="E95" s="138" t="s">
        <v>2</v>
      </c>
      <c r="F95" s="110" t="s">
        <v>87</v>
      </c>
      <c r="G95" s="109" t="s">
        <v>149</v>
      </c>
      <c r="H95" s="40" t="s">
        <v>24</v>
      </c>
      <c r="I95" s="113" t="s">
        <v>741</v>
      </c>
      <c r="J95" s="39" t="s">
        <v>1339</v>
      </c>
    </row>
    <row r="96" spans="1:10" ht="28.8" x14ac:dyDescent="0.3">
      <c r="A96" s="123" t="s">
        <v>88</v>
      </c>
      <c r="B96" s="123" t="s">
        <v>87</v>
      </c>
      <c r="C96" s="123" t="s">
        <v>22</v>
      </c>
      <c r="D96" s="39" t="s">
        <v>21</v>
      </c>
      <c r="E96" s="138" t="s">
        <v>2</v>
      </c>
      <c r="F96" s="110" t="s">
        <v>87</v>
      </c>
      <c r="G96" s="109" t="s">
        <v>149</v>
      </c>
      <c r="H96" s="40" t="s">
        <v>24</v>
      </c>
      <c r="I96" s="113" t="s">
        <v>696</v>
      </c>
      <c r="J96" s="39" t="s">
        <v>1340</v>
      </c>
    </row>
    <row r="97" spans="1:10" ht="28.8" x14ac:dyDescent="0.3">
      <c r="A97" s="123" t="s">
        <v>88</v>
      </c>
      <c r="B97" s="123" t="s">
        <v>87</v>
      </c>
      <c r="C97" s="123" t="s">
        <v>22</v>
      </c>
      <c r="D97" s="39" t="s">
        <v>21</v>
      </c>
      <c r="E97" s="138" t="s">
        <v>2</v>
      </c>
      <c r="F97" s="110" t="s">
        <v>87</v>
      </c>
      <c r="G97" s="109" t="s">
        <v>149</v>
      </c>
      <c r="H97" s="40" t="s">
        <v>24</v>
      </c>
      <c r="I97" s="113" t="s">
        <v>801</v>
      </c>
      <c r="J97" s="39" t="s">
        <v>1341</v>
      </c>
    </row>
    <row r="98" spans="1:10" ht="28.8" x14ac:dyDescent="0.3">
      <c r="A98" s="123" t="s">
        <v>88</v>
      </c>
      <c r="B98" s="123" t="s">
        <v>87</v>
      </c>
      <c r="C98" s="123" t="s">
        <v>22</v>
      </c>
      <c r="D98" s="39" t="s">
        <v>21</v>
      </c>
      <c r="E98" s="138" t="s">
        <v>2</v>
      </c>
      <c r="F98" s="110" t="s">
        <v>87</v>
      </c>
      <c r="G98" s="109" t="s">
        <v>149</v>
      </c>
      <c r="H98" s="40" t="s">
        <v>24</v>
      </c>
      <c r="I98" s="113" t="s">
        <v>920</v>
      </c>
      <c r="J98" s="39" t="s">
        <v>1342</v>
      </c>
    </row>
    <row r="99" spans="1:10" ht="28.8" x14ac:dyDescent="0.3">
      <c r="A99" s="123" t="s">
        <v>88</v>
      </c>
      <c r="B99" s="123" t="s">
        <v>87</v>
      </c>
      <c r="C99" s="123" t="s">
        <v>22</v>
      </c>
      <c r="D99" s="39" t="s">
        <v>21</v>
      </c>
      <c r="E99" s="138" t="s">
        <v>2</v>
      </c>
      <c r="F99" s="110" t="s">
        <v>87</v>
      </c>
      <c r="G99" s="109" t="s">
        <v>149</v>
      </c>
      <c r="H99" s="40" t="s">
        <v>24</v>
      </c>
      <c r="I99" s="113" t="s">
        <v>702</v>
      </c>
      <c r="J99" s="39" t="s">
        <v>1343</v>
      </c>
    </row>
    <row r="100" spans="1:10" ht="28.8" x14ac:dyDescent="0.3">
      <c r="A100" s="123" t="s">
        <v>88</v>
      </c>
      <c r="B100" s="123" t="s">
        <v>87</v>
      </c>
      <c r="C100" s="123" t="s">
        <v>22</v>
      </c>
      <c r="D100" s="39" t="s">
        <v>21</v>
      </c>
      <c r="E100" s="138" t="s">
        <v>2</v>
      </c>
      <c r="F100" s="110" t="s">
        <v>87</v>
      </c>
      <c r="G100" s="109" t="s">
        <v>149</v>
      </c>
      <c r="H100" s="40" t="s">
        <v>24</v>
      </c>
      <c r="I100" s="113" t="s">
        <v>772</v>
      </c>
      <c r="J100" s="39" t="s">
        <v>1344</v>
      </c>
    </row>
    <row r="101" spans="1:10" ht="28.8" x14ac:dyDescent="0.3">
      <c r="A101" s="123" t="s">
        <v>88</v>
      </c>
      <c r="B101" s="123" t="s">
        <v>87</v>
      </c>
      <c r="C101" s="123" t="s">
        <v>22</v>
      </c>
      <c r="D101" s="39" t="s">
        <v>21</v>
      </c>
      <c r="E101" s="138" t="s">
        <v>2</v>
      </c>
      <c r="F101" s="110" t="s">
        <v>87</v>
      </c>
      <c r="G101" s="109" t="s">
        <v>149</v>
      </c>
      <c r="H101" s="40" t="s">
        <v>24</v>
      </c>
      <c r="I101" s="113" t="s">
        <v>816</v>
      </c>
      <c r="J101" s="39" t="s">
        <v>1345</v>
      </c>
    </row>
    <row r="102" spans="1:10" ht="28.8" x14ac:dyDescent="0.3">
      <c r="A102" s="123" t="s">
        <v>88</v>
      </c>
      <c r="B102" s="123" t="s">
        <v>87</v>
      </c>
      <c r="C102" s="123" t="s">
        <v>22</v>
      </c>
      <c r="D102" s="39" t="s">
        <v>21</v>
      </c>
      <c r="E102" s="138" t="s">
        <v>2</v>
      </c>
      <c r="F102" s="110" t="s">
        <v>87</v>
      </c>
      <c r="G102" s="109" t="s">
        <v>149</v>
      </c>
      <c r="H102" s="40" t="s">
        <v>24</v>
      </c>
      <c r="I102" s="113" t="s">
        <v>676</v>
      </c>
      <c r="J102" s="39" t="s">
        <v>1346</v>
      </c>
    </row>
    <row r="103" spans="1:10" ht="28.8" x14ac:dyDescent="0.3">
      <c r="A103" s="123" t="s">
        <v>88</v>
      </c>
      <c r="B103" s="123" t="s">
        <v>87</v>
      </c>
      <c r="C103" s="123" t="s">
        <v>22</v>
      </c>
      <c r="D103" s="39" t="s">
        <v>21</v>
      </c>
      <c r="E103" s="138" t="s">
        <v>2</v>
      </c>
      <c r="F103" s="110" t="s">
        <v>87</v>
      </c>
      <c r="G103" s="109" t="s">
        <v>149</v>
      </c>
      <c r="H103" s="40" t="s">
        <v>24</v>
      </c>
      <c r="I103" s="113" t="s">
        <v>686</v>
      </c>
      <c r="J103" s="39" t="s">
        <v>1347</v>
      </c>
    </row>
    <row r="104" spans="1:10" ht="28.8" x14ac:dyDescent="0.3">
      <c r="A104" s="123" t="s">
        <v>88</v>
      </c>
      <c r="B104" s="123" t="s">
        <v>87</v>
      </c>
      <c r="C104" s="123" t="s">
        <v>22</v>
      </c>
      <c r="D104" s="39" t="s">
        <v>21</v>
      </c>
      <c r="E104" s="138" t="s">
        <v>2</v>
      </c>
      <c r="F104" s="110" t="s">
        <v>87</v>
      </c>
      <c r="G104" s="109" t="s">
        <v>149</v>
      </c>
      <c r="H104" s="40" t="s">
        <v>24</v>
      </c>
      <c r="I104" s="113" t="s">
        <v>802</v>
      </c>
      <c r="J104" s="39" t="s">
        <v>1348</v>
      </c>
    </row>
    <row r="105" spans="1:10" ht="28.8" x14ac:dyDescent="0.3">
      <c r="A105" s="123" t="s">
        <v>88</v>
      </c>
      <c r="B105" s="123" t="s">
        <v>87</v>
      </c>
      <c r="C105" s="123" t="s">
        <v>22</v>
      </c>
      <c r="D105" s="39" t="s">
        <v>21</v>
      </c>
      <c r="E105" s="138" t="s">
        <v>2</v>
      </c>
      <c r="F105" s="110" t="s">
        <v>87</v>
      </c>
      <c r="G105" s="109" t="s">
        <v>149</v>
      </c>
      <c r="H105" s="40" t="s">
        <v>24</v>
      </c>
      <c r="I105" s="113" t="s">
        <v>970</v>
      </c>
      <c r="J105" s="39" t="s">
        <v>1349</v>
      </c>
    </row>
    <row r="106" spans="1:10" ht="28.8" x14ac:dyDescent="0.3">
      <c r="A106" s="123" t="s">
        <v>88</v>
      </c>
      <c r="B106" s="123" t="s">
        <v>87</v>
      </c>
      <c r="C106" s="123" t="s">
        <v>22</v>
      </c>
      <c r="D106" s="39" t="s">
        <v>21</v>
      </c>
      <c r="E106" s="138" t="s">
        <v>2</v>
      </c>
      <c r="F106" s="110" t="s">
        <v>87</v>
      </c>
      <c r="G106" s="109" t="s">
        <v>149</v>
      </c>
      <c r="H106" s="40" t="s">
        <v>24</v>
      </c>
      <c r="I106" s="113" t="s">
        <v>836</v>
      </c>
      <c r="J106" s="39" t="s">
        <v>1350</v>
      </c>
    </row>
    <row r="107" spans="1:10" ht="28.8" x14ac:dyDescent="0.3">
      <c r="A107" s="123" t="s">
        <v>88</v>
      </c>
      <c r="B107" s="123" t="s">
        <v>87</v>
      </c>
      <c r="C107" s="123" t="s">
        <v>22</v>
      </c>
      <c r="D107" s="39" t="s">
        <v>21</v>
      </c>
      <c r="E107" s="138" t="s">
        <v>2</v>
      </c>
      <c r="F107" s="110" t="s">
        <v>87</v>
      </c>
      <c r="G107" s="109" t="s">
        <v>149</v>
      </c>
      <c r="H107" s="40" t="s">
        <v>24</v>
      </c>
      <c r="I107" s="113" t="s">
        <v>857</v>
      </c>
      <c r="J107" s="39" t="s">
        <v>1351</v>
      </c>
    </row>
    <row r="108" spans="1:10" ht="28.8" x14ac:dyDescent="0.3">
      <c r="A108" s="123" t="s">
        <v>88</v>
      </c>
      <c r="B108" s="123" t="s">
        <v>87</v>
      </c>
      <c r="C108" s="123" t="s">
        <v>22</v>
      </c>
      <c r="D108" s="39" t="s">
        <v>21</v>
      </c>
      <c r="E108" s="138" t="s">
        <v>2</v>
      </c>
      <c r="F108" s="110" t="s">
        <v>87</v>
      </c>
      <c r="G108" s="109" t="s">
        <v>149</v>
      </c>
      <c r="H108" s="40" t="s">
        <v>24</v>
      </c>
      <c r="I108" s="113" t="s">
        <v>961</v>
      </c>
      <c r="J108" s="39" t="s">
        <v>1352</v>
      </c>
    </row>
    <row r="109" spans="1:10" ht="28.8" x14ac:dyDescent="0.3">
      <c r="A109" s="123" t="s">
        <v>88</v>
      </c>
      <c r="B109" s="123" t="s">
        <v>87</v>
      </c>
      <c r="C109" s="123" t="s">
        <v>22</v>
      </c>
      <c r="D109" s="39" t="s">
        <v>21</v>
      </c>
      <c r="E109" s="138" t="s">
        <v>2</v>
      </c>
      <c r="F109" s="110" t="s">
        <v>87</v>
      </c>
      <c r="G109" s="109" t="s">
        <v>149</v>
      </c>
      <c r="H109" s="40" t="s">
        <v>24</v>
      </c>
      <c r="I109" s="113" t="s">
        <v>878</v>
      </c>
      <c r="J109" s="39" t="s">
        <v>1353</v>
      </c>
    </row>
    <row r="110" spans="1:10" ht="28.8" x14ac:dyDescent="0.3">
      <c r="A110" s="123" t="s">
        <v>88</v>
      </c>
      <c r="B110" s="123" t="s">
        <v>87</v>
      </c>
      <c r="C110" s="123" t="s">
        <v>22</v>
      </c>
      <c r="D110" s="39" t="s">
        <v>21</v>
      </c>
      <c r="E110" s="138" t="s">
        <v>2</v>
      </c>
      <c r="F110" s="110" t="s">
        <v>87</v>
      </c>
      <c r="G110" s="109" t="s">
        <v>149</v>
      </c>
      <c r="H110" s="40" t="s">
        <v>24</v>
      </c>
      <c r="I110" s="113" t="s">
        <v>817</v>
      </c>
      <c r="J110" s="39" t="s">
        <v>1354</v>
      </c>
    </row>
    <row r="111" spans="1:10" ht="28.8" x14ac:dyDescent="0.3">
      <c r="A111" s="123" t="s">
        <v>88</v>
      </c>
      <c r="B111" s="123" t="s">
        <v>87</v>
      </c>
      <c r="C111" s="123" t="s">
        <v>22</v>
      </c>
      <c r="D111" s="39" t="s">
        <v>21</v>
      </c>
      <c r="E111" s="138" t="s">
        <v>2</v>
      </c>
      <c r="F111" s="110" t="s">
        <v>87</v>
      </c>
      <c r="G111" s="109" t="s">
        <v>149</v>
      </c>
      <c r="H111" s="40" t="s">
        <v>24</v>
      </c>
      <c r="I111" s="113" t="s">
        <v>837</v>
      </c>
      <c r="J111" s="39" t="s">
        <v>1355</v>
      </c>
    </row>
    <row r="112" spans="1:10" ht="28.8" x14ac:dyDescent="0.3">
      <c r="A112" s="123" t="s">
        <v>88</v>
      </c>
      <c r="B112" s="123" t="s">
        <v>87</v>
      </c>
      <c r="C112" s="123" t="s">
        <v>22</v>
      </c>
      <c r="D112" s="39" t="s">
        <v>21</v>
      </c>
      <c r="E112" s="138" t="s">
        <v>2</v>
      </c>
      <c r="F112" s="110" t="s">
        <v>87</v>
      </c>
      <c r="G112" s="109" t="s">
        <v>149</v>
      </c>
      <c r="H112" s="40" t="s">
        <v>24</v>
      </c>
      <c r="I112" s="113" t="s">
        <v>773</v>
      </c>
      <c r="J112" s="39" t="s">
        <v>1356</v>
      </c>
    </row>
    <row r="113" spans="1:10" ht="28.8" x14ac:dyDescent="0.3">
      <c r="A113" s="123" t="s">
        <v>88</v>
      </c>
      <c r="B113" s="123" t="s">
        <v>87</v>
      </c>
      <c r="C113" s="123" t="s">
        <v>22</v>
      </c>
      <c r="D113" s="39" t="s">
        <v>21</v>
      </c>
      <c r="E113" s="138" t="s">
        <v>2</v>
      </c>
      <c r="F113" s="110" t="s">
        <v>87</v>
      </c>
      <c r="G113" s="109" t="s">
        <v>149</v>
      </c>
      <c r="H113" s="40" t="s">
        <v>24</v>
      </c>
      <c r="I113" s="113" t="s">
        <v>784</v>
      </c>
      <c r="J113" s="39" t="s">
        <v>1357</v>
      </c>
    </row>
    <row r="114" spans="1:10" ht="28.8" x14ac:dyDescent="0.3">
      <c r="A114" s="123" t="s">
        <v>88</v>
      </c>
      <c r="B114" s="123" t="s">
        <v>87</v>
      </c>
      <c r="C114" s="123" t="s">
        <v>22</v>
      </c>
      <c r="D114" s="39" t="s">
        <v>21</v>
      </c>
      <c r="E114" s="138" t="s">
        <v>2</v>
      </c>
      <c r="F114" s="110" t="s">
        <v>87</v>
      </c>
      <c r="G114" s="109" t="s">
        <v>149</v>
      </c>
      <c r="H114" s="40" t="s">
        <v>24</v>
      </c>
      <c r="I114" s="113" t="s">
        <v>879</v>
      </c>
      <c r="J114" s="39" t="s">
        <v>1358</v>
      </c>
    </row>
    <row r="115" spans="1:10" ht="28.8" x14ac:dyDescent="0.3">
      <c r="A115" s="123" t="s">
        <v>88</v>
      </c>
      <c r="B115" s="123" t="s">
        <v>87</v>
      </c>
      <c r="C115" s="123" t="s">
        <v>22</v>
      </c>
      <c r="D115" s="39" t="s">
        <v>21</v>
      </c>
      <c r="E115" s="138" t="s">
        <v>2</v>
      </c>
      <c r="F115" s="110" t="s">
        <v>87</v>
      </c>
      <c r="G115" s="109" t="s">
        <v>149</v>
      </c>
      <c r="H115" s="40" t="s">
        <v>24</v>
      </c>
      <c r="I115" s="113" t="s">
        <v>680</v>
      </c>
      <c r="J115" s="39" t="s">
        <v>1359</v>
      </c>
    </row>
    <row r="116" spans="1:10" ht="28.8" x14ac:dyDescent="0.3">
      <c r="A116" s="123" t="s">
        <v>88</v>
      </c>
      <c r="B116" s="123" t="s">
        <v>87</v>
      </c>
      <c r="C116" s="123" t="s">
        <v>22</v>
      </c>
      <c r="D116" s="39" t="s">
        <v>21</v>
      </c>
      <c r="E116" s="138" t="s">
        <v>2</v>
      </c>
      <c r="F116" s="110" t="s">
        <v>87</v>
      </c>
      <c r="G116" s="109" t="s">
        <v>149</v>
      </c>
      <c r="H116" s="40" t="s">
        <v>24</v>
      </c>
      <c r="I116" s="113" t="s">
        <v>742</v>
      </c>
      <c r="J116" s="39" t="s">
        <v>1360</v>
      </c>
    </row>
    <row r="117" spans="1:10" ht="28.8" x14ac:dyDescent="0.3">
      <c r="A117" s="123" t="s">
        <v>88</v>
      </c>
      <c r="B117" s="123" t="s">
        <v>87</v>
      </c>
      <c r="C117" s="123" t="s">
        <v>22</v>
      </c>
      <c r="D117" s="39" t="s">
        <v>21</v>
      </c>
      <c r="E117" s="138" t="s">
        <v>2</v>
      </c>
      <c r="F117" s="110" t="s">
        <v>87</v>
      </c>
      <c r="G117" s="109" t="s">
        <v>149</v>
      </c>
      <c r="H117" s="40" t="s">
        <v>24</v>
      </c>
      <c r="I117" s="113" t="s">
        <v>921</v>
      </c>
      <c r="J117" s="39" t="s">
        <v>1361</v>
      </c>
    </row>
    <row r="118" spans="1:10" ht="28.8" x14ac:dyDescent="0.3">
      <c r="A118" s="123" t="s">
        <v>88</v>
      </c>
      <c r="B118" s="123" t="s">
        <v>87</v>
      </c>
      <c r="C118" s="123" t="s">
        <v>22</v>
      </c>
      <c r="D118" s="39" t="s">
        <v>21</v>
      </c>
      <c r="E118" s="138" t="s">
        <v>2</v>
      </c>
      <c r="F118" s="110" t="s">
        <v>87</v>
      </c>
      <c r="G118" s="109" t="s">
        <v>149</v>
      </c>
      <c r="H118" s="40" t="s">
        <v>24</v>
      </c>
      <c r="I118" s="113" t="s">
        <v>988</v>
      </c>
      <c r="J118" s="39" t="s">
        <v>1362</v>
      </c>
    </row>
    <row r="119" spans="1:10" ht="28.8" x14ac:dyDescent="0.3">
      <c r="A119" s="123" t="s">
        <v>88</v>
      </c>
      <c r="B119" s="123" t="s">
        <v>87</v>
      </c>
      <c r="C119" s="123" t="s">
        <v>22</v>
      </c>
      <c r="D119" s="39" t="s">
        <v>21</v>
      </c>
      <c r="E119" s="138" t="s">
        <v>2</v>
      </c>
      <c r="F119" s="110" t="s">
        <v>87</v>
      </c>
      <c r="G119" s="109" t="s">
        <v>149</v>
      </c>
      <c r="H119" s="40" t="s">
        <v>24</v>
      </c>
      <c r="I119" s="113" t="s">
        <v>965</v>
      </c>
      <c r="J119" s="39" t="s">
        <v>1363</v>
      </c>
    </row>
    <row r="120" spans="1:10" ht="28.8" x14ac:dyDescent="0.3">
      <c r="A120" s="123" t="s">
        <v>88</v>
      </c>
      <c r="B120" s="123" t="s">
        <v>87</v>
      </c>
      <c r="C120" s="123" t="s">
        <v>22</v>
      </c>
      <c r="D120" s="39" t="s">
        <v>21</v>
      </c>
      <c r="E120" s="138" t="s">
        <v>2</v>
      </c>
      <c r="F120" s="110" t="s">
        <v>87</v>
      </c>
      <c r="G120" s="109" t="s">
        <v>149</v>
      </c>
      <c r="H120" s="40" t="s">
        <v>24</v>
      </c>
      <c r="I120" s="113" t="s">
        <v>725</v>
      </c>
      <c r="J120" s="39" t="s">
        <v>1364</v>
      </c>
    </row>
    <row r="121" spans="1:10" ht="28.8" x14ac:dyDescent="0.3">
      <c r="A121" s="123" t="s">
        <v>88</v>
      </c>
      <c r="B121" s="123" t="s">
        <v>87</v>
      </c>
      <c r="C121" s="123" t="s">
        <v>22</v>
      </c>
      <c r="D121" s="39" t="s">
        <v>21</v>
      </c>
      <c r="E121" s="138" t="s">
        <v>2</v>
      </c>
      <c r="F121" s="110" t="s">
        <v>87</v>
      </c>
      <c r="G121" s="109" t="s">
        <v>149</v>
      </c>
      <c r="H121" s="40" t="s">
        <v>24</v>
      </c>
      <c r="I121" s="113" t="s">
        <v>726</v>
      </c>
      <c r="J121" s="39" t="s">
        <v>1365</v>
      </c>
    </row>
    <row r="122" spans="1:10" ht="28.8" x14ac:dyDescent="0.3">
      <c r="A122" s="123" t="s">
        <v>88</v>
      </c>
      <c r="B122" s="123" t="s">
        <v>87</v>
      </c>
      <c r="C122" s="123" t="s">
        <v>22</v>
      </c>
      <c r="D122" s="39" t="s">
        <v>21</v>
      </c>
      <c r="E122" s="138" t="s">
        <v>2</v>
      </c>
      <c r="F122" s="110" t="s">
        <v>87</v>
      </c>
      <c r="G122" s="109" t="s">
        <v>149</v>
      </c>
      <c r="H122" s="40" t="s">
        <v>24</v>
      </c>
      <c r="I122" s="113" t="s">
        <v>774</v>
      </c>
      <c r="J122" s="39" t="s">
        <v>1366</v>
      </c>
    </row>
    <row r="123" spans="1:10" ht="28.8" x14ac:dyDescent="0.3">
      <c r="A123" s="123" t="s">
        <v>88</v>
      </c>
      <c r="B123" s="123" t="s">
        <v>87</v>
      </c>
      <c r="C123" s="123" t="s">
        <v>22</v>
      </c>
      <c r="D123" s="39" t="s">
        <v>21</v>
      </c>
      <c r="E123" s="138" t="s">
        <v>2</v>
      </c>
      <c r="F123" s="110" t="s">
        <v>87</v>
      </c>
      <c r="G123" s="109" t="s">
        <v>149</v>
      </c>
      <c r="H123" s="40" t="s">
        <v>24</v>
      </c>
      <c r="I123" s="113" t="s">
        <v>858</v>
      </c>
      <c r="J123" s="39" t="s">
        <v>1367</v>
      </c>
    </row>
    <row r="124" spans="1:10" ht="28.8" x14ac:dyDescent="0.3">
      <c r="A124" s="123" t="s">
        <v>88</v>
      </c>
      <c r="B124" s="123" t="s">
        <v>87</v>
      </c>
      <c r="C124" s="123" t="s">
        <v>22</v>
      </c>
      <c r="D124" s="39" t="s">
        <v>21</v>
      </c>
      <c r="E124" s="138" t="s">
        <v>2</v>
      </c>
      <c r="F124" s="110" t="s">
        <v>87</v>
      </c>
      <c r="G124" s="109" t="s">
        <v>149</v>
      </c>
      <c r="H124" s="40" t="s">
        <v>24</v>
      </c>
      <c r="I124" s="113" t="s">
        <v>922</v>
      </c>
      <c r="J124" s="39" t="s">
        <v>1368</v>
      </c>
    </row>
    <row r="125" spans="1:10" ht="28.8" x14ac:dyDescent="0.3">
      <c r="A125" s="123" t="s">
        <v>88</v>
      </c>
      <c r="B125" s="123" t="s">
        <v>87</v>
      </c>
      <c r="C125" s="123" t="s">
        <v>22</v>
      </c>
      <c r="D125" s="39" t="s">
        <v>21</v>
      </c>
      <c r="E125" s="138" t="s">
        <v>2</v>
      </c>
      <c r="F125" s="110" t="s">
        <v>87</v>
      </c>
      <c r="G125" s="109" t="s">
        <v>149</v>
      </c>
      <c r="H125" s="40" t="s">
        <v>24</v>
      </c>
      <c r="I125" s="113" t="s">
        <v>804</v>
      </c>
      <c r="J125" s="39" t="s">
        <v>1369</v>
      </c>
    </row>
    <row r="126" spans="1:10" ht="28.8" x14ac:dyDescent="0.3">
      <c r="A126" s="123" t="s">
        <v>88</v>
      </c>
      <c r="B126" s="123" t="s">
        <v>87</v>
      </c>
      <c r="C126" s="123" t="s">
        <v>22</v>
      </c>
      <c r="D126" s="39" t="s">
        <v>21</v>
      </c>
      <c r="E126" s="138" t="s">
        <v>2</v>
      </c>
      <c r="F126" s="110" t="s">
        <v>87</v>
      </c>
      <c r="G126" s="109" t="s">
        <v>149</v>
      </c>
      <c r="H126" s="40" t="s">
        <v>24</v>
      </c>
      <c r="I126" s="113" t="s">
        <v>838</v>
      </c>
      <c r="J126" s="39" t="s">
        <v>1370</v>
      </c>
    </row>
    <row r="127" spans="1:10" ht="28.8" x14ac:dyDescent="0.3">
      <c r="A127" s="123" t="s">
        <v>88</v>
      </c>
      <c r="B127" s="123" t="s">
        <v>87</v>
      </c>
      <c r="C127" s="123" t="s">
        <v>22</v>
      </c>
      <c r="D127" s="39" t="s">
        <v>21</v>
      </c>
      <c r="E127" s="138" t="s">
        <v>2</v>
      </c>
      <c r="F127" s="110" t="s">
        <v>87</v>
      </c>
      <c r="G127" s="109" t="s">
        <v>149</v>
      </c>
      <c r="H127" s="40" t="s">
        <v>24</v>
      </c>
      <c r="I127" s="113" t="s">
        <v>683</v>
      </c>
      <c r="J127" s="39" t="s">
        <v>1371</v>
      </c>
    </row>
    <row r="128" spans="1:10" ht="28.8" x14ac:dyDescent="0.3">
      <c r="A128" s="123" t="s">
        <v>88</v>
      </c>
      <c r="B128" s="123" t="s">
        <v>87</v>
      </c>
      <c r="C128" s="123" t="s">
        <v>22</v>
      </c>
      <c r="D128" s="39" t="s">
        <v>21</v>
      </c>
      <c r="E128" s="138" t="s">
        <v>2</v>
      </c>
      <c r="F128" s="110" t="s">
        <v>87</v>
      </c>
      <c r="G128" s="109" t="s">
        <v>149</v>
      </c>
      <c r="H128" s="40" t="s">
        <v>24</v>
      </c>
      <c r="I128" s="113" t="s">
        <v>869</v>
      </c>
      <c r="J128" s="39" t="s">
        <v>1372</v>
      </c>
    </row>
    <row r="129" spans="1:10" ht="28.8" x14ac:dyDescent="0.3">
      <c r="A129" s="123" t="s">
        <v>88</v>
      </c>
      <c r="B129" s="123" t="s">
        <v>87</v>
      </c>
      <c r="C129" s="123" t="s">
        <v>22</v>
      </c>
      <c r="D129" s="39" t="s">
        <v>21</v>
      </c>
      <c r="E129" s="138" t="s">
        <v>2</v>
      </c>
      <c r="F129" s="110" t="s">
        <v>87</v>
      </c>
      <c r="G129" s="109" t="s">
        <v>149</v>
      </c>
      <c r="H129" s="40" t="s">
        <v>24</v>
      </c>
      <c r="I129" s="113" t="s">
        <v>870</v>
      </c>
      <c r="J129" s="39" t="s">
        <v>1373</v>
      </c>
    </row>
    <row r="130" spans="1:10" ht="28.8" x14ac:dyDescent="0.3">
      <c r="A130" s="123" t="s">
        <v>88</v>
      </c>
      <c r="B130" s="123" t="s">
        <v>87</v>
      </c>
      <c r="C130" s="123" t="s">
        <v>22</v>
      </c>
      <c r="D130" s="39" t="s">
        <v>21</v>
      </c>
      <c r="E130" s="138" t="s">
        <v>2</v>
      </c>
      <c r="F130" s="110" t="s">
        <v>87</v>
      </c>
      <c r="G130" s="109" t="s">
        <v>149</v>
      </c>
      <c r="H130" s="40" t="s">
        <v>24</v>
      </c>
      <c r="I130" s="113" t="s">
        <v>893</v>
      </c>
      <c r="J130" s="39" t="s">
        <v>1374</v>
      </c>
    </row>
    <row r="131" spans="1:10" ht="28.8" x14ac:dyDescent="0.3">
      <c r="A131" s="123" t="s">
        <v>88</v>
      </c>
      <c r="B131" s="123" t="s">
        <v>87</v>
      </c>
      <c r="C131" s="123" t="s">
        <v>22</v>
      </c>
      <c r="D131" s="39" t="s">
        <v>21</v>
      </c>
      <c r="E131" s="138" t="s">
        <v>2</v>
      </c>
      <c r="F131" s="110" t="s">
        <v>87</v>
      </c>
      <c r="G131" s="109" t="s">
        <v>149</v>
      </c>
      <c r="H131" s="40" t="s">
        <v>24</v>
      </c>
      <c r="I131" s="113" t="s">
        <v>978</v>
      </c>
      <c r="J131" s="39" t="s">
        <v>1375</v>
      </c>
    </row>
    <row r="132" spans="1:10" ht="28.8" x14ac:dyDescent="0.3">
      <c r="A132" s="123" t="s">
        <v>88</v>
      </c>
      <c r="B132" s="123" t="s">
        <v>87</v>
      </c>
      <c r="C132" s="123" t="s">
        <v>22</v>
      </c>
      <c r="D132" s="39" t="s">
        <v>21</v>
      </c>
      <c r="E132" s="138" t="s">
        <v>2</v>
      </c>
      <c r="F132" s="110" t="s">
        <v>87</v>
      </c>
      <c r="G132" s="109" t="s">
        <v>149</v>
      </c>
      <c r="H132" s="40" t="s">
        <v>24</v>
      </c>
      <c r="I132" s="113" t="s">
        <v>839</v>
      </c>
      <c r="J132" s="39" t="s">
        <v>1376</v>
      </c>
    </row>
    <row r="133" spans="1:10" ht="28.8" x14ac:dyDescent="0.3">
      <c r="A133" s="123" t="s">
        <v>88</v>
      </c>
      <c r="B133" s="123" t="s">
        <v>87</v>
      </c>
      <c r="C133" s="123" t="s">
        <v>22</v>
      </c>
      <c r="D133" s="39" t="s">
        <v>21</v>
      </c>
      <c r="E133" s="138" t="s">
        <v>2</v>
      </c>
      <c r="F133" s="110" t="s">
        <v>87</v>
      </c>
      <c r="G133" s="109" t="s">
        <v>149</v>
      </c>
      <c r="H133" s="40" t="s">
        <v>24</v>
      </c>
      <c r="I133" s="113" t="s">
        <v>984</v>
      </c>
      <c r="J133" s="39" t="s">
        <v>1377</v>
      </c>
    </row>
    <row r="134" spans="1:10" ht="28.8" x14ac:dyDescent="0.3">
      <c r="A134" s="123" t="s">
        <v>88</v>
      </c>
      <c r="B134" s="123" t="s">
        <v>87</v>
      </c>
      <c r="C134" s="123" t="s">
        <v>22</v>
      </c>
      <c r="D134" s="39" t="s">
        <v>21</v>
      </c>
      <c r="E134" s="138" t="s">
        <v>2</v>
      </c>
      <c r="F134" s="110" t="s">
        <v>87</v>
      </c>
      <c r="G134" s="109" t="s">
        <v>149</v>
      </c>
      <c r="H134" s="40" t="s">
        <v>24</v>
      </c>
      <c r="I134" s="113" t="s">
        <v>840</v>
      </c>
      <c r="J134" s="39" t="s">
        <v>1378</v>
      </c>
    </row>
    <row r="135" spans="1:10" ht="28.8" x14ac:dyDescent="0.3">
      <c r="A135" s="123" t="s">
        <v>88</v>
      </c>
      <c r="B135" s="123" t="s">
        <v>87</v>
      </c>
      <c r="C135" s="123" t="s">
        <v>22</v>
      </c>
      <c r="D135" s="39" t="s">
        <v>21</v>
      </c>
      <c r="E135" s="138" t="s">
        <v>2</v>
      </c>
      <c r="F135" s="110" t="s">
        <v>87</v>
      </c>
      <c r="G135" s="109" t="s">
        <v>149</v>
      </c>
      <c r="H135" s="40" t="s">
        <v>24</v>
      </c>
      <c r="I135" s="113" t="s">
        <v>743</v>
      </c>
      <c r="J135" s="39" t="s">
        <v>1379</v>
      </c>
    </row>
    <row r="136" spans="1:10" ht="28.8" x14ac:dyDescent="0.3">
      <c r="A136" s="123" t="s">
        <v>88</v>
      </c>
      <c r="B136" s="123" t="s">
        <v>87</v>
      </c>
      <c r="C136" s="123" t="s">
        <v>22</v>
      </c>
      <c r="D136" s="39" t="s">
        <v>21</v>
      </c>
      <c r="E136" s="138" t="s">
        <v>2</v>
      </c>
      <c r="F136" s="110" t="s">
        <v>87</v>
      </c>
      <c r="G136" s="109" t="s">
        <v>149</v>
      </c>
      <c r="H136" s="40" t="s">
        <v>24</v>
      </c>
      <c r="I136" s="113" t="s">
        <v>900</v>
      </c>
      <c r="J136" s="39" t="s">
        <v>1380</v>
      </c>
    </row>
    <row r="137" spans="1:10" ht="28.8" x14ac:dyDescent="0.3">
      <c r="A137" s="123" t="s">
        <v>88</v>
      </c>
      <c r="B137" s="123" t="s">
        <v>87</v>
      </c>
      <c r="C137" s="123" t="s">
        <v>22</v>
      </c>
      <c r="D137" s="39" t="s">
        <v>21</v>
      </c>
      <c r="E137" s="138" t="s">
        <v>2</v>
      </c>
      <c r="F137" s="110" t="s">
        <v>87</v>
      </c>
      <c r="G137" s="109" t="s">
        <v>149</v>
      </c>
      <c r="H137" s="40" t="s">
        <v>24</v>
      </c>
      <c r="I137" s="113" t="s">
        <v>719</v>
      </c>
      <c r="J137" s="39" t="s">
        <v>1381</v>
      </c>
    </row>
    <row r="138" spans="1:10" ht="28.8" x14ac:dyDescent="0.3">
      <c r="A138" s="123" t="s">
        <v>88</v>
      </c>
      <c r="B138" s="123" t="s">
        <v>87</v>
      </c>
      <c r="C138" s="123" t="s">
        <v>22</v>
      </c>
      <c r="D138" s="39" t="s">
        <v>21</v>
      </c>
      <c r="E138" s="138" t="s">
        <v>2</v>
      </c>
      <c r="F138" s="110" t="s">
        <v>87</v>
      </c>
      <c r="G138" s="109" t="s">
        <v>149</v>
      </c>
      <c r="H138" s="40" t="s">
        <v>24</v>
      </c>
      <c r="I138" s="113" t="s">
        <v>894</v>
      </c>
      <c r="J138" s="39" t="s">
        <v>1382</v>
      </c>
    </row>
    <row r="139" spans="1:10" ht="28.8" x14ac:dyDescent="0.3">
      <c r="A139" s="123" t="s">
        <v>88</v>
      </c>
      <c r="B139" s="123" t="s">
        <v>87</v>
      </c>
      <c r="C139" s="123" t="s">
        <v>22</v>
      </c>
      <c r="D139" s="39" t="s">
        <v>21</v>
      </c>
      <c r="E139" s="138" t="s">
        <v>2</v>
      </c>
      <c r="F139" s="110" t="s">
        <v>87</v>
      </c>
      <c r="G139" s="109" t="s">
        <v>149</v>
      </c>
      <c r="H139" s="40" t="s">
        <v>24</v>
      </c>
      <c r="I139" s="113" t="s">
        <v>785</v>
      </c>
      <c r="J139" s="39" t="s">
        <v>1383</v>
      </c>
    </row>
    <row r="140" spans="1:10" ht="28.8" x14ac:dyDescent="0.3">
      <c r="A140" s="123" t="s">
        <v>88</v>
      </c>
      <c r="B140" s="123" t="s">
        <v>87</v>
      </c>
      <c r="C140" s="123" t="s">
        <v>22</v>
      </c>
      <c r="D140" s="39" t="s">
        <v>21</v>
      </c>
      <c r="E140" s="138" t="s">
        <v>2</v>
      </c>
      <c r="F140" s="110" t="s">
        <v>87</v>
      </c>
      <c r="G140" s="109" t="s">
        <v>149</v>
      </c>
      <c r="H140" s="40" t="s">
        <v>24</v>
      </c>
      <c r="I140" s="113" t="s">
        <v>812</v>
      </c>
      <c r="J140" s="39" t="s">
        <v>1384</v>
      </c>
    </row>
    <row r="141" spans="1:10" ht="28.8" x14ac:dyDescent="0.3">
      <c r="A141" s="123" t="s">
        <v>88</v>
      </c>
      <c r="B141" s="123" t="s">
        <v>87</v>
      </c>
      <c r="C141" s="123" t="s">
        <v>22</v>
      </c>
      <c r="D141" s="39" t="s">
        <v>21</v>
      </c>
      <c r="E141" s="138" t="s">
        <v>2</v>
      </c>
      <c r="F141" s="110" t="s">
        <v>87</v>
      </c>
      <c r="G141" s="109" t="s">
        <v>149</v>
      </c>
      <c r="H141" s="40" t="s">
        <v>24</v>
      </c>
      <c r="I141" s="113" t="s">
        <v>805</v>
      </c>
      <c r="J141" s="39" t="s">
        <v>1385</v>
      </c>
    </row>
    <row r="142" spans="1:10" ht="28.8" x14ac:dyDescent="0.3">
      <c r="A142" s="123" t="s">
        <v>88</v>
      </c>
      <c r="B142" s="123" t="s">
        <v>87</v>
      </c>
      <c r="C142" s="123" t="s">
        <v>22</v>
      </c>
      <c r="D142" s="39" t="s">
        <v>21</v>
      </c>
      <c r="E142" s="138" t="s">
        <v>2</v>
      </c>
      <c r="F142" s="110" t="s">
        <v>87</v>
      </c>
      <c r="G142" s="109" t="s">
        <v>149</v>
      </c>
      <c r="H142" s="40" t="s">
        <v>24</v>
      </c>
      <c r="I142" s="113" t="s">
        <v>665</v>
      </c>
      <c r="J142" s="39" t="s">
        <v>1386</v>
      </c>
    </row>
    <row r="143" spans="1:10" ht="28.8" x14ac:dyDescent="0.3">
      <c r="A143" s="123" t="s">
        <v>88</v>
      </c>
      <c r="B143" s="123" t="s">
        <v>87</v>
      </c>
      <c r="C143" s="123" t="s">
        <v>22</v>
      </c>
      <c r="D143" s="39" t="s">
        <v>21</v>
      </c>
      <c r="E143" s="138" t="s">
        <v>2</v>
      </c>
      <c r="F143" s="110" t="s">
        <v>87</v>
      </c>
      <c r="G143" s="109" t="s">
        <v>149</v>
      </c>
      <c r="H143" s="40" t="s">
        <v>24</v>
      </c>
      <c r="I143" s="113" t="s">
        <v>684</v>
      </c>
      <c r="J143" s="39" t="s">
        <v>1387</v>
      </c>
    </row>
    <row r="144" spans="1:10" ht="28.8" x14ac:dyDescent="0.3">
      <c r="A144" s="123" t="s">
        <v>88</v>
      </c>
      <c r="B144" s="123" t="s">
        <v>87</v>
      </c>
      <c r="C144" s="123" t="s">
        <v>22</v>
      </c>
      <c r="D144" s="39" t="s">
        <v>21</v>
      </c>
      <c r="E144" s="138" t="s">
        <v>2</v>
      </c>
      <c r="F144" s="110" t="s">
        <v>87</v>
      </c>
      <c r="G144" s="109" t="s">
        <v>149</v>
      </c>
      <c r="H144" s="40" t="s">
        <v>24</v>
      </c>
      <c r="I144" s="113" t="s">
        <v>923</v>
      </c>
      <c r="J144" s="39" t="s">
        <v>1388</v>
      </c>
    </row>
    <row r="145" spans="1:10" ht="28.8" x14ac:dyDescent="0.3">
      <c r="A145" s="123" t="s">
        <v>88</v>
      </c>
      <c r="B145" s="123" t="s">
        <v>87</v>
      </c>
      <c r="C145" s="123" t="s">
        <v>22</v>
      </c>
      <c r="D145" s="39" t="s">
        <v>21</v>
      </c>
      <c r="E145" s="138" t="s">
        <v>2</v>
      </c>
      <c r="F145" s="110" t="s">
        <v>87</v>
      </c>
      <c r="G145" s="109" t="s">
        <v>149</v>
      </c>
      <c r="H145" s="40" t="s">
        <v>24</v>
      </c>
      <c r="I145" s="113" t="s">
        <v>691</v>
      </c>
      <c r="J145" s="39" t="s">
        <v>1389</v>
      </c>
    </row>
    <row r="146" spans="1:10" ht="28.8" x14ac:dyDescent="0.3">
      <c r="A146" s="123" t="s">
        <v>88</v>
      </c>
      <c r="B146" s="123" t="s">
        <v>87</v>
      </c>
      <c r="C146" s="123" t="s">
        <v>22</v>
      </c>
      <c r="D146" s="39" t="s">
        <v>21</v>
      </c>
      <c r="E146" s="138" t="s">
        <v>2</v>
      </c>
      <c r="F146" s="110" t="s">
        <v>87</v>
      </c>
      <c r="G146" s="109" t="s">
        <v>149</v>
      </c>
      <c r="H146" s="40" t="s">
        <v>24</v>
      </c>
      <c r="I146" s="113" t="s">
        <v>924</v>
      </c>
      <c r="J146" s="39" t="s">
        <v>1390</v>
      </c>
    </row>
    <row r="147" spans="1:10" ht="28.8" x14ac:dyDescent="0.3">
      <c r="A147" s="123" t="s">
        <v>88</v>
      </c>
      <c r="B147" s="123" t="s">
        <v>87</v>
      </c>
      <c r="C147" s="123" t="s">
        <v>22</v>
      </c>
      <c r="D147" s="39" t="s">
        <v>21</v>
      </c>
      <c r="E147" s="138" t="s">
        <v>2</v>
      </c>
      <c r="F147" s="110" t="s">
        <v>87</v>
      </c>
      <c r="G147" s="109" t="s">
        <v>149</v>
      </c>
      <c r="H147" s="40" t="s">
        <v>24</v>
      </c>
      <c r="I147" s="113" t="s">
        <v>660</v>
      </c>
      <c r="J147" s="39" t="s">
        <v>1391</v>
      </c>
    </row>
    <row r="148" spans="1:10" ht="28.8" x14ac:dyDescent="0.3">
      <c r="A148" s="123" t="s">
        <v>88</v>
      </c>
      <c r="B148" s="123" t="s">
        <v>87</v>
      </c>
      <c r="C148" s="123" t="s">
        <v>22</v>
      </c>
      <c r="D148" s="39" t="s">
        <v>21</v>
      </c>
      <c r="E148" s="138" t="s">
        <v>2</v>
      </c>
      <c r="F148" s="110" t="s">
        <v>87</v>
      </c>
      <c r="G148" s="109" t="s">
        <v>149</v>
      </c>
      <c r="H148" s="40" t="s">
        <v>24</v>
      </c>
      <c r="I148" s="113" t="s">
        <v>966</v>
      </c>
      <c r="J148" s="39" t="s">
        <v>1392</v>
      </c>
    </row>
    <row r="149" spans="1:10" ht="28.8" x14ac:dyDescent="0.3">
      <c r="A149" s="123" t="s">
        <v>88</v>
      </c>
      <c r="B149" s="123" t="s">
        <v>87</v>
      </c>
      <c r="C149" s="123" t="s">
        <v>22</v>
      </c>
      <c r="D149" s="39" t="s">
        <v>21</v>
      </c>
      <c r="E149" s="138" t="s">
        <v>2</v>
      </c>
      <c r="F149" s="110" t="s">
        <v>87</v>
      </c>
      <c r="G149" s="109" t="s">
        <v>149</v>
      </c>
      <c r="H149" s="40" t="s">
        <v>24</v>
      </c>
      <c r="I149" s="113" t="s">
        <v>707</v>
      </c>
      <c r="J149" s="39" t="s">
        <v>1393</v>
      </c>
    </row>
    <row r="150" spans="1:10" ht="28.8" x14ac:dyDescent="0.3">
      <c r="A150" s="123" t="s">
        <v>88</v>
      </c>
      <c r="B150" s="123" t="s">
        <v>87</v>
      </c>
      <c r="C150" s="123" t="s">
        <v>22</v>
      </c>
      <c r="D150" s="39" t="s">
        <v>21</v>
      </c>
      <c r="E150" s="138" t="s">
        <v>2</v>
      </c>
      <c r="F150" s="110" t="s">
        <v>87</v>
      </c>
      <c r="G150" s="109" t="s">
        <v>149</v>
      </c>
      <c r="H150" s="40" t="s">
        <v>24</v>
      </c>
      <c r="I150" s="113" t="s">
        <v>703</v>
      </c>
      <c r="J150" s="39" t="s">
        <v>1394</v>
      </c>
    </row>
    <row r="151" spans="1:10" ht="28.8" x14ac:dyDescent="0.3">
      <c r="A151" s="123" t="s">
        <v>88</v>
      </c>
      <c r="B151" s="123" t="s">
        <v>87</v>
      </c>
      <c r="C151" s="123" t="s">
        <v>22</v>
      </c>
      <c r="D151" s="39" t="s">
        <v>21</v>
      </c>
      <c r="E151" s="138" t="s">
        <v>2</v>
      </c>
      <c r="F151" s="110" t="s">
        <v>87</v>
      </c>
      <c r="G151" s="109" t="s">
        <v>149</v>
      </c>
      <c r="H151" s="40" t="s">
        <v>24</v>
      </c>
      <c r="I151" s="113" t="s">
        <v>925</v>
      </c>
      <c r="J151" s="39" t="s">
        <v>1395</v>
      </c>
    </row>
    <row r="152" spans="1:10" ht="28.8" x14ac:dyDescent="0.3">
      <c r="A152" s="123" t="s">
        <v>88</v>
      </c>
      <c r="B152" s="123" t="s">
        <v>87</v>
      </c>
      <c r="C152" s="123" t="s">
        <v>22</v>
      </c>
      <c r="D152" s="39" t="s">
        <v>21</v>
      </c>
      <c r="E152" s="138" t="s">
        <v>2</v>
      </c>
      <c r="F152" s="110" t="s">
        <v>87</v>
      </c>
      <c r="G152" s="109" t="s">
        <v>149</v>
      </c>
      <c r="H152" s="40" t="s">
        <v>24</v>
      </c>
      <c r="I152" s="113" t="s">
        <v>720</v>
      </c>
      <c r="J152" s="39" t="s">
        <v>1396</v>
      </c>
    </row>
    <row r="153" spans="1:10" ht="28.8" x14ac:dyDescent="0.3">
      <c r="A153" s="123" t="s">
        <v>88</v>
      </c>
      <c r="B153" s="123" t="s">
        <v>87</v>
      </c>
      <c r="C153" s="123" t="s">
        <v>22</v>
      </c>
      <c r="D153" s="39" t="s">
        <v>21</v>
      </c>
      <c r="E153" s="138" t="s">
        <v>2</v>
      </c>
      <c r="F153" s="110" t="s">
        <v>87</v>
      </c>
      <c r="G153" s="109" t="s">
        <v>149</v>
      </c>
      <c r="H153" s="40" t="s">
        <v>24</v>
      </c>
      <c r="I153" s="113" t="s">
        <v>756</v>
      </c>
      <c r="J153" s="39" t="s">
        <v>1397</v>
      </c>
    </row>
    <row r="154" spans="1:10" ht="28.8" x14ac:dyDescent="0.3">
      <c r="A154" s="123" t="s">
        <v>88</v>
      </c>
      <c r="B154" s="123" t="s">
        <v>87</v>
      </c>
      <c r="C154" s="123" t="s">
        <v>22</v>
      </c>
      <c r="D154" s="39" t="s">
        <v>21</v>
      </c>
      <c r="E154" s="138" t="s">
        <v>2</v>
      </c>
      <c r="F154" s="110" t="s">
        <v>87</v>
      </c>
      <c r="G154" s="109" t="s">
        <v>149</v>
      </c>
      <c r="H154" s="40" t="s">
        <v>24</v>
      </c>
      <c r="I154" s="113" t="s">
        <v>926</v>
      </c>
      <c r="J154" s="39" t="s">
        <v>1398</v>
      </c>
    </row>
    <row r="155" spans="1:10" ht="28.8" x14ac:dyDescent="0.3">
      <c r="A155" s="123" t="s">
        <v>88</v>
      </c>
      <c r="B155" s="123" t="s">
        <v>87</v>
      </c>
      <c r="C155" s="123" t="s">
        <v>22</v>
      </c>
      <c r="D155" s="39" t="s">
        <v>21</v>
      </c>
      <c r="E155" s="138" t="s">
        <v>2</v>
      </c>
      <c r="F155" s="110" t="s">
        <v>87</v>
      </c>
      <c r="G155" s="109" t="s">
        <v>149</v>
      </c>
      <c r="H155" s="40" t="s">
        <v>24</v>
      </c>
      <c r="I155" s="113" t="s">
        <v>927</v>
      </c>
      <c r="J155" s="39" t="s">
        <v>1399</v>
      </c>
    </row>
    <row r="156" spans="1:10" ht="28.8" x14ac:dyDescent="0.3">
      <c r="A156" s="123" t="s">
        <v>88</v>
      </c>
      <c r="B156" s="123" t="s">
        <v>87</v>
      </c>
      <c r="C156" s="123" t="s">
        <v>22</v>
      </c>
      <c r="D156" s="39" t="s">
        <v>21</v>
      </c>
      <c r="E156" s="138" t="s">
        <v>2</v>
      </c>
      <c r="F156" s="110" t="s">
        <v>87</v>
      </c>
      <c r="G156" s="109" t="s">
        <v>149</v>
      </c>
      <c r="H156" s="40" t="s">
        <v>24</v>
      </c>
      <c r="I156" s="113" t="s">
        <v>688</v>
      </c>
      <c r="J156" s="39" t="s">
        <v>1400</v>
      </c>
    </row>
    <row r="157" spans="1:10" ht="28.8" x14ac:dyDescent="0.3">
      <c r="A157" s="123" t="s">
        <v>88</v>
      </c>
      <c r="B157" s="123" t="s">
        <v>87</v>
      </c>
      <c r="C157" s="123" t="s">
        <v>22</v>
      </c>
      <c r="D157" s="39" t="s">
        <v>21</v>
      </c>
      <c r="E157" s="138" t="s">
        <v>2</v>
      </c>
      <c r="F157" s="110" t="s">
        <v>87</v>
      </c>
      <c r="G157" s="109" t="s">
        <v>149</v>
      </c>
      <c r="H157" s="40" t="s">
        <v>24</v>
      </c>
      <c r="I157" s="113" t="s">
        <v>712</v>
      </c>
      <c r="J157" s="39" t="s">
        <v>1401</v>
      </c>
    </row>
    <row r="158" spans="1:10" ht="28.8" x14ac:dyDescent="0.3">
      <c r="A158" s="123" t="s">
        <v>88</v>
      </c>
      <c r="B158" s="123" t="s">
        <v>87</v>
      </c>
      <c r="C158" s="123" t="s">
        <v>22</v>
      </c>
      <c r="D158" s="39" t="s">
        <v>21</v>
      </c>
      <c r="E158" s="138" t="s">
        <v>2</v>
      </c>
      <c r="F158" s="110" t="s">
        <v>87</v>
      </c>
      <c r="G158" s="109" t="s">
        <v>149</v>
      </c>
      <c r="H158" s="40" t="s">
        <v>24</v>
      </c>
      <c r="I158" s="113" t="s">
        <v>928</v>
      </c>
      <c r="J158" s="39" t="s">
        <v>1402</v>
      </c>
    </row>
    <row r="159" spans="1:10" ht="28.8" x14ac:dyDescent="0.3">
      <c r="A159" s="123" t="s">
        <v>88</v>
      </c>
      <c r="B159" s="123" t="s">
        <v>87</v>
      </c>
      <c r="C159" s="123" t="s">
        <v>22</v>
      </c>
      <c r="D159" s="39" t="s">
        <v>21</v>
      </c>
      <c r="E159" s="138" t="s">
        <v>2</v>
      </c>
      <c r="F159" s="110" t="s">
        <v>87</v>
      </c>
      <c r="G159" s="109" t="s">
        <v>149</v>
      </c>
      <c r="H159" s="40" t="s">
        <v>24</v>
      </c>
      <c r="I159" s="113" t="s">
        <v>929</v>
      </c>
      <c r="J159" s="39" t="s">
        <v>1403</v>
      </c>
    </row>
    <row r="160" spans="1:10" ht="28.8" x14ac:dyDescent="0.3">
      <c r="A160" s="123" t="s">
        <v>88</v>
      </c>
      <c r="B160" s="123" t="s">
        <v>87</v>
      </c>
      <c r="C160" s="123" t="s">
        <v>22</v>
      </c>
      <c r="D160" s="39" t="s">
        <v>21</v>
      </c>
      <c r="E160" s="138" t="s">
        <v>2</v>
      </c>
      <c r="F160" s="110" t="s">
        <v>87</v>
      </c>
      <c r="G160" s="109" t="s">
        <v>149</v>
      </c>
      <c r="H160" s="40" t="s">
        <v>24</v>
      </c>
      <c r="I160" s="113" t="s">
        <v>685</v>
      </c>
      <c r="J160" s="39" t="s">
        <v>1404</v>
      </c>
    </row>
    <row r="161" spans="1:10" ht="28.8" x14ac:dyDescent="0.3">
      <c r="A161" s="123" t="s">
        <v>88</v>
      </c>
      <c r="B161" s="123" t="s">
        <v>87</v>
      </c>
      <c r="C161" s="123" t="s">
        <v>22</v>
      </c>
      <c r="D161" s="39" t="s">
        <v>21</v>
      </c>
      <c r="E161" s="138" t="s">
        <v>2</v>
      </c>
      <c r="F161" s="110" t="s">
        <v>87</v>
      </c>
      <c r="G161" s="109" t="s">
        <v>149</v>
      </c>
      <c r="H161" s="40" t="s">
        <v>24</v>
      </c>
      <c r="I161" s="113" t="s">
        <v>977</v>
      </c>
      <c r="J161" s="39" t="s">
        <v>1405</v>
      </c>
    </row>
    <row r="162" spans="1:10" ht="28.8" x14ac:dyDescent="0.3">
      <c r="A162" s="123" t="s">
        <v>88</v>
      </c>
      <c r="B162" s="123" t="s">
        <v>87</v>
      </c>
      <c r="C162" s="123" t="s">
        <v>22</v>
      </c>
      <c r="D162" s="39" t="s">
        <v>21</v>
      </c>
      <c r="E162" s="138" t="s">
        <v>2</v>
      </c>
      <c r="F162" s="110" t="s">
        <v>87</v>
      </c>
      <c r="G162" s="109" t="s">
        <v>149</v>
      </c>
      <c r="H162" s="40" t="s">
        <v>24</v>
      </c>
      <c r="I162" s="113" t="s">
        <v>979</v>
      </c>
      <c r="J162" s="39" t="s">
        <v>1406</v>
      </c>
    </row>
    <row r="163" spans="1:10" ht="28.8" x14ac:dyDescent="0.3">
      <c r="A163" s="123" t="s">
        <v>88</v>
      </c>
      <c r="B163" s="123" t="s">
        <v>87</v>
      </c>
      <c r="C163" s="123" t="s">
        <v>22</v>
      </c>
      <c r="D163" s="39" t="s">
        <v>21</v>
      </c>
      <c r="E163" s="138" t="s">
        <v>2</v>
      </c>
      <c r="F163" s="110" t="s">
        <v>87</v>
      </c>
      <c r="G163" s="109" t="s">
        <v>149</v>
      </c>
      <c r="H163" s="40" t="s">
        <v>24</v>
      </c>
      <c r="I163" s="113" t="s">
        <v>897</v>
      </c>
      <c r="J163" s="39" t="s">
        <v>1407</v>
      </c>
    </row>
    <row r="164" spans="1:10" ht="28.8" x14ac:dyDescent="0.3">
      <c r="A164" s="123" t="s">
        <v>88</v>
      </c>
      <c r="B164" s="123" t="s">
        <v>87</v>
      </c>
      <c r="C164" s="123" t="s">
        <v>22</v>
      </c>
      <c r="D164" s="39" t="s">
        <v>21</v>
      </c>
      <c r="E164" s="138" t="s">
        <v>2</v>
      </c>
      <c r="F164" s="110" t="s">
        <v>87</v>
      </c>
      <c r="G164" s="109" t="s">
        <v>149</v>
      </c>
      <c r="H164" s="40" t="s">
        <v>24</v>
      </c>
      <c r="I164" s="113" t="s">
        <v>907</v>
      </c>
      <c r="J164" s="39" t="s">
        <v>1408</v>
      </c>
    </row>
    <row r="165" spans="1:10" ht="28.8" x14ac:dyDescent="0.3">
      <c r="A165" s="123" t="s">
        <v>88</v>
      </c>
      <c r="B165" s="123" t="s">
        <v>87</v>
      </c>
      <c r="C165" s="123" t="s">
        <v>22</v>
      </c>
      <c r="D165" s="39" t="s">
        <v>21</v>
      </c>
      <c r="E165" s="138" t="s">
        <v>2</v>
      </c>
      <c r="F165" s="110" t="s">
        <v>87</v>
      </c>
      <c r="G165" s="109" t="s">
        <v>149</v>
      </c>
      <c r="H165" s="40" t="s">
        <v>24</v>
      </c>
      <c r="I165" s="113" t="s">
        <v>823</v>
      </c>
      <c r="J165" s="39" t="s">
        <v>1409</v>
      </c>
    </row>
    <row r="166" spans="1:10" ht="28.8" x14ac:dyDescent="0.3">
      <c r="A166" s="123" t="s">
        <v>88</v>
      </c>
      <c r="B166" s="123" t="s">
        <v>87</v>
      </c>
      <c r="C166" s="123" t="s">
        <v>22</v>
      </c>
      <c r="D166" s="39" t="s">
        <v>21</v>
      </c>
      <c r="E166" s="138" t="s">
        <v>2</v>
      </c>
      <c r="F166" s="110" t="s">
        <v>87</v>
      </c>
      <c r="G166" s="109" t="s">
        <v>149</v>
      </c>
      <c r="H166" s="40" t="s">
        <v>24</v>
      </c>
      <c r="I166" s="113" t="s">
        <v>953</v>
      </c>
      <c r="J166" s="39" t="s">
        <v>1410</v>
      </c>
    </row>
    <row r="167" spans="1:10" ht="28.8" x14ac:dyDescent="0.3">
      <c r="A167" s="123" t="s">
        <v>88</v>
      </c>
      <c r="B167" s="123" t="s">
        <v>87</v>
      </c>
      <c r="C167" s="123" t="s">
        <v>22</v>
      </c>
      <c r="D167" s="39" t="s">
        <v>21</v>
      </c>
      <c r="E167" s="138" t="s">
        <v>2</v>
      </c>
      <c r="F167" s="110" t="s">
        <v>87</v>
      </c>
      <c r="G167" s="109" t="s">
        <v>149</v>
      </c>
      <c r="H167" s="40" t="s">
        <v>24</v>
      </c>
      <c r="I167" s="113" t="s">
        <v>971</v>
      </c>
      <c r="J167" s="39" t="s">
        <v>1411</v>
      </c>
    </row>
    <row r="168" spans="1:10" ht="28.8" x14ac:dyDescent="0.3">
      <c r="A168" s="123" t="s">
        <v>88</v>
      </c>
      <c r="B168" s="123" t="s">
        <v>87</v>
      </c>
      <c r="C168" s="123" t="s">
        <v>22</v>
      </c>
      <c r="D168" s="39" t="s">
        <v>21</v>
      </c>
      <c r="E168" s="138" t="s">
        <v>2</v>
      </c>
      <c r="F168" s="110" t="s">
        <v>87</v>
      </c>
      <c r="G168" s="109" t="s">
        <v>149</v>
      </c>
      <c r="H168" s="40" t="s">
        <v>24</v>
      </c>
      <c r="I168" s="113" t="s">
        <v>744</v>
      </c>
      <c r="J168" s="39" t="s">
        <v>1412</v>
      </c>
    </row>
    <row r="169" spans="1:10" ht="28.8" x14ac:dyDescent="0.3">
      <c r="A169" s="123" t="s">
        <v>88</v>
      </c>
      <c r="B169" s="123" t="s">
        <v>87</v>
      </c>
      <c r="C169" s="123" t="s">
        <v>22</v>
      </c>
      <c r="D169" s="39" t="s">
        <v>21</v>
      </c>
      <c r="E169" s="138" t="s">
        <v>2</v>
      </c>
      <c r="F169" s="110" t="s">
        <v>87</v>
      </c>
      <c r="G169" s="109" t="s">
        <v>149</v>
      </c>
      <c r="H169" s="40" t="s">
        <v>24</v>
      </c>
      <c r="I169" s="113" t="s">
        <v>930</v>
      </c>
      <c r="J169" s="39" t="s">
        <v>1413</v>
      </c>
    </row>
    <row r="170" spans="1:10" ht="28.8" x14ac:dyDescent="0.3">
      <c r="A170" s="123" t="s">
        <v>88</v>
      </c>
      <c r="B170" s="123" t="s">
        <v>87</v>
      </c>
      <c r="C170" s="123" t="s">
        <v>22</v>
      </c>
      <c r="D170" s="39" t="s">
        <v>21</v>
      </c>
      <c r="E170" s="138" t="s">
        <v>2</v>
      </c>
      <c r="F170" s="110" t="s">
        <v>87</v>
      </c>
      <c r="G170" s="109" t="s">
        <v>149</v>
      </c>
      <c r="H170" s="40" t="s">
        <v>24</v>
      </c>
      <c r="I170" s="113" t="s">
        <v>841</v>
      </c>
      <c r="J170" s="39" t="s">
        <v>1414</v>
      </c>
    </row>
    <row r="171" spans="1:10" ht="28.8" x14ac:dyDescent="0.3">
      <c r="A171" s="123" t="s">
        <v>88</v>
      </c>
      <c r="B171" s="123" t="s">
        <v>87</v>
      </c>
      <c r="C171" s="123" t="s">
        <v>22</v>
      </c>
      <c r="D171" s="39" t="s">
        <v>21</v>
      </c>
      <c r="E171" s="138" t="s">
        <v>2</v>
      </c>
      <c r="F171" s="110" t="s">
        <v>87</v>
      </c>
      <c r="G171" s="109" t="s">
        <v>149</v>
      </c>
      <c r="H171" s="40" t="s">
        <v>24</v>
      </c>
      <c r="I171" s="113" t="s">
        <v>813</v>
      </c>
      <c r="J171" s="39" t="s">
        <v>1415</v>
      </c>
    </row>
    <row r="172" spans="1:10" ht="28.8" x14ac:dyDescent="0.3">
      <c r="A172" s="123" t="s">
        <v>88</v>
      </c>
      <c r="B172" s="123" t="s">
        <v>87</v>
      </c>
      <c r="C172" s="123" t="s">
        <v>22</v>
      </c>
      <c r="D172" s="39" t="s">
        <v>21</v>
      </c>
      <c r="E172" s="138" t="s">
        <v>2</v>
      </c>
      <c r="F172" s="110" t="s">
        <v>87</v>
      </c>
      <c r="G172" s="109" t="s">
        <v>149</v>
      </c>
      <c r="H172" s="40" t="s">
        <v>24</v>
      </c>
      <c r="I172" s="113" t="s">
        <v>786</v>
      </c>
      <c r="J172" s="39" t="s">
        <v>1416</v>
      </c>
    </row>
    <row r="173" spans="1:10" ht="28.8" x14ac:dyDescent="0.3">
      <c r="A173" s="123" t="s">
        <v>88</v>
      </c>
      <c r="B173" s="123" t="s">
        <v>87</v>
      </c>
      <c r="C173" s="123" t="s">
        <v>22</v>
      </c>
      <c r="D173" s="39" t="s">
        <v>21</v>
      </c>
      <c r="E173" s="138" t="s">
        <v>2</v>
      </c>
      <c r="F173" s="110" t="s">
        <v>87</v>
      </c>
      <c r="G173" s="109" t="s">
        <v>149</v>
      </c>
      <c r="H173" s="40" t="s">
        <v>24</v>
      </c>
      <c r="I173" s="113" t="s">
        <v>735</v>
      </c>
      <c r="J173" s="39" t="s">
        <v>1417</v>
      </c>
    </row>
    <row r="174" spans="1:10" ht="28.8" x14ac:dyDescent="0.3">
      <c r="A174" s="123" t="s">
        <v>88</v>
      </c>
      <c r="B174" s="123" t="s">
        <v>87</v>
      </c>
      <c r="C174" s="123" t="s">
        <v>22</v>
      </c>
      <c r="D174" s="39" t="s">
        <v>21</v>
      </c>
      <c r="E174" s="138" t="s">
        <v>2</v>
      </c>
      <c r="F174" s="110" t="s">
        <v>87</v>
      </c>
      <c r="G174" s="109" t="s">
        <v>149</v>
      </c>
      <c r="H174" s="40" t="s">
        <v>24</v>
      </c>
      <c r="I174" s="113" t="s">
        <v>793</v>
      </c>
      <c r="J174" s="39" t="s">
        <v>1418</v>
      </c>
    </row>
    <row r="175" spans="1:10" ht="28.8" x14ac:dyDescent="0.3">
      <c r="A175" s="123" t="s">
        <v>88</v>
      </c>
      <c r="B175" s="123" t="s">
        <v>87</v>
      </c>
      <c r="C175" s="123" t="s">
        <v>22</v>
      </c>
      <c r="D175" s="39" t="s">
        <v>21</v>
      </c>
      <c r="E175" s="138" t="s">
        <v>2</v>
      </c>
      <c r="F175" s="110" t="s">
        <v>87</v>
      </c>
      <c r="G175" s="109" t="s">
        <v>149</v>
      </c>
      <c r="H175" s="40" t="s">
        <v>24</v>
      </c>
      <c r="I175" s="113" t="s">
        <v>757</v>
      </c>
      <c r="J175" s="39" t="s">
        <v>1419</v>
      </c>
    </row>
    <row r="176" spans="1:10" ht="28.8" x14ac:dyDescent="0.3">
      <c r="A176" s="123" t="s">
        <v>88</v>
      </c>
      <c r="B176" s="123" t="s">
        <v>87</v>
      </c>
      <c r="C176" s="123" t="s">
        <v>22</v>
      </c>
      <c r="D176" s="39" t="s">
        <v>21</v>
      </c>
      <c r="E176" s="138" t="s">
        <v>2</v>
      </c>
      <c r="F176" s="110" t="s">
        <v>87</v>
      </c>
      <c r="G176" s="109" t="s">
        <v>149</v>
      </c>
      <c r="H176" s="40" t="s">
        <v>24</v>
      </c>
      <c r="I176" s="113" t="s">
        <v>730</v>
      </c>
      <c r="J176" s="39" t="s">
        <v>1420</v>
      </c>
    </row>
    <row r="177" spans="1:10" ht="28.8" x14ac:dyDescent="0.3">
      <c r="A177" s="123" t="s">
        <v>88</v>
      </c>
      <c r="B177" s="123" t="s">
        <v>87</v>
      </c>
      <c r="C177" s="123" t="s">
        <v>22</v>
      </c>
      <c r="D177" s="39" t="s">
        <v>21</v>
      </c>
      <c r="E177" s="138" t="s">
        <v>2</v>
      </c>
      <c r="F177" s="110" t="s">
        <v>87</v>
      </c>
      <c r="G177" s="109" t="s">
        <v>149</v>
      </c>
      <c r="H177" s="40" t="s">
        <v>24</v>
      </c>
      <c r="I177" s="113" t="s">
        <v>872</v>
      </c>
      <c r="J177" s="39" t="s">
        <v>1421</v>
      </c>
    </row>
    <row r="178" spans="1:10" ht="28.8" x14ac:dyDescent="0.3">
      <c r="A178" s="123" t="s">
        <v>88</v>
      </c>
      <c r="B178" s="123" t="s">
        <v>87</v>
      </c>
      <c r="C178" s="123" t="s">
        <v>22</v>
      </c>
      <c r="D178" s="39" t="s">
        <v>21</v>
      </c>
      <c r="E178" s="138" t="s">
        <v>2</v>
      </c>
      <c r="F178" s="110" t="s">
        <v>87</v>
      </c>
      <c r="G178" s="109" t="s">
        <v>149</v>
      </c>
      <c r="H178" s="40" t="s">
        <v>24</v>
      </c>
      <c r="I178" s="113" t="s">
        <v>931</v>
      </c>
      <c r="J178" s="39" t="s">
        <v>1422</v>
      </c>
    </row>
    <row r="179" spans="1:10" ht="28.8" x14ac:dyDescent="0.3">
      <c r="A179" s="123" t="s">
        <v>88</v>
      </c>
      <c r="B179" s="123" t="s">
        <v>87</v>
      </c>
      <c r="C179" s="123" t="s">
        <v>22</v>
      </c>
      <c r="D179" s="39" t="s">
        <v>21</v>
      </c>
      <c r="E179" s="138" t="s">
        <v>2</v>
      </c>
      <c r="F179" s="110" t="s">
        <v>87</v>
      </c>
      <c r="G179" s="109" t="s">
        <v>149</v>
      </c>
      <c r="H179" s="40" t="s">
        <v>24</v>
      </c>
      <c r="I179" s="113" t="s">
        <v>932</v>
      </c>
      <c r="J179" s="39" t="s">
        <v>1423</v>
      </c>
    </row>
    <row r="180" spans="1:10" ht="28.8" x14ac:dyDescent="0.3">
      <c r="A180" s="123" t="s">
        <v>88</v>
      </c>
      <c r="B180" s="123" t="s">
        <v>87</v>
      </c>
      <c r="C180" s="123" t="s">
        <v>22</v>
      </c>
      <c r="D180" s="39" t="s">
        <v>21</v>
      </c>
      <c r="E180" s="138" t="s">
        <v>2</v>
      </c>
      <c r="F180" s="110" t="s">
        <v>87</v>
      </c>
      <c r="G180" s="109" t="s">
        <v>149</v>
      </c>
      <c r="H180" s="40" t="s">
        <v>24</v>
      </c>
      <c r="I180" s="113" t="s">
        <v>933</v>
      </c>
      <c r="J180" s="39" t="s">
        <v>1424</v>
      </c>
    </row>
    <row r="181" spans="1:10" ht="28.8" x14ac:dyDescent="0.3">
      <c r="A181" s="123" t="s">
        <v>88</v>
      </c>
      <c r="B181" s="123" t="s">
        <v>87</v>
      </c>
      <c r="C181" s="123" t="s">
        <v>22</v>
      </c>
      <c r="D181" s="39" t="s">
        <v>21</v>
      </c>
      <c r="E181" s="138" t="s">
        <v>2</v>
      </c>
      <c r="F181" s="110" t="s">
        <v>87</v>
      </c>
      <c r="G181" s="109" t="s">
        <v>149</v>
      </c>
      <c r="H181" s="40" t="s">
        <v>24</v>
      </c>
      <c r="I181" s="113" t="s">
        <v>764</v>
      </c>
      <c r="J181" s="39" t="s">
        <v>1425</v>
      </c>
    </row>
    <row r="182" spans="1:10" ht="28.8" x14ac:dyDescent="0.3">
      <c r="A182" s="123" t="s">
        <v>88</v>
      </c>
      <c r="B182" s="123" t="s">
        <v>87</v>
      </c>
      <c r="C182" s="123" t="s">
        <v>22</v>
      </c>
      <c r="D182" s="39" t="s">
        <v>21</v>
      </c>
      <c r="E182" s="138" t="s">
        <v>2</v>
      </c>
      <c r="F182" s="110" t="s">
        <v>87</v>
      </c>
      <c r="G182" s="109" t="s">
        <v>149</v>
      </c>
      <c r="H182" s="40" t="s">
        <v>24</v>
      </c>
      <c r="I182" s="113" t="s">
        <v>842</v>
      </c>
      <c r="J182" s="39" t="s">
        <v>1426</v>
      </c>
    </row>
    <row r="183" spans="1:10" ht="28.8" x14ac:dyDescent="0.3">
      <c r="A183" s="123" t="s">
        <v>88</v>
      </c>
      <c r="B183" s="123" t="s">
        <v>87</v>
      </c>
      <c r="C183" s="123" t="s">
        <v>22</v>
      </c>
      <c r="D183" s="39" t="s">
        <v>21</v>
      </c>
      <c r="E183" s="138" t="s">
        <v>2</v>
      </c>
      <c r="F183" s="110" t="s">
        <v>87</v>
      </c>
      <c r="G183" s="109" t="s">
        <v>149</v>
      </c>
      <c r="H183" s="40" t="s">
        <v>24</v>
      </c>
      <c r="I183" s="113" t="s">
        <v>795</v>
      </c>
      <c r="J183" s="39" t="s">
        <v>1427</v>
      </c>
    </row>
    <row r="184" spans="1:10" ht="28.8" x14ac:dyDescent="0.3">
      <c r="A184" s="123" t="s">
        <v>88</v>
      </c>
      <c r="B184" s="123" t="s">
        <v>87</v>
      </c>
      <c r="C184" s="123" t="s">
        <v>22</v>
      </c>
      <c r="D184" s="39" t="s">
        <v>21</v>
      </c>
      <c r="E184" s="138" t="s">
        <v>2</v>
      </c>
      <c r="F184" s="110" t="s">
        <v>87</v>
      </c>
      <c r="G184" s="109" t="s">
        <v>149</v>
      </c>
      <c r="H184" s="40" t="s">
        <v>24</v>
      </c>
      <c r="I184" s="113" t="s">
        <v>859</v>
      </c>
      <c r="J184" s="39" t="s">
        <v>1428</v>
      </c>
    </row>
    <row r="185" spans="1:10" ht="28.8" x14ac:dyDescent="0.3">
      <c r="A185" s="123" t="s">
        <v>88</v>
      </c>
      <c r="B185" s="123" t="s">
        <v>87</v>
      </c>
      <c r="C185" s="123" t="s">
        <v>22</v>
      </c>
      <c r="D185" s="39" t="s">
        <v>21</v>
      </c>
      <c r="E185" s="138" t="s">
        <v>2</v>
      </c>
      <c r="F185" s="110" t="s">
        <v>87</v>
      </c>
      <c r="G185" s="109" t="s">
        <v>149</v>
      </c>
      <c r="H185" s="40" t="s">
        <v>24</v>
      </c>
      <c r="I185" s="113" t="s">
        <v>818</v>
      </c>
      <c r="J185" s="39" t="s">
        <v>1429</v>
      </c>
    </row>
    <row r="186" spans="1:10" ht="28.8" x14ac:dyDescent="0.3">
      <c r="A186" s="123" t="s">
        <v>88</v>
      </c>
      <c r="B186" s="123" t="s">
        <v>87</v>
      </c>
      <c r="C186" s="123" t="s">
        <v>22</v>
      </c>
      <c r="D186" s="39" t="s">
        <v>21</v>
      </c>
      <c r="E186" s="138" t="s">
        <v>2</v>
      </c>
      <c r="F186" s="110" t="s">
        <v>87</v>
      </c>
      <c r="G186" s="109" t="s">
        <v>149</v>
      </c>
      <c r="H186" s="40" t="s">
        <v>24</v>
      </c>
      <c r="I186" s="113" t="s">
        <v>708</v>
      </c>
      <c r="J186" s="39" t="s">
        <v>1430</v>
      </c>
    </row>
    <row r="187" spans="1:10" ht="28.8" x14ac:dyDescent="0.3">
      <c r="A187" s="123" t="s">
        <v>88</v>
      </c>
      <c r="B187" s="123" t="s">
        <v>87</v>
      </c>
      <c r="C187" s="123" t="s">
        <v>22</v>
      </c>
      <c r="D187" s="39" t="s">
        <v>21</v>
      </c>
      <c r="E187" s="138" t="s">
        <v>2</v>
      </c>
      <c r="F187" s="110" t="s">
        <v>87</v>
      </c>
      <c r="G187" s="109" t="s">
        <v>149</v>
      </c>
      <c r="H187" s="40" t="s">
        <v>24</v>
      </c>
      <c r="I187" s="113" t="s">
        <v>820</v>
      </c>
      <c r="J187" s="39" t="s">
        <v>1431</v>
      </c>
    </row>
    <row r="188" spans="1:10" ht="28.8" x14ac:dyDescent="0.3">
      <c r="A188" s="123" t="s">
        <v>88</v>
      </c>
      <c r="B188" s="123" t="s">
        <v>87</v>
      </c>
      <c r="C188" s="123" t="s">
        <v>22</v>
      </c>
      <c r="D188" s="39" t="s">
        <v>21</v>
      </c>
      <c r="E188" s="138" t="s">
        <v>2</v>
      </c>
      <c r="F188" s="110" t="s">
        <v>87</v>
      </c>
      <c r="G188" s="109" t="s">
        <v>149</v>
      </c>
      <c r="H188" s="40" t="s">
        <v>24</v>
      </c>
      <c r="I188" s="113" t="s">
        <v>972</v>
      </c>
      <c r="J188" s="39" t="s">
        <v>1432</v>
      </c>
    </row>
    <row r="189" spans="1:10" ht="28.8" x14ac:dyDescent="0.3">
      <c r="A189" s="123" t="s">
        <v>88</v>
      </c>
      <c r="B189" s="123" t="s">
        <v>87</v>
      </c>
      <c r="C189" s="123" t="s">
        <v>22</v>
      </c>
      <c r="D189" s="39" t="s">
        <v>21</v>
      </c>
      <c r="E189" s="138" t="s">
        <v>2</v>
      </c>
      <c r="F189" s="110" t="s">
        <v>87</v>
      </c>
      <c r="G189" s="109" t="s">
        <v>149</v>
      </c>
      <c r="H189" s="40" t="s">
        <v>24</v>
      </c>
      <c r="I189" s="113" t="s">
        <v>871</v>
      </c>
      <c r="J189" s="39" t="s">
        <v>1433</v>
      </c>
    </row>
    <row r="190" spans="1:10" ht="28.8" x14ac:dyDescent="0.3">
      <c r="A190" s="123" t="s">
        <v>88</v>
      </c>
      <c r="B190" s="123" t="s">
        <v>87</v>
      </c>
      <c r="C190" s="123" t="s">
        <v>22</v>
      </c>
      <c r="D190" s="39" t="s">
        <v>21</v>
      </c>
      <c r="E190" s="138" t="s">
        <v>2</v>
      </c>
      <c r="F190" s="110" t="s">
        <v>87</v>
      </c>
      <c r="G190" s="109" t="s">
        <v>149</v>
      </c>
      <c r="H190" s="40" t="s">
        <v>24</v>
      </c>
      <c r="I190" s="113" t="s">
        <v>860</v>
      </c>
      <c r="J190" s="39" t="s">
        <v>1434</v>
      </c>
    </row>
    <row r="191" spans="1:10" ht="28.8" x14ac:dyDescent="0.3">
      <c r="A191" s="123" t="s">
        <v>88</v>
      </c>
      <c r="B191" s="123" t="s">
        <v>87</v>
      </c>
      <c r="C191" s="123" t="s">
        <v>22</v>
      </c>
      <c r="D191" s="39" t="s">
        <v>21</v>
      </c>
      <c r="E191" s="138" t="s">
        <v>2</v>
      </c>
      <c r="F191" s="110" t="s">
        <v>87</v>
      </c>
      <c r="G191" s="109" t="s">
        <v>149</v>
      </c>
      <c r="H191" s="40" t="s">
        <v>24</v>
      </c>
      <c r="I191" s="113" t="s">
        <v>693</v>
      </c>
      <c r="J191" s="39" t="s">
        <v>1435</v>
      </c>
    </row>
    <row r="192" spans="1:10" ht="28.8" x14ac:dyDescent="0.3">
      <c r="A192" s="123" t="s">
        <v>88</v>
      </c>
      <c r="B192" s="123" t="s">
        <v>87</v>
      </c>
      <c r="C192" s="123" t="s">
        <v>22</v>
      </c>
      <c r="D192" s="39" t="s">
        <v>21</v>
      </c>
      <c r="E192" s="138" t="s">
        <v>2</v>
      </c>
      <c r="F192" s="110" t="s">
        <v>87</v>
      </c>
      <c r="G192" s="109" t="s">
        <v>149</v>
      </c>
      <c r="H192" s="40" t="s">
        <v>24</v>
      </c>
      <c r="I192" s="113" t="s">
        <v>806</v>
      </c>
      <c r="J192" s="39" t="s">
        <v>1436</v>
      </c>
    </row>
    <row r="193" spans="1:10" ht="28.8" x14ac:dyDescent="0.3">
      <c r="A193" s="123" t="s">
        <v>88</v>
      </c>
      <c r="B193" s="123" t="s">
        <v>87</v>
      </c>
      <c r="C193" s="123" t="s">
        <v>22</v>
      </c>
      <c r="D193" s="39" t="s">
        <v>21</v>
      </c>
      <c r="E193" s="138" t="s">
        <v>2</v>
      </c>
      <c r="F193" s="110" t="s">
        <v>87</v>
      </c>
      <c r="G193" s="109" t="s">
        <v>149</v>
      </c>
      <c r="H193" s="40" t="s">
        <v>24</v>
      </c>
      <c r="I193" s="113" t="s">
        <v>861</v>
      </c>
      <c r="J193" s="39" t="s">
        <v>1437</v>
      </c>
    </row>
    <row r="194" spans="1:10" ht="28.8" x14ac:dyDescent="0.3">
      <c r="A194" s="123" t="s">
        <v>88</v>
      </c>
      <c r="B194" s="123" t="s">
        <v>87</v>
      </c>
      <c r="C194" s="123" t="s">
        <v>22</v>
      </c>
      <c r="D194" s="39" t="s">
        <v>21</v>
      </c>
      <c r="E194" s="138" t="s">
        <v>2</v>
      </c>
      <c r="F194" s="110" t="s">
        <v>87</v>
      </c>
      <c r="G194" s="109" t="s">
        <v>149</v>
      </c>
      <c r="H194" s="40" t="s">
        <v>24</v>
      </c>
      <c r="I194" s="113" t="s">
        <v>745</v>
      </c>
      <c r="J194" s="39" t="s">
        <v>1438</v>
      </c>
    </row>
    <row r="195" spans="1:10" ht="28.8" x14ac:dyDescent="0.3">
      <c r="A195" s="123" t="s">
        <v>88</v>
      </c>
      <c r="B195" s="123" t="s">
        <v>87</v>
      </c>
      <c r="C195" s="123" t="s">
        <v>22</v>
      </c>
      <c r="D195" s="39" t="s">
        <v>21</v>
      </c>
      <c r="E195" s="138" t="s">
        <v>2</v>
      </c>
      <c r="F195" s="110" t="s">
        <v>87</v>
      </c>
      <c r="G195" s="109" t="s">
        <v>149</v>
      </c>
      <c r="H195" s="40" t="s">
        <v>24</v>
      </c>
      <c r="I195" s="113" t="s">
        <v>934</v>
      </c>
      <c r="J195" s="39" t="s">
        <v>1439</v>
      </c>
    </row>
    <row r="196" spans="1:10" ht="28.8" x14ac:dyDescent="0.3">
      <c r="A196" s="123" t="s">
        <v>88</v>
      </c>
      <c r="B196" s="123" t="s">
        <v>87</v>
      </c>
      <c r="C196" s="123" t="s">
        <v>22</v>
      </c>
      <c r="D196" s="39" t="s">
        <v>21</v>
      </c>
      <c r="E196" s="138" t="s">
        <v>2</v>
      </c>
      <c r="F196" s="110" t="s">
        <v>87</v>
      </c>
      <c r="G196" s="109" t="s">
        <v>149</v>
      </c>
      <c r="H196" s="40" t="s">
        <v>24</v>
      </c>
      <c r="I196" s="113" t="s">
        <v>973</v>
      </c>
      <c r="J196" s="39" t="s">
        <v>1440</v>
      </c>
    </row>
    <row r="197" spans="1:10" ht="28.8" x14ac:dyDescent="0.3">
      <c r="A197" s="123" t="s">
        <v>88</v>
      </c>
      <c r="B197" s="123" t="s">
        <v>87</v>
      </c>
      <c r="C197" s="123" t="s">
        <v>22</v>
      </c>
      <c r="D197" s="39" t="s">
        <v>21</v>
      </c>
      <c r="E197" s="138" t="s">
        <v>2</v>
      </c>
      <c r="F197" s="110" t="s">
        <v>87</v>
      </c>
      <c r="G197" s="109" t="s">
        <v>149</v>
      </c>
      <c r="H197" s="40" t="s">
        <v>24</v>
      </c>
      <c r="I197" s="113" t="s">
        <v>935</v>
      </c>
      <c r="J197" s="39" t="s">
        <v>1441</v>
      </c>
    </row>
    <row r="198" spans="1:10" ht="28.8" x14ac:dyDescent="0.3">
      <c r="A198" s="123" t="s">
        <v>88</v>
      </c>
      <c r="B198" s="123" t="s">
        <v>87</v>
      </c>
      <c r="C198" s="123" t="s">
        <v>22</v>
      </c>
      <c r="D198" s="39" t="s">
        <v>21</v>
      </c>
      <c r="E198" s="138" t="s">
        <v>2</v>
      </c>
      <c r="F198" s="110" t="s">
        <v>87</v>
      </c>
      <c r="G198" s="109" t="s">
        <v>149</v>
      </c>
      <c r="H198" s="40" t="s">
        <v>24</v>
      </c>
      <c r="I198" s="113" t="s">
        <v>746</v>
      </c>
      <c r="J198" s="39" t="s">
        <v>1442</v>
      </c>
    </row>
    <row r="199" spans="1:10" ht="28.8" x14ac:dyDescent="0.3">
      <c r="A199" s="123" t="s">
        <v>88</v>
      </c>
      <c r="B199" s="123" t="s">
        <v>87</v>
      </c>
      <c r="C199" s="123" t="s">
        <v>22</v>
      </c>
      <c r="D199" s="39" t="s">
        <v>21</v>
      </c>
      <c r="E199" s="138" t="s">
        <v>2</v>
      </c>
      <c r="F199" s="110" t="s">
        <v>87</v>
      </c>
      <c r="G199" s="109" t="s">
        <v>149</v>
      </c>
      <c r="H199" s="40" t="s">
        <v>24</v>
      </c>
      <c r="I199" s="113" t="s">
        <v>758</v>
      </c>
      <c r="J199" s="39" t="s">
        <v>1443</v>
      </c>
    </row>
    <row r="200" spans="1:10" ht="28.8" x14ac:dyDescent="0.3">
      <c r="A200" s="123" t="s">
        <v>88</v>
      </c>
      <c r="B200" s="123" t="s">
        <v>87</v>
      </c>
      <c r="C200" s="123" t="s">
        <v>22</v>
      </c>
      <c r="D200" s="39" t="s">
        <v>21</v>
      </c>
      <c r="E200" s="138" t="s">
        <v>2</v>
      </c>
      <c r="F200" s="110" t="s">
        <v>87</v>
      </c>
      <c r="G200" s="109" t="s">
        <v>149</v>
      </c>
      <c r="H200" s="40" t="s">
        <v>24</v>
      </c>
      <c r="I200" s="113" t="s">
        <v>675</v>
      </c>
      <c r="J200" s="39" t="s">
        <v>1444</v>
      </c>
    </row>
    <row r="201" spans="1:10" ht="28.8" x14ac:dyDescent="0.3">
      <c r="A201" s="123" t="s">
        <v>88</v>
      </c>
      <c r="B201" s="123" t="s">
        <v>87</v>
      </c>
      <c r="C201" s="123" t="s">
        <v>22</v>
      </c>
      <c r="D201" s="39" t="s">
        <v>21</v>
      </c>
      <c r="E201" s="138" t="s">
        <v>2</v>
      </c>
      <c r="F201" s="110" t="s">
        <v>87</v>
      </c>
      <c r="G201" s="109" t="s">
        <v>149</v>
      </c>
      <c r="H201" s="40" t="s">
        <v>24</v>
      </c>
      <c r="I201" s="113" t="s">
        <v>962</v>
      </c>
      <c r="J201" s="39" t="s">
        <v>1445</v>
      </c>
    </row>
    <row r="202" spans="1:10" ht="28.8" x14ac:dyDescent="0.3">
      <c r="A202" s="123" t="s">
        <v>88</v>
      </c>
      <c r="B202" s="123" t="s">
        <v>87</v>
      </c>
      <c r="C202" s="123" t="s">
        <v>22</v>
      </c>
      <c r="D202" s="39" t="s">
        <v>21</v>
      </c>
      <c r="E202" s="138" t="s">
        <v>2</v>
      </c>
      <c r="F202" s="110" t="s">
        <v>87</v>
      </c>
      <c r="G202" s="109" t="s">
        <v>149</v>
      </c>
      <c r="H202" s="40" t="s">
        <v>24</v>
      </c>
      <c r="I202" s="113" t="s">
        <v>974</v>
      </c>
      <c r="J202" s="39" t="s">
        <v>1446</v>
      </c>
    </row>
    <row r="203" spans="1:10" ht="28.8" x14ac:dyDescent="0.3">
      <c r="A203" s="123" t="s">
        <v>88</v>
      </c>
      <c r="B203" s="123" t="s">
        <v>87</v>
      </c>
      <c r="C203" s="123" t="s">
        <v>22</v>
      </c>
      <c r="D203" s="39" t="s">
        <v>21</v>
      </c>
      <c r="E203" s="138" t="s">
        <v>2</v>
      </c>
      <c r="F203" s="110" t="s">
        <v>87</v>
      </c>
      <c r="G203" s="109" t="s">
        <v>149</v>
      </c>
      <c r="H203" s="40" t="s">
        <v>24</v>
      </c>
      <c r="I203" s="113" t="s">
        <v>775</v>
      </c>
      <c r="J203" s="39" t="s">
        <v>1447</v>
      </c>
    </row>
    <row r="204" spans="1:10" ht="28.8" x14ac:dyDescent="0.3">
      <c r="A204" s="123" t="s">
        <v>88</v>
      </c>
      <c r="B204" s="123" t="s">
        <v>87</v>
      </c>
      <c r="C204" s="123" t="s">
        <v>22</v>
      </c>
      <c r="D204" s="39" t="s">
        <v>21</v>
      </c>
      <c r="E204" s="138" t="s">
        <v>2</v>
      </c>
      <c r="F204" s="110" t="s">
        <v>87</v>
      </c>
      <c r="G204" s="109" t="s">
        <v>149</v>
      </c>
      <c r="H204" s="40" t="s">
        <v>24</v>
      </c>
      <c r="I204" s="113" t="s">
        <v>873</v>
      </c>
      <c r="J204" s="39" t="s">
        <v>1448</v>
      </c>
    </row>
    <row r="205" spans="1:10" ht="28.8" x14ac:dyDescent="0.3">
      <c r="A205" s="123" t="s">
        <v>88</v>
      </c>
      <c r="B205" s="123" t="s">
        <v>87</v>
      </c>
      <c r="C205" s="123" t="s">
        <v>22</v>
      </c>
      <c r="D205" s="39" t="s">
        <v>21</v>
      </c>
      <c r="E205" s="138" t="s">
        <v>2</v>
      </c>
      <c r="F205" s="110" t="s">
        <v>87</v>
      </c>
      <c r="G205" s="109" t="s">
        <v>149</v>
      </c>
      <c r="H205" s="40" t="s">
        <v>24</v>
      </c>
      <c r="I205" s="113" t="s">
        <v>668</v>
      </c>
      <c r="J205" s="39" t="s">
        <v>1449</v>
      </c>
    </row>
    <row r="206" spans="1:10" ht="28.8" x14ac:dyDescent="0.3">
      <c r="A206" s="123" t="s">
        <v>88</v>
      </c>
      <c r="B206" s="123" t="s">
        <v>87</v>
      </c>
      <c r="C206" s="123" t="s">
        <v>22</v>
      </c>
      <c r="D206" s="39" t="s">
        <v>21</v>
      </c>
      <c r="E206" s="138" t="s">
        <v>2</v>
      </c>
      <c r="F206" s="110" t="s">
        <v>87</v>
      </c>
      <c r="G206" s="109" t="s">
        <v>149</v>
      </c>
      <c r="H206" s="40" t="s">
        <v>24</v>
      </c>
      <c r="I206" s="113" t="s">
        <v>843</v>
      </c>
      <c r="J206" s="39" t="s">
        <v>1450</v>
      </c>
    </row>
    <row r="207" spans="1:10" ht="28.8" x14ac:dyDescent="0.3">
      <c r="A207" s="123" t="s">
        <v>88</v>
      </c>
      <c r="B207" s="123" t="s">
        <v>87</v>
      </c>
      <c r="C207" s="123" t="s">
        <v>22</v>
      </c>
      <c r="D207" s="39" t="s">
        <v>21</v>
      </c>
      <c r="E207" s="138" t="s">
        <v>2</v>
      </c>
      <c r="F207" s="110" t="s">
        <v>87</v>
      </c>
      <c r="G207" s="109" t="s">
        <v>149</v>
      </c>
      <c r="H207" s="40" t="s">
        <v>24</v>
      </c>
      <c r="I207" s="113" t="s">
        <v>959</v>
      </c>
      <c r="J207" s="39" t="s">
        <v>1451</v>
      </c>
    </row>
    <row r="208" spans="1:10" ht="28.8" x14ac:dyDescent="0.3">
      <c r="A208" s="123" t="s">
        <v>88</v>
      </c>
      <c r="B208" s="123" t="s">
        <v>87</v>
      </c>
      <c r="C208" s="123" t="s">
        <v>22</v>
      </c>
      <c r="D208" s="39" t="s">
        <v>21</v>
      </c>
      <c r="E208" s="138" t="s">
        <v>2</v>
      </c>
      <c r="F208" s="110" t="s">
        <v>87</v>
      </c>
      <c r="G208" s="109" t="s">
        <v>149</v>
      </c>
      <c r="H208" s="40" t="s">
        <v>24</v>
      </c>
      <c r="I208" s="113" t="s">
        <v>787</v>
      </c>
      <c r="J208" s="39" t="s">
        <v>1452</v>
      </c>
    </row>
    <row r="209" spans="1:10" ht="28.8" x14ac:dyDescent="0.3">
      <c r="A209" s="123" t="s">
        <v>88</v>
      </c>
      <c r="B209" s="123" t="s">
        <v>87</v>
      </c>
      <c r="C209" s="123" t="s">
        <v>22</v>
      </c>
      <c r="D209" s="39" t="s">
        <v>21</v>
      </c>
      <c r="E209" s="138" t="s">
        <v>2</v>
      </c>
      <c r="F209" s="110" t="s">
        <v>87</v>
      </c>
      <c r="G209" s="109" t="s">
        <v>149</v>
      </c>
      <c r="H209" s="40" t="s">
        <v>24</v>
      </c>
      <c r="I209" s="113" t="s">
        <v>697</v>
      </c>
      <c r="J209" s="39" t="s">
        <v>1453</v>
      </c>
    </row>
    <row r="210" spans="1:10" ht="28.8" x14ac:dyDescent="0.3">
      <c r="A210" s="123" t="s">
        <v>88</v>
      </c>
      <c r="B210" s="123" t="s">
        <v>87</v>
      </c>
      <c r="C210" s="123" t="s">
        <v>22</v>
      </c>
      <c r="D210" s="39" t="s">
        <v>21</v>
      </c>
      <c r="E210" s="138" t="s">
        <v>2</v>
      </c>
      <c r="F210" s="110" t="s">
        <v>87</v>
      </c>
      <c r="G210" s="109" t="s">
        <v>149</v>
      </c>
      <c r="H210" s="40" t="s">
        <v>24</v>
      </c>
      <c r="I210" s="113" t="s">
        <v>747</v>
      </c>
      <c r="J210" s="39" t="s">
        <v>1454</v>
      </c>
    </row>
    <row r="211" spans="1:10" ht="28.8" x14ac:dyDescent="0.3">
      <c r="A211" s="123" t="s">
        <v>88</v>
      </c>
      <c r="B211" s="123" t="s">
        <v>87</v>
      </c>
      <c r="C211" s="123" t="s">
        <v>22</v>
      </c>
      <c r="D211" s="39" t="s">
        <v>21</v>
      </c>
      <c r="E211" s="138" t="s">
        <v>2</v>
      </c>
      <c r="F211" s="110" t="s">
        <v>87</v>
      </c>
      <c r="G211" s="109" t="s">
        <v>149</v>
      </c>
      <c r="H211" s="40" t="s">
        <v>24</v>
      </c>
      <c r="I211" s="113" t="s">
        <v>824</v>
      </c>
      <c r="J211" s="39" t="s">
        <v>1455</v>
      </c>
    </row>
    <row r="212" spans="1:10" ht="28.8" x14ac:dyDescent="0.3">
      <c r="A212" s="123" t="s">
        <v>88</v>
      </c>
      <c r="B212" s="123" t="s">
        <v>87</v>
      </c>
      <c r="C212" s="123" t="s">
        <v>22</v>
      </c>
      <c r="D212" s="39" t="s">
        <v>21</v>
      </c>
      <c r="E212" s="138" t="s">
        <v>2</v>
      </c>
      <c r="F212" s="110" t="s">
        <v>87</v>
      </c>
      <c r="G212" s="109" t="s">
        <v>149</v>
      </c>
      <c r="H212" s="40" t="s">
        <v>24</v>
      </c>
      <c r="I212" s="113" t="s">
        <v>825</v>
      </c>
      <c r="J212" s="39" t="s">
        <v>1456</v>
      </c>
    </row>
    <row r="213" spans="1:10" ht="28.8" x14ac:dyDescent="0.3">
      <c r="A213" s="123" t="s">
        <v>88</v>
      </c>
      <c r="B213" s="123" t="s">
        <v>87</v>
      </c>
      <c r="C213" s="123" t="s">
        <v>22</v>
      </c>
      <c r="D213" s="39" t="s">
        <v>21</v>
      </c>
      <c r="E213" s="138" t="s">
        <v>2</v>
      </c>
      <c r="F213" s="110" t="s">
        <v>87</v>
      </c>
      <c r="G213" s="109" t="s">
        <v>149</v>
      </c>
      <c r="H213" s="40" t="s">
        <v>24</v>
      </c>
      <c r="I213" s="113" t="s">
        <v>765</v>
      </c>
      <c r="J213" s="39" t="s">
        <v>1457</v>
      </c>
    </row>
    <row r="214" spans="1:10" ht="28.8" x14ac:dyDescent="0.3">
      <c r="A214" s="123" t="s">
        <v>88</v>
      </c>
      <c r="B214" s="123" t="s">
        <v>87</v>
      </c>
      <c r="C214" s="123" t="s">
        <v>22</v>
      </c>
      <c r="D214" s="39" t="s">
        <v>21</v>
      </c>
      <c r="E214" s="138" t="s">
        <v>2</v>
      </c>
      <c r="F214" s="110" t="s">
        <v>87</v>
      </c>
      <c r="G214" s="109" t="s">
        <v>149</v>
      </c>
      <c r="H214" s="40" t="s">
        <v>24</v>
      </c>
      <c r="I214" s="113" t="s">
        <v>915</v>
      </c>
      <c r="J214" s="39" t="s">
        <v>1458</v>
      </c>
    </row>
    <row r="215" spans="1:10" ht="28.8" x14ac:dyDescent="0.3">
      <c r="A215" s="123" t="s">
        <v>88</v>
      </c>
      <c r="B215" s="123" t="s">
        <v>87</v>
      </c>
      <c r="C215" s="123" t="s">
        <v>22</v>
      </c>
      <c r="D215" s="39" t="s">
        <v>21</v>
      </c>
      <c r="E215" s="138" t="s">
        <v>2</v>
      </c>
      <c r="F215" s="110" t="s">
        <v>87</v>
      </c>
      <c r="G215" s="109" t="s">
        <v>149</v>
      </c>
      <c r="H215" s="40" t="s">
        <v>24</v>
      </c>
      <c r="I215" s="113" t="s">
        <v>759</v>
      </c>
      <c r="J215" s="39" t="s">
        <v>1459</v>
      </c>
    </row>
    <row r="216" spans="1:10" ht="28.8" x14ac:dyDescent="0.3">
      <c r="A216" s="123" t="s">
        <v>88</v>
      </c>
      <c r="B216" s="123" t="s">
        <v>87</v>
      </c>
      <c r="C216" s="123" t="s">
        <v>22</v>
      </c>
      <c r="D216" s="39" t="s">
        <v>21</v>
      </c>
      <c r="E216" s="138" t="s">
        <v>2</v>
      </c>
      <c r="F216" s="110" t="s">
        <v>87</v>
      </c>
      <c r="G216" s="109" t="s">
        <v>149</v>
      </c>
      <c r="H216" s="40" t="s">
        <v>24</v>
      </c>
      <c r="I216" s="113" t="s">
        <v>826</v>
      </c>
      <c r="J216" s="39" t="s">
        <v>1460</v>
      </c>
    </row>
    <row r="217" spans="1:10" ht="28.8" x14ac:dyDescent="0.3">
      <c r="A217" s="123" t="s">
        <v>88</v>
      </c>
      <c r="B217" s="123" t="s">
        <v>87</v>
      </c>
      <c r="C217" s="123" t="s">
        <v>22</v>
      </c>
      <c r="D217" s="39" t="s">
        <v>21</v>
      </c>
      <c r="E217" s="138" t="s">
        <v>2</v>
      </c>
      <c r="F217" s="110" t="s">
        <v>87</v>
      </c>
      <c r="G217" s="109" t="s">
        <v>149</v>
      </c>
      <c r="H217" s="40" t="s">
        <v>24</v>
      </c>
      <c r="I217" s="113" t="s">
        <v>997</v>
      </c>
      <c r="J217" s="39" t="s">
        <v>1461</v>
      </c>
    </row>
    <row r="218" spans="1:10" ht="28.8" x14ac:dyDescent="0.3">
      <c r="A218" s="123" t="s">
        <v>88</v>
      </c>
      <c r="B218" s="123" t="s">
        <v>87</v>
      </c>
      <c r="C218" s="123" t="s">
        <v>22</v>
      </c>
      <c r="D218" s="39" t="s">
        <v>21</v>
      </c>
      <c r="E218" s="138" t="s">
        <v>2</v>
      </c>
      <c r="F218" s="110" t="s">
        <v>87</v>
      </c>
      <c r="G218" s="109" t="s">
        <v>149</v>
      </c>
      <c r="H218" s="40" t="s">
        <v>24</v>
      </c>
      <c r="I218" s="113" t="s">
        <v>721</v>
      </c>
      <c r="J218" s="39" t="s">
        <v>1462</v>
      </c>
    </row>
    <row r="219" spans="1:10" ht="28.8" x14ac:dyDescent="0.3">
      <c r="A219" s="123" t="s">
        <v>88</v>
      </c>
      <c r="B219" s="123" t="s">
        <v>87</v>
      </c>
      <c r="C219" s="123" t="s">
        <v>22</v>
      </c>
      <c r="D219" s="39" t="s">
        <v>21</v>
      </c>
      <c r="E219" s="138" t="s">
        <v>2</v>
      </c>
      <c r="F219" s="110" t="s">
        <v>87</v>
      </c>
      <c r="G219" s="109" t="s">
        <v>149</v>
      </c>
      <c r="H219" s="40" t="s">
        <v>24</v>
      </c>
      <c r="I219" s="113" t="s">
        <v>844</v>
      </c>
      <c r="J219" s="39" t="s">
        <v>1463</v>
      </c>
    </row>
    <row r="220" spans="1:10" ht="28.8" x14ac:dyDescent="0.3">
      <c r="A220" s="123" t="s">
        <v>88</v>
      </c>
      <c r="B220" s="123" t="s">
        <v>87</v>
      </c>
      <c r="C220" s="123" t="s">
        <v>22</v>
      </c>
      <c r="D220" s="39" t="s">
        <v>21</v>
      </c>
      <c r="E220" s="138" t="s">
        <v>2</v>
      </c>
      <c r="F220" s="110" t="s">
        <v>87</v>
      </c>
      <c r="G220" s="109" t="s">
        <v>149</v>
      </c>
      <c r="H220" s="40" t="s">
        <v>24</v>
      </c>
      <c r="I220" s="113" t="s">
        <v>1003</v>
      </c>
      <c r="J220" s="39" t="s">
        <v>1464</v>
      </c>
    </row>
    <row r="221" spans="1:10" ht="28.8" x14ac:dyDescent="0.3">
      <c r="A221" s="123" t="s">
        <v>88</v>
      </c>
      <c r="B221" s="123" t="s">
        <v>87</v>
      </c>
      <c r="C221" s="123" t="s">
        <v>22</v>
      </c>
      <c r="D221" s="39" t="s">
        <v>21</v>
      </c>
      <c r="E221" s="138" t="s">
        <v>2</v>
      </c>
      <c r="F221" s="110" t="s">
        <v>87</v>
      </c>
      <c r="G221" s="109" t="s">
        <v>149</v>
      </c>
      <c r="H221" s="40" t="s">
        <v>24</v>
      </c>
      <c r="I221" s="113" t="s">
        <v>936</v>
      </c>
      <c r="J221" s="39" t="s">
        <v>1465</v>
      </c>
    </row>
    <row r="222" spans="1:10" ht="28.8" x14ac:dyDescent="0.3">
      <c r="A222" s="123" t="s">
        <v>88</v>
      </c>
      <c r="B222" s="123" t="s">
        <v>87</v>
      </c>
      <c r="C222" s="123" t="s">
        <v>22</v>
      </c>
      <c r="D222" s="39" t="s">
        <v>21</v>
      </c>
      <c r="E222" s="138" t="s">
        <v>2</v>
      </c>
      <c r="F222" s="110" t="s">
        <v>87</v>
      </c>
      <c r="G222" s="109" t="s">
        <v>149</v>
      </c>
      <c r="H222" s="40" t="s">
        <v>24</v>
      </c>
      <c r="I222" s="113" t="s">
        <v>902</v>
      </c>
      <c r="J222" s="39" t="s">
        <v>1466</v>
      </c>
    </row>
    <row r="223" spans="1:10" ht="28.8" x14ac:dyDescent="0.3">
      <c r="A223" s="123" t="s">
        <v>88</v>
      </c>
      <c r="B223" s="123" t="s">
        <v>87</v>
      </c>
      <c r="C223" s="123" t="s">
        <v>22</v>
      </c>
      <c r="D223" s="39" t="s">
        <v>21</v>
      </c>
      <c r="E223" s="138" t="s">
        <v>2</v>
      </c>
      <c r="F223" s="110" t="s">
        <v>87</v>
      </c>
      <c r="G223" s="109" t="s">
        <v>149</v>
      </c>
      <c r="H223" s="40" t="s">
        <v>24</v>
      </c>
      <c r="I223" s="113" t="s">
        <v>748</v>
      </c>
      <c r="J223" s="39" t="s">
        <v>1467</v>
      </c>
    </row>
    <row r="224" spans="1:10" ht="28.8" x14ac:dyDescent="0.3">
      <c r="A224" s="123" t="s">
        <v>88</v>
      </c>
      <c r="B224" s="123" t="s">
        <v>87</v>
      </c>
      <c r="C224" s="123" t="s">
        <v>22</v>
      </c>
      <c r="D224" s="39" t="s">
        <v>21</v>
      </c>
      <c r="E224" s="138" t="s">
        <v>2</v>
      </c>
      <c r="F224" s="110" t="s">
        <v>87</v>
      </c>
      <c r="G224" s="109" t="s">
        <v>149</v>
      </c>
      <c r="H224" s="40" t="s">
        <v>24</v>
      </c>
      <c r="I224" s="113" t="s">
        <v>672</v>
      </c>
      <c r="J224" s="39" t="s">
        <v>1468</v>
      </c>
    </row>
    <row r="225" spans="1:10" ht="28.8" x14ac:dyDescent="0.3">
      <c r="A225" s="123" t="s">
        <v>88</v>
      </c>
      <c r="B225" s="123" t="s">
        <v>87</v>
      </c>
      <c r="C225" s="123" t="s">
        <v>22</v>
      </c>
      <c r="D225" s="39" t="s">
        <v>21</v>
      </c>
      <c r="E225" s="138" t="s">
        <v>2</v>
      </c>
      <c r="F225" s="110" t="s">
        <v>87</v>
      </c>
      <c r="G225" s="109" t="s">
        <v>149</v>
      </c>
      <c r="H225" s="40" t="s">
        <v>24</v>
      </c>
      <c r="I225" s="113" t="s">
        <v>736</v>
      </c>
      <c r="J225" s="39" t="s">
        <v>1469</v>
      </c>
    </row>
    <row r="226" spans="1:10" ht="28.8" x14ac:dyDescent="0.3">
      <c r="A226" s="123" t="s">
        <v>88</v>
      </c>
      <c r="B226" s="123" t="s">
        <v>87</v>
      </c>
      <c r="C226" s="123" t="s">
        <v>22</v>
      </c>
      <c r="D226" s="39" t="s">
        <v>21</v>
      </c>
      <c r="E226" s="138" t="s">
        <v>2</v>
      </c>
      <c r="F226" s="110" t="s">
        <v>87</v>
      </c>
      <c r="G226" s="109" t="s">
        <v>149</v>
      </c>
      <c r="H226" s="40" t="s">
        <v>24</v>
      </c>
      <c r="I226" s="113" t="s">
        <v>885</v>
      </c>
      <c r="J226" s="39" t="s">
        <v>1470</v>
      </c>
    </row>
    <row r="227" spans="1:10" ht="28.8" x14ac:dyDescent="0.3">
      <c r="A227" s="123" t="s">
        <v>88</v>
      </c>
      <c r="B227" s="123" t="s">
        <v>87</v>
      </c>
      <c r="C227" s="123" t="s">
        <v>22</v>
      </c>
      <c r="D227" s="39" t="s">
        <v>21</v>
      </c>
      <c r="E227" s="138" t="s">
        <v>2</v>
      </c>
      <c r="F227" s="110" t="s">
        <v>87</v>
      </c>
      <c r="G227" s="109" t="s">
        <v>149</v>
      </c>
      <c r="H227" s="40" t="s">
        <v>24</v>
      </c>
      <c r="I227" s="113" t="s">
        <v>695</v>
      </c>
      <c r="J227" s="39" t="s">
        <v>1471</v>
      </c>
    </row>
    <row r="228" spans="1:10" ht="28.8" x14ac:dyDescent="0.3">
      <c r="A228" s="123" t="s">
        <v>88</v>
      </c>
      <c r="B228" s="123" t="s">
        <v>87</v>
      </c>
      <c r="C228" s="123" t="s">
        <v>22</v>
      </c>
      <c r="D228" s="39" t="s">
        <v>21</v>
      </c>
      <c r="E228" s="138" t="s">
        <v>2</v>
      </c>
      <c r="F228" s="110" t="s">
        <v>87</v>
      </c>
      <c r="G228" s="109" t="s">
        <v>149</v>
      </c>
      <c r="H228" s="40" t="s">
        <v>24</v>
      </c>
      <c r="I228" s="113" t="s">
        <v>967</v>
      </c>
      <c r="J228" s="39" t="s">
        <v>1472</v>
      </c>
    </row>
    <row r="229" spans="1:10" ht="28.8" x14ac:dyDescent="0.3">
      <c r="A229" s="123" t="s">
        <v>88</v>
      </c>
      <c r="B229" s="123" t="s">
        <v>87</v>
      </c>
      <c r="C229" s="123" t="s">
        <v>22</v>
      </c>
      <c r="D229" s="39" t="s">
        <v>21</v>
      </c>
      <c r="E229" s="138" t="s">
        <v>2</v>
      </c>
      <c r="F229" s="110" t="s">
        <v>87</v>
      </c>
      <c r="G229" s="109" t="s">
        <v>149</v>
      </c>
      <c r="H229" s="40" t="s">
        <v>24</v>
      </c>
      <c r="I229" s="113" t="s">
        <v>845</v>
      </c>
      <c r="J229" s="39" t="s">
        <v>1473</v>
      </c>
    </row>
    <row r="230" spans="1:10" ht="28.8" x14ac:dyDescent="0.3">
      <c r="A230" s="123" t="s">
        <v>88</v>
      </c>
      <c r="B230" s="123" t="s">
        <v>87</v>
      </c>
      <c r="C230" s="123" t="s">
        <v>22</v>
      </c>
      <c r="D230" s="39" t="s">
        <v>21</v>
      </c>
      <c r="E230" s="138" t="s">
        <v>2</v>
      </c>
      <c r="F230" s="110" t="s">
        <v>87</v>
      </c>
      <c r="G230" s="109" t="s">
        <v>149</v>
      </c>
      <c r="H230" s="40" t="s">
        <v>24</v>
      </c>
      <c r="I230" s="113" t="s">
        <v>689</v>
      </c>
      <c r="J230" s="39" t="s">
        <v>1474</v>
      </c>
    </row>
    <row r="231" spans="1:10" ht="28.8" x14ac:dyDescent="0.3">
      <c r="A231" s="123" t="s">
        <v>88</v>
      </c>
      <c r="B231" s="123" t="s">
        <v>87</v>
      </c>
      <c r="C231" s="123" t="s">
        <v>22</v>
      </c>
      <c r="D231" s="39" t="s">
        <v>21</v>
      </c>
      <c r="E231" s="138" t="s">
        <v>2</v>
      </c>
      <c r="F231" s="110" t="s">
        <v>87</v>
      </c>
      <c r="G231" s="109" t="s">
        <v>149</v>
      </c>
      <c r="H231" s="40" t="s">
        <v>24</v>
      </c>
      <c r="I231" s="113" t="s">
        <v>975</v>
      </c>
      <c r="J231" s="39" t="s">
        <v>1475</v>
      </c>
    </row>
    <row r="232" spans="1:10" ht="28.8" x14ac:dyDescent="0.3">
      <c r="A232" s="123" t="s">
        <v>88</v>
      </c>
      <c r="B232" s="123" t="s">
        <v>87</v>
      </c>
      <c r="C232" s="123" t="s">
        <v>22</v>
      </c>
      <c r="D232" s="39" t="s">
        <v>21</v>
      </c>
      <c r="E232" s="138" t="s">
        <v>2</v>
      </c>
      <c r="F232" s="110" t="s">
        <v>87</v>
      </c>
      <c r="G232" s="109" t="s">
        <v>149</v>
      </c>
      <c r="H232" s="40" t="s">
        <v>24</v>
      </c>
      <c r="I232" s="113" t="s">
        <v>958</v>
      </c>
      <c r="J232" s="39" t="s">
        <v>1476</v>
      </c>
    </row>
    <row r="233" spans="1:10" ht="28.8" x14ac:dyDescent="0.3">
      <c r="A233" s="123" t="s">
        <v>88</v>
      </c>
      <c r="B233" s="123" t="s">
        <v>87</v>
      </c>
      <c r="C233" s="123" t="s">
        <v>22</v>
      </c>
      <c r="D233" s="39" t="s">
        <v>21</v>
      </c>
      <c r="E233" s="138" t="s">
        <v>2</v>
      </c>
      <c r="F233" s="110" t="s">
        <v>87</v>
      </c>
      <c r="G233" s="109" t="s">
        <v>149</v>
      </c>
      <c r="H233" s="40" t="s">
        <v>24</v>
      </c>
      <c r="I233" s="113" t="s">
        <v>895</v>
      </c>
      <c r="J233" s="39" t="s">
        <v>1477</v>
      </c>
    </row>
    <row r="234" spans="1:10" ht="28.8" x14ac:dyDescent="0.3">
      <c r="A234" s="123" t="s">
        <v>88</v>
      </c>
      <c r="B234" s="123" t="s">
        <v>87</v>
      </c>
      <c r="C234" s="123" t="s">
        <v>22</v>
      </c>
      <c r="D234" s="39" t="s">
        <v>21</v>
      </c>
      <c r="E234" s="138" t="s">
        <v>2</v>
      </c>
      <c r="F234" s="110" t="s">
        <v>87</v>
      </c>
      <c r="G234" s="109" t="s">
        <v>149</v>
      </c>
      <c r="H234" s="40" t="s">
        <v>24</v>
      </c>
      <c r="I234" s="113" t="s">
        <v>766</v>
      </c>
      <c r="J234" s="39" t="s">
        <v>1478</v>
      </c>
    </row>
    <row r="235" spans="1:10" ht="28.8" x14ac:dyDescent="0.3">
      <c r="A235" s="123" t="s">
        <v>88</v>
      </c>
      <c r="B235" s="123" t="s">
        <v>87</v>
      </c>
      <c r="C235" s="123" t="s">
        <v>22</v>
      </c>
      <c r="D235" s="39" t="s">
        <v>21</v>
      </c>
      <c r="E235" s="138" t="s">
        <v>2</v>
      </c>
      <c r="F235" s="110" t="s">
        <v>87</v>
      </c>
      <c r="G235" s="109" t="s">
        <v>149</v>
      </c>
      <c r="H235" s="40" t="s">
        <v>24</v>
      </c>
      <c r="I235" s="113" t="s">
        <v>976</v>
      </c>
      <c r="J235" s="39" t="s">
        <v>1479</v>
      </c>
    </row>
    <row r="236" spans="1:10" ht="28.8" x14ac:dyDescent="0.3">
      <c r="A236" s="123" t="s">
        <v>88</v>
      </c>
      <c r="B236" s="123" t="s">
        <v>87</v>
      </c>
      <c r="C236" s="123" t="s">
        <v>22</v>
      </c>
      <c r="D236" s="39" t="s">
        <v>21</v>
      </c>
      <c r="E236" s="138" t="s">
        <v>2</v>
      </c>
      <c r="F236" s="110" t="s">
        <v>87</v>
      </c>
      <c r="G236" s="109" t="s">
        <v>149</v>
      </c>
      <c r="H236" s="40" t="s">
        <v>24</v>
      </c>
      <c r="I236" s="113" t="s">
        <v>731</v>
      </c>
      <c r="J236" s="39" t="s">
        <v>1480</v>
      </c>
    </row>
    <row r="237" spans="1:10" ht="28.8" x14ac:dyDescent="0.3">
      <c r="A237" s="123" t="s">
        <v>88</v>
      </c>
      <c r="B237" s="123" t="s">
        <v>87</v>
      </c>
      <c r="C237" s="123" t="s">
        <v>22</v>
      </c>
      <c r="D237" s="39" t="s">
        <v>21</v>
      </c>
      <c r="E237" s="138" t="s">
        <v>2</v>
      </c>
      <c r="F237" s="110" t="s">
        <v>87</v>
      </c>
      <c r="G237" s="109" t="s">
        <v>149</v>
      </c>
      <c r="H237" s="40" t="s">
        <v>24</v>
      </c>
      <c r="I237" s="113" t="s">
        <v>714</v>
      </c>
      <c r="J237" s="39" t="s">
        <v>1481</v>
      </c>
    </row>
    <row r="238" spans="1:10" ht="28.8" x14ac:dyDescent="0.3">
      <c r="A238" s="123" t="s">
        <v>88</v>
      </c>
      <c r="B238" s="123" t="s">
        <v>87</v>
      </c>
      <c r="C238" s="123" t="s">
        <v>22</v>
      </c>
      <c r="D238" s="39" t="s">
        <v>21</v>
      </c>
      <c r="E238" s="138" t="s">
        <v>2</v>
      </c>
      <c r="F238" s="110" t="s">
        <v>87</v>
      </c>
      <c r="G238" s="109" t="s">
        <v>149</v>
      </c>
      <c r="H238" s="40" t="s">
        <v>24</v>
      </c>
      <c r="I238" s="113" t="s">
        <v>760</v>
      </c>
      <c r="J238" s="39" t="s">
        <v>1482</v>
      </c>
    </row>
    <row r="239" spans="1:10" ht="28.8" x14ac:dyDescent="0.3">
      <c r="A239" s="123" t="s">
        <v>88</v>
      </c>
      <c r="B239" s="123" t="s">
        <v>87</v>
      </c>
      <c r="C239" s="123" t="s">
        <v>22</v>
      </c>
      <c r="D239" s="39" t="s">
        <v>21</v>
      </c>
      <c r="E239" s="138" t="s">
        <v>2</v>
      </c>
      <c r="F239" s="110" t="s">
        <v>87</v>
      </c>
      <c r="G239" s="109" t="s">
        <v>149</v>
      </c>
      <c r="H239" s="40" t="s">
        <v>24</v>
      </c>
      <c r="I239" s="113" t="s">
        <v>796</v>
      </c>
      <c r="J239" s="39" t="s">
        <v>1483</v>
      </c>
    </row>
    <row r="240" spans="1:10" ht="28.8" x14ac:dyDescent="0.3">
      <c r="A240" s="123" t="s">
        <v>88</v>
      </c>
      <c r="B240" s="123" t="s">
        <v>87</v>
      </c>
      <c r="C240" s="123" t="s">
        <v>22</v>
      </c>
      <c r="D240" s="39" t="s">
        <v>21</v>
      </c>
      <c r="E240" s="138" t="s">
        <v>2</v>
      </c>
      <c r="F240" s="110" t="s">
        <v>87</v>
      </c>
      <c r="G240" s="109" t="s">
        <v>149</v>
      </c>
      <c r="H240" s="40" t="s">
        <v>24</v>
      </c>
      <c r="I240" s="113" t="s">
        <v>937</v>
      </c>
      <c r="J240" s="39" t="s">
        <v>1484</v>
      </c>
    </row>
    <row r="241" spans="1:10" ht="28.8" x14ac:dyDescent="0.3">
      <c r="A241" s="123" t="s">
        <v>88</v>
      </c>
      <c r="B241" s="123" t="s">
        <v>87</v>
      </c>
      <c r="C241" s="123" t="s">
        <v>22</v>
      </c>
      <c r="D241" s="39" t="s">
        <v>21</v>
      </c>
      <c r="E241" s="138" t="s">
        <v>2</v>
      </c>
      <c r="F241" s="110" t="s">
        <v>87</v>
      </c>
      <c r="G241" s="109" t="s">
        <v>149</v>
      </c>
      <c r="H241" s="40" t="s">
        <v>24</v>
      </c>
      <c r="I241" s="113" t="s">
        <v>776</v>
      </c>
      <c r="J241" s="39" t="s">
        <v>1485</v>
      </c>
    </row>
    <row r="242" spans="1:10" ht="28.8" x14ac:dyDescent="0.3">
      <c r="A242" s="123" t="s">
        <v>88</v>
      </c>
      <c r="B242" s="123" t="s">
        <v>87</v>
      </c>
      <c r="C242" s="123" t="s">
        <v>22</v>
      </c>
      <c r="D242" s="39" t="s">
        <v>21</v>
      </c>
      <c r="E242" s="138" t="s">
        <v>2</v>
      </c>
      <c r="F242" s="110" t="s">
        <v>87</v>
      </c>
      <c r="G242" s="109" t="s">
        <v>149</v>
      </c>
      <c r="H242" s="40" t="s">
        <v>24</v>
      </c>
      <c r="I242" s="113" t="s">
        <v>783</v>
      </c>
      <c r="J242" s="39" t="s">
        <v>1486</v>
      </c>
    </row>
    <row r="243" spans="1:10" ht="28.8" x14ac:dyDescent="0.3">
      <c r="A243" s="123" t="s">
        <v>88</v>
      </c>
      <c r="B243" s="123" t="s">
        <v>87</v>
      </c>
      <c r="C243" s="123" t="s">
        <v>22</v>
      </c>
      <c r="D243" s="39" t="s">
        <v>21</v>
      </c>
      <c r="E243" s="138" t="s">
        <v>2</v>
      </c>
      <c r="F243" s="110" t="s">
        <v>87</v>
      </c>
      <c r="G243" s="109" t="s">
        <v>149</v>
      </c>
      <c r="H243" s="40" t="s">
        <v>24</v>
      </c>
      <c r="I243" s="113" t="s">
        <v>989</v>
      </c>
      <c r="J243" s="39" t="s">
        <v>1487</v>
      </c>
    </row>
    <row r="244" spans="1:10" ht="28.8" x14ac:dyDescent="0.3">
      <c r="A244" s="123" t="s">
        <v>88</v>
      </c>
      <c r="B244" s="123" t="s">
        <v>87</v>
      </c>
      <c r="C244" s="123" t="s">
        <v>22</v>
      </c>
      <c r="D244" s="39" t="s">
        <v>21</v>
      </c>
      <c r="E244" s="138" t="s">
        <v>2</v>
      </c>
      <c r="F244" s="110" t="s">
        <v>87</v>
      </c>
      <c r="G244" s="109" t="s">
        <v>149</v>
      </c>
      <c r="H244" s="40" t="s">
        <v>24</v>
      </c>
      <c r="I244" s="113" t="s">
        <v>777</v>
      </c>
      <c r="J244" s="39" t="s">
        <v>1488</v>
      </c>
    </row>
    <row r="245" spans="1:10" ht="28.8" x14ac:dyDescent="0.3">
      <c r="A245" s="123" t="s">
        <v>88</v>
      </c>
      <c r="B245" s="123" t="s">
        <v>87</v>
      </c>
      <c r="C245" s="123" t="s">
        <v>22</v>
      </c>
      <c r="D245" s="39" t="s">
        <v>21</v>
      </c>
      <c r="E245" s="138" t="s">
        <v>2</v>
      </c>
      <c r="F245" s="110" t="s">
        <v>87</v>
      </c>
      <c r="G245" s="109" t="s">
        <v>149</v>
      </c>
      <c r="H245" s="40" t="s">
        <v>24</v>
      </c>
      <c r="I245" s="113" t="s">
        <v>807</v>
      </c>
      <c r="J245" s="39" t="s">
        <v>1489</v>
      </c>
    </row>
    <row r="246" spans="1:10" ht="28.8" x14ac:dyDescent="0.3">
      <c r="A246" s="123" t="s">
        <v>88</v>
      </c>
      <c r="B246" s="123" t="s">
        <v>87</v>
      </c>
      <c r="C246" s="123" t="s">
        <v>22</v>
      </c>
      <c r="D246" s="39" t="s">
        <v>21</v>
      </c>
      <c r="E246" s="138" t="s">
        <v>2</v>
      </c>
      <c r="F246" s="110" t="s">
        <v>87</v>
      </c>
      <c r="G246" s="109" t="s">
        <v>149</v>
      </c>
      <c r="H246" s="40" t="s">
        <v>24</v>
      </c>
      <c r="I246" s="113" t="s">
        <v>968</v>
      </c>
      <c r="J246" s="39" t="s">
        <v>1490</v>
      </c>
    </row>
    <row r="247" spans="1:10" ht="28.8" x14ac:dyDescent="0.3">
      <c r="A247" s="123" t="s">
        <v>88</v>
      </c>
      <c r="B247" s="123" t="s">
        <v>87</v>
      </c>
      <c r="C247" s="123" t="s">
        <v>22</v>
      </c>
      <c r="D247" s="39" t="s">
        <v>21</v>
      </c>
      <c r="E247" s="138" t="s">
        <v>2</v>
      </c>
      <c r="F247" s="110" t="s">
        <v>87</v>
      </c>
      <c r="G247" s="109" t="s">
        <v>149</v>
      </c>
      <c r="H247" s="40" t="s">
        <v>24</v>
      </c>
      <c r="I247" s="113" t="s">
        <v>938</v>
      </c>
      <c r="J247" s="39" t="s">
        <v>1491</v>
      </c>
    </row>
    <row r="248" spans="1:10" ht="28.8" x14ac:dyDescent="0.3">
      <c r="A248" s="123" t="s">
        <v>88</v>
      </c>
      <c r="B248" s="123" t="s">
        <v>87</v>
      </c>
      <c r="C248" s="123" t="s">
        <v>22</v>
      </c>
      <c r="D248" s="39" t="s">
        <v>21</v>
      </c>
      <c r="E248" s="138" t="s">
        <v>2</v>
      </c>
      <c r="F248" s="110" t="s">
        <v>87</v>
      </c>
      <c r="G248" s="109" t="s">
        <v>149</v>
      </c>
      <c r="H248" s="40" t="s">
        <v>24</v>
      </c>
      <c r="I248" s="113" t="s">
        <v>767</v>
      </c>
      <c r="J248" s="39" t="s">
        <v>1492</v>
      </c>
    </row>
    <row r="249" spans="1:10" ht="28.8" x14ac:dyDescent="0.3">
      <c r="A249" s="123" t="s">
        <v>88</v>
      </c>
      <c r="B249" s="123" t="s">
        <v>87</v>
      </c>
      <c r="C249" s="123" t="s">
        <v>22</v>
      </c>
      <c r="D249" s="39" t="s">
        <v>21</v>
      </c>
      <c r="E249" s="138" t="s">
        <v>2</v>
      </c>
      <c r="F249" s="110" t="s">
        <v>87</v>
      </c>
      <c r="G249" s="109" t="s">
        <v>149</v>
      </c>
      <c r="H249" s="40" t="s">
        <v>24</v>
      </c>
      <c r="I249" s="113" t="s">
        <v>846</v>
      </c>
      <c r="J249" s="39" t="s">
        <v>1493</v>
      </c>
    </row>
    <row r="250" spans="1:10" ht="28.8" x14ac:dyDescent="0.3">
      <c r="A250" s="123" t="s">
        <v>88</v>
      </c>
      <c r="B250" s="123" t="s">
        <v>87</v>
      </c>
      <c r="C250" s="123" t="s">
        <v>22</v>
      </c>
      <c r="D250" s="39" t="s">
        <v>21</v>
      </c>
      <c r="E250" s="138" t="s">
        <v>2</v>
      </c>
      <c r="F250" s="110" t="s">
        <v>87</v>
      </c>
      <c r="G250" s="109" t="s">
        <v>149</v>
      </c>
      <c r="H250" s="40" t="s">
        <v>24</v>
      </c>
      <c r="I250" s="113" t="s">
        <v>715</v>
      </c>
      <c r="J250" s="39" t="s">
        <v>1494</v>
      </c>
    </row>
    <row r="251" spans="1:10" ht="28.8" x14ac:dyDescent="0.3">
      <c r="A251" s="123" t="s">
        <v>88</v>
      </c>
      <c r="B251" s="123" t="s">
        <v>87</v>
      </c>
      <c r="C251" s="123" t="s">
        <v>22</v>
      </c>
      <c r="D251" s="39" t="s">
        <v>21</v>
      </c>
      <c r="E251" s="138" t="s">
        <v>2</v>
      </c>
      <c r="F251" s="110" t="s">
        <v>87</v>
      </c>
      <c r="G251" s="109" t="s">
        <v>149</v>
      </c>
      <c r="H251" s="40" t="s">
        <v>24</v>
      </c>
      <c r="I251" s="113" t="s">
        <v>749</v>
      </c>
      <c r="J251" s="39" t="s">
        <v>1495</v>
      </c>
    </row>
    <row r="252" spans="1:10" ht="28.8" x14ac:dyDescent="0.3">
      <c r="A252" s="123" t="s">
        <v>88</v>
      </c>
      <c r="B252" s="123" t="s">
        <v>87</v>
      </c>
      <c r="C252" s="123" t="s">
        <v>22</v>
      </c>
      <c r="D252" s="39" t="s">
        <v>21</v>
      </c>
      <c r="E252" s="138" t="s">
        <v>2</v>
      </c>
      <c r="F252" s="110" t="s">
        <v>87</v>
      </c>
      <c r="G252" s="109" t="s">
        <v>149</v>
      </c>
      <c r="H252" s="40" t="s">
        <v>24</v>
      </c>
      <c r="I252" s="113" t="s">
        <v>666</v>
      </c>
      <c r="J252" s="39" t="s">
        <v>1496</v>
      </c>
    </row>
    <row r="253" spans="1:10" ht="28.8" x14ac:dyDescent="0.3">
      <c r="A253" s="123" t="s">
        <v>88</v>
      </c>
      <c r="B253" s="123" t="s">
        <v>87</v>
      </c>
      <c r="C253" s="123" t="s">
        <v>22</v>
      </c>
      <c r="D253" s="39" t="s">
        <v>21</v>
      </c>
      <c r="E253" s="138" t="s">
        <v>2</v>
      </c>
      <c r="F253" s="110" t="s">
        <v>87</v>
      </c>
      <c r="G253" s="109" t="s">
        <v>149</v>
      </c>
      <c r="H253" s="40" t="s">
        <v>24</v>
      </c>
      <c r="I253" s="113" t="s">
        <v>750</v>
      </c>
      <c r="J253" s="39" t="s">
        <v>1497</v>
      </c>
    </row>
    <row r="254" spans="1:10" ht="28.8" x14ac:dyDescent="0.3">
      <c r="A254" s="123" t="s">
        <v>88</v>
      </c>
      <c r="B254" s="123" t="s">
        <v>87</v>
      </c>
      <c r="C254" s="123" t="s">
        <v>22</v>
      </c>
      <c r="D254" s="39" t="s">
        <v>21</v>
      </c>
      <c r="E254" s="138" t="s">
        <v>2</v>
      </c>
      <c r="F254" s="110" t="s">
        <v>87</v>
      </c>
      <c r="G254" s="109" t="s">
        <v>149</v>
      </c>
      <c r="H254" s="40" t="s">
        <v>24</v>
      </c>
      <c r="I254" s="113" t="s">
        <v>755</v>
      </c>
      <c r="J254" s="39" t="s">
        <v>1498</v>
      </c>
    </row>
    <row r="255" spans="1:10" ht="28.8" x14ac:dyDescent="0.3">
      <c r="A255" s="123" t="s">
        <v>88</v>
      </c>
      <c r="B255" s="123" t="s">
        <v>87</v>
      </c>
      <c r="C255" s="123" t="s">
        <v>22</v>
      </c>
      <c r="D255" s="39" t="s">
        <v>21</v>
      </c>
      <c r="E255" s="138" t="s">
        <v>2</v>
      </c>
      <c r="F255" s="110" t="s">
        <v>87</v>
      </c>
      <c r="G255" s="109" t="s">
        <v>149</v>
      </c>
      <c r="H255" s="40" t="s">
        <v>24</v>
      </c>
      <c r="I255" s="113" t="s">
        <v>990</v>
      </c>
      <c r="J255" s="39" t="s">
        <v>1499</v>
      </c>
    </row>
    <row r="256" spans="1:10" ht="28.8" x14ac:dyDescent="0.3">
      <c r="A256" s="123" t="s">
        <v>88</v>
      </c>
      <c r="B256" s="123" t="s">
        <v>87</v>
      </c>
      <c r="C256" s="123" t="s">
        <v>22</v>
      </c>
      <c r="D256" s="39" t="s">
        <v>21</v>
      </c>
      <c r="E256" s="138" t="s">
        <v>2</v>
      </c>
      <c r="F256" s="110" t="s">
        <v>87</v>
      </c>
      <c r="G256" s="109" t="s">
        <v>149</v>
      </c>
      <c r="H256" s="40" t="s">
        <v>24</v>
      </c>
      <c r="I256" s="113" t="s">
        <v>950</v>
      </c>
      <c r="J256" s="39" t="s">
        <v>1500</v>
      </c>
    </row>
    <row r="257" spans="1:10" ht="28.8" x14ac:dyDescent="0.3">
      <c r="A257" s="123" t="s">
        <v>88</v>
      </c>
      <c r="B257" s="123" t="s">
        <v>87</v>
      </c>
      <c r="C257" s="123" t="s">
        <v>22</v>
      </c>
      <c r="D257" s="39" t="s">
        <v>21</v>
      </c>
      <c r="E257" s="138" t="s">
        <v>2</v>
      </c>
      <c r="F257" s="110" t="s">
        <v>87</v>
      </c>
      <c r="G257" s="109" t="s">
        <v>149</v>
      </c>
      <c r="H257" s="40" t="s">
        <v>24</v>
      </c>
      <c r="I257" s="113" t="s">
        <v>847</v>
      </c>
      <c r="J257" s="39" t="s">
        <v>1501</v>
      </c>
    </row>
    <row r="258" spans="1:10" ht="28.8" x14ac:dyDescent="0.3">
      <c r="A258" s="123" t="s">
        <v>88</v>
      </c>
      <c r="B258" s="123" t="s">
        <v>87</v>
      </c>
      <c r="C258" s="123" t="s">
        <v>22</v>
      </c>
      <c r="D258" s="39" t="s">
        <v>21</v>
      </c>
      <c r="E258" s="138" t="s">
        <v>2</v>
      </c>
      <c r="F258" s="110" t="s">
        <v>87</v>
      </c>
      <c r="G258" s="109" t="s">
        <v>149</v>
      </c>
      <c r="H258" s="40" t="s">
        <v>24</v>
      </c>
      <c r="I258" s="113" t="s">
        <v>768</v>
      </c>
      <c r="J258" s="39" t="s">
        <v>1502</v>
      </c>
    </row>
    <row r="259" spans="1:10" ht="28.8" x14ac:dyDescent="0.3">
      <c r="A259" s="123" t="s">
        <v>88</v>
      </c>
      <c r="B259" s="123" t="s">
        <v>87</v>
      </c>
      <c r="C259" s="123" t="s">
        <v>22</v>
      </c>
      <c r="D259" s="39" t="s">
        <v>21</v>
      </c>
      <c r="E259" s="138" t="s">
        <v>2</v>
      </c>
      <c r="F259" s="110" t="s">
        <v>87</v>
      </c>
      <c r="G259" s="109" t="s">
        <v>149</v>
      </c>
      <c r="H259" s="40" t="s">
        <v>24</v>
      </c>
      <c r="I259" s="113" t="s">
        <v>998</v>
      </c>
      <c r="J259" s="39" t="s">
        <v>1503</v>
      </c>
    </row>
    <row r="260" spans="1:10" ht="28.8" x14ac:dyDescent="0.3">
      <c r="A260" s="123" t="s">
        <v>88</v>
      </c>
      <c r="B260" s="123" t="s">
        <v>87</v>
      </c>
      <c r="C260" s="123" t="s">
        <v>22</v>
      </c>
      <c r="D260" s="39" t="s">
        <v>21</v>
      </c>
      <c r="E260" s="138" t="s">
        <v>2</v>
      </c>
      <c r="F260" s="110" t="s">
        <v>87</v>
      </c>
      <c r="G260" s="109" t="s">
        <v>149</v>
      </c>
      <c r="H260" s="40" t="s">
        <v>24</v>
      </c>
      <c r="I260" s="113" t="s">
        <v>912</v>
      </c>
      <c r="J260" s="39" t="s">
        <v>1504</v>
      </c>
    </row>
    <row r="261" spans="1:10" ht="28.8" x14ac:dyDescent="0.3">
      <c r="A261" s="123" t="s">
        <v>88</v>
      </c>
      <c r="B261" s="123" t="s">
        <v>87</v>
      </c>
      <c r="C261" s="123" t="s">
        <v>22</v>
      </c>
      <c r="D261" s="39" t="s">
        <v>21</v>
      </c>
      <c r="E261" s="138" t="s">
        <v>2</v>
      </c>
      <c r="F261" s="110" t="s">
        <v>87</v>
      </c>
      <c r="G261" s="109" t="s">
        <v>149</v>
      </c>
      <c r="H261" s="40" t="s">
        <v>24</v>
      </c>
      <c r="I261" s="113" t="s">
        <v>662</v>
      </c>
      <c r="J261" s="39" t="s">
        <v>1505</v>
      </c>
    </row>
    <row r="262" spans="1:10" ht="28.8" x14ac:dyDescent="0.3">
      <c r="A262" s="123" t="s">
        <v>88</v>
      </c>
      <c r="B262" s="123" t="s">
        <v>87</v>
      </c>
      <c r="C262" s="123" t="s">
        <v>22</v>
      </c>
      <c r="D262" s="39" t="s">
        <v>21</v>
      </c>
      <c r="E262" s="138" t="s">
        <v>2</v>
      </c>
      <c r="F262" s="110" t="s">
        <v>87</v>
      </c>
      <c r="G262" s="109" t="s">
        <v>149</v>
      </c>
      <c r="H262" s="40" t="s">
        <v>24</v>
      </c>
      <c r="I262" s="113" t="s">
        <v>913</v>
      </c>
      <c r="J262" s="39" t="s">
        <v>1506</v>
      </c>
    </row>
    <row r="263" spans="1:10" ht="28.8" x14ac:dyDescent="0.3">
      <c r="A263" s="123" t="s">
        <v>88</v>
      </c>
      <c r="B263" s="123" t="s">
        <v>87</v>
      </c>
      <c r="C263" s="123" t="s">
        <v>22</v>
      </c>
      <c r="D263" s="39" t="s">
        <v>21</v>
      </c>
      <c r="E263" s="138" t="s">
        <v>2</v>
      </c>
      <c r="F263" s="110" t="s">
        <v>87</v>
      </c>
      <c r="G263" s="109" t="s">
        <v>149</v>
      </c>
      <c r="H263" s="40" t="s">
        <v>24</v>
      </c>
      <c r="I263" s="113" t="s">
        <v>939</v>
      </c>
      <c r="J263" s="39" t="s">
        <v>1507</v>
      </c>
    </row>
    <row r="264" spans="1:10" ht="28.8" x14ac:dyDescent="0.3">
      <c r="A264" s="123" t="s">
        <v>88</v>
      </c>
      <c r="B264" s="123" t="s">
        <v>87</v>
      </c>
      <c r="C264" s="123" t="s">
        <v>22</v>
      </c>
      <c r="D264" s="39" t="s">
        <v>21</v>
      </c>
      <c r="E264" s="138" t="s">
        <v>2</v>
      </c>
      <c r="F264" s="110" t="s">
        <v>87</v>
      </c>
      <c r="G264" s="109" t="s">
        <v>149</v>
      </c>
      <c r="H264" s="40" t="s">
        <v>24</v>
      </c>
      <c r="I264" s="113" t="s">
        <v>704</v>
      </c>
      <c r="J264" s="39" t="s">
        <v>1508</v>
      </c>
    </row>
    <row r="265" spans="1:10" ht="28.8" x14ac:dyDescent="0.3">
      <c r="A265" s="123" t="s">
        <v>88</v>
      </c>
      <c r="B265" s="123" t="s">
        <v>87</v>
      </c>
      <c r="C265" s="123" t="s">
        <v>22</v>
      </c>
      <c r="D265" s="39" t="s">
        <v>21</v>
      </c>
      <c r="E265" s="138" t="s">
        <v>2</v>
      </c>
      <c r="F265" s="110" t="s">
        <v>87</v>
      </c>
      <c r="G265" s="109" t="s">
        <v>149</v>
      </c>
      <c r="H265" s="40" t="s">
        <v>24</v>
      </c>
      <c r="I265" s="113" t="s">
        <v>848</v>
      </c>
      <c r="J265" s="39" t="s">
        <v>1509</v>
      </c>
    </row>
    <row r="266" spans="1:10" ht="28.8" x14ac:dyDescent="0.3">
      <c r="A266" s="123" t="s">
        <v>88</v>
      </c>
      <c r="B266" s="123" t="s">
        <v>87</v>
      </c>
      <c r="C266" s="123" t="s">
        <v>22</v>
      </c>
      <c r="D266" s="39" t="s">
        <v>21</v>
      </c>
      <c r="E266" s="138" t="s">
        <v>2</v>
      </c>
      <c r="F266" s="110" t="s">
        <v>87</v>
      </c>
      <c r="G266" s="109" t="s">
        <v>149</v>
      </c>
      <c r="H266" s="40" t="s">
        <v>24</v>
      </c>
      <c r="I266" s="113" t="s">
        <v>940</v>
      </c>
      <c r="J266" s="39" t="s">
        <v>1510</v>
      </c>
    </row>
    <row r="267" spans="1:10" ht="28.8" x14ac:dyDescent="0.3">
      <c r="A267" s="123" t="s">
        <v>88</v>
      </c>
      <c r="B267" s="123" t="s">
        <v>87</v>
      </c>
      <c r="C267" s="123" t="s">
        <v>22</v>
      </c>
      <c r="D267" s="39" t="s">
        <v>21</v>
      </c>
      <c r="E267" s="138" t="s">
        <v>2</v>
      </c>
      <c r="F267" s="110" t="s">
        <v>87</v>
      </c>
      <c r="G267" s="109" t="s">
        <v>149</v>
      </c>
      <c r="H267" s="40" t="s">
        <v>24</v>
      </c>
      <c r="I267" s="113" t="s">
        <v>949</v>
      </c>
      <c r="J267" s="39" t="s">
        <v>1511</v>
      </c>
    </row>
    <row r="268" spans="1:10" ht="28.8" x14ac:dyDescent="0.3">
      <c r="A268" s="123" t="s">
        <v>88</v>
      </c>
      <c r="B268" s="123" t="s">
        <v>87</v>
      </c>
      <c r="C268" s="123" t="s">
        <v>22</v>
      </c>
      <c r="D268" s="39" t="s">
        <v>21</v>
      </c>
      <c r="E268" s="138" t="s">
        <v>2</v>
      </c>
      <c r="F268" s="110" t="s">
        <v>87</v>
      </c>
      <c r="G268" s="109" t="s">
        <v>149</v>
      </c>
      <c r="H268" s="40" t="s">
        <v>24</v>
      </c>
      <c r="I268" s="113" t="s">
        <v>866</v>
      </c>
      <c r="J268" s="39" t="s">
        <v>1512</v>
      </c>
    </row>
    <row r="269" spans="1:10" ht="28.8" x14ac:dyDescent="0.3">
      <c r="A269" s="123" t="s">
        <v>88</v>
      </c>
      <c r="B269" s="123" t="s">
        <v>87</v>
      </c>
      <c r="C269" s="123" t="s">
        <v>22</v>
      </c>
      <c r="D269" s="39" t="s">
        <v>21</v>
      </c>
      <c r="E269" s="138" t="s">
        <v>2</v>
      </c>
      <c r="F269" s="110" t="s">
        <v>87</v>
      </c>
      <c r="G269" s="109" t="s">
        <v>149</v>
      </c>
      <c r="H269" s="40" t="s">
        <v>24</v>
      </c>
      <c r="I269" s="113" t="s">
        <v>886</v>
      </c>
      <c r="J269" s="39" t="s">
        <v>1513</v>
      </c>
    </row>
    <row r="270" spans="1:10" ht="28.8" x14ac:dyDescent="0.3">
      <c r="A270" s="123" t="s">
        <v>88</v>
      </c>
      <c r="B270" s="123" t="s">
        <v>87</v>
      </c>
      <c r="C270" s="123" t="s">
        <v>22</v>
      </c>
      <c r="D270" s="39" t="s">
        <v>21</v>
      </c>
      <c r="E270" s="138" t="s">
        <v>2</v>
      </c>
      <c r="F270" s="110" t="s">
        <v>87</v>
      </c>
      <c r="G270" s="109" t="s">
        <v>149</v>
      </c>
      <c r="H270" s="40" t="s">
        <v>24</v>
      </c>
      <c r="I270" s="113" t="s">
        <v>874</v>
      </c>
      <c r="J270" s="39" t="s">
        <v>1514</v>
      </c>
    </row>
    <row r="271" spans="1:10" ht="28.8" x14ac:dyDescent="0.3">
      <c r="A271" s="123" t="s">
        <v>88</v>
      </c>
      <c r="B271" s="123" t="s">
        <v>87</v>
      </c>
      <c r="C271" s="123" t="s">
        <v>22</v>
      </c>
      <c r="D271" s="39" t="s">
        <v>21</v>
      </c>
      <c r="E271" s="138" t="s">
        <v>2</v>
      </c>
      <c r="F271" s="110" t="s">
        <v>87</v>
      </c>
      <c r="G271" s="109" t="s">
        <v>149</v>
      </c>
      <c r="H271" s="40" t="s">
        <v>24</v>
      </c>
      <c r="I271" s="113" t="s">
        <v>769</v>
      </c>
      <c r="J271" s="39" t="s">
        <v>1515</v>
      </c>
    </row>
    <row r="272" spans="1:10" ht="28.8" x14ac:dyDescent="0.3">
      <c r="A272" s="123" t="s">
        <v>88</v>
      </c>
      <c r="B272" s="123" t="s">
        <v>87</v>
      </c>
      <c r="C272" s="123" t="s">
        <v>22</v>
      </c>
      <c r="D272" s="39" t="s">
        <v>21</v>
      </c>
      <c r="E272" s="138" t="s">
        <v>2</v>
      </c>
      <c r="F272" s="110" t="s">
        <v>87</v>
      </c>
      <c r="G272" s="109" t="s">
        <v>149</v>
      </c>
      <c r="H272" s="40" t="s">
        <v>24</v>
      </c>
      <c r="I272" s="113" t="s">
        <v>698</v>
      </c>
      <c r="J272" s="39" t="s">
        <v>1516</v>
      </c>
    </row>
    <row r="273" spans="1:10" ht="28.8" x14ac:dyDescent="0.3">
      <c r="A273" s="123" t="s">
        <v>88</v>
      </c>
      <c r="B273" s="123" t="s">
        <v>87</v>
      </c>
      <c r="C273" s="123" t="s">
        <v>22</v>
      </c>
      <c r="D273" s="39" t="s">
        <v>21</v>
      </c>
      <c r="E273" s="138" t="s">
        <v>2</v>
      </c>
      <c r="F273" s="110" t="s">
        <v>87</v>
      </c>
      <c r="G273" s="109" t="s">
        <v>149</v>
      </c>
      <c r="H273" s="40" t="s">
        <v>24</v>
      </c>
      <c r="I273" s="113" t="s">
        <v>906</v>
      </c>
      <c r="J273" s="39" t="s">
        <v>1517</v>
      </c>
    </row>
    <row r="274" spans="1:10" ht="28.8" x14ac:dyDescent="0.3">
      <c r="A274" s="123" t="s">
        <v>88</v>
      </c>
      <c r="B274" s="123" t="s">
        <v>87</v>
      </c>
      <c r="C274" s="123" t="s">
        <v>22</v>
      </c>
      <c r="D274" s="39" t="s">
        <v>21</v>
      </c>
      <c r="E274" s="138" t="s">
        <v>2</v>
      </c>
      <c r="F274" s="110" t="s">
        <v>87</v>
      </c>
      <c r="G274" s="109" t="s">
        <v>149</v>
      </c>
      <c r="H274" s="40" t="s">
        <v>24</v>
      </c>
      <c r="I274" s="113" t="s">
        <v>880</v>
      </c>
      <c r="J274" s="39" t="s">
        <v>1518</v>
      </c>
    </row>
    <row r="275" spans="1:10" ht="28.8" x14ac:dyDescent="0.3">
      <c r="A275" s="123" t="s">
        <v>88</v>
      </c>
      <c r="B275" s="123" t="s">
        <v>87</v>
      </c>
      <c r="C275" s="123" t="s">
        <v>22</v>
      </c>
      <c r="D275" s="39" t="s">
        <v>21</v>
      </c>
      <c r="E275" s="138" t="s">
        <v>2</v>
      </c>
      <c r="F275" s="110" t="s">
        <v>87</v>
      </c>
      <c r="G275" s="109" t="s">
        <v>149</v>
      </c>
      <c r="H275" s="40" t="s">
        <v>24</v>
      </c>
      <c r="I275" s="113" t="s">
        <v>862</v>
      </c>
      <c r="J275" s="39" t="s">
        <v>1519</v>
      </c>
    </row>
    <row r="276" spans="1:10" ht="28.8" x14ac:dyDescent="0.3">
      <c r="A276" s="123" t="s">
        <v>88</v>
      </c>
      <c r="B276" s="123" t="s">
        <v>87</v>
      </c>
      <c r="C276" s="123" t="s">
        <v>22</v>
      </c>
      <c r="D276" s="39" t="s">
        <v>21</v>
      </c>
      <c r="E276" s="138" t="s">
        <v>2</v>
      </c>
      <c r="F276" s="110" t="s">
        <v>87</v>
      </c>
      <c r="G276" s="109" t="s">
        <v>149</v>
      </c>
      <c r="H276" s="40" t="s">
        <v>24</v>
      </c>
      <c r="I276" s="113" t="s">
        <v>887</v>
      </c>
      <c r="J276" s="39" t="s">
        <v>1520</v>
      </c>
    </row>
    <row r="277" spans="1:10" ht="28.8" x14ac:dyDescent="0.3">
      <c r="A277" s="123" t="s">
        <v>88</v>
      </c>
      <c r="B277" s="123" t="s">
        <v>87</v>
      </c>
      <c r="C277" s="123" t="s">
        <v>22</v>
      </c>
      <c r="D277" s="39" t="s">
        <v>21</v>
      </c>
      <c r="E277" s="138" t="s">
        <v>2</v>
      </c>
      <c r="F277" s="110" t="s">
        <v>87</v>
      </c>
      <c r="G277" s="109" t="s">
        <v>149</v>
      </c>
      <c r="H277" s="40" t="s">
        <v>24</v>
      </c>
      <c r="I277" s="113" t="s">
        <v>732</v>
      </c>
      <c r="J277" s="39" t="s">
        <v>1521</v>
      </c>
    </row>
    <row r="278" spans="1:10" ht="28.8" x14ac:dyDescent="0.3">
      <c r="A278" s="123" t="s">
        <v>88</v>
      </c>
      <c r="B278" s="123" t="s">
        <v>87</v>
      </c>
      <c r="C278" s="123" t="s">
        <v>22</v>
      </c>
      <c r="D278" s="39" t="s">
        <v>21</v>
      </c>
      <c r="E278" s="138" t="s">
        <v>2</v>
      </c>
      <c r="F278" s="110" t="s">
        <v>87</v>
      </c>
      <c r="G278" s="109" t="s">
        <v>149</v>
      </c>
      <c r="H278" s="40" t="s">
        <v>24</v>
      </c>
      <c r="I278" s="113" t="s">
        <v>983</v>
      </c>
      <c r="J278" s="39" t="s">
        <v>1522</v>
      </c>
    </row>
    <row r="279" spans="1:10" ht="28.8" x14ac:dyDescent="0.3">
      <c r="A279" s="123" t="s">
        <v>88</v>
      </c>
      <c r="B279" s="123" t="s">
        <v>87</v>
      </c>
      <c r="C279" s="123" t="s">
        <v>22</v>
      </c>
      <c r="D279" s="39" t="s">
        <v>21</v>
      </c>
      <c r="E279" s="138" t="s">
        <v>2</v>
      </c>
      <c r="F279" s="110" t="s">
        <v>87</v>
      </c>
      <c r="G279" s="109" t="s">
        <v>149</v>
      </c>
      <c r="H279" s="40" t="s">
        <v>24</v>
      </c>
      <c r="I279" s="113" t="s">
        <v>888</v>
      </c>
      <c r="J279" s="39" t="s">
        <v>1523</v>
      </c>
    </row>
    <row r="280" spans="1:10" ht="28.8" x14ac:dyDescent="0.3">
      <c r="A280" s="123" t="s">
        <v>88</v>
      </c>
      <c r="B280" s="123" t="s">
        <v>87</v>
      </c>
      <c r="C280" s="123" t="s">
        <v>22</v>
      </c>
      <c r="D280" s="39" t="s">
        <v>21</v>
      </c>
      <c r="E280" s="138" t="s">
        <v>2</v>
      </c>
      <c r="F280" s="110" t="s">
        <v>87</v>
      </c>
      <c r="G280" s="109" t="s">
        <v>149</v>
      </c>
      <c r="H280" s="40" t="s">
        <v>24</v>
      </c>
      <c r="I280" s="113" t="s">
        <v>881</v>
      </c>
      <c r="J280" s="39" t="s">
        <v>1524</v>
      </c>
    </row>
    <row r="281" spans="1:10" ht="28.8" x14ac:dyDescent="0.3">
      <c r="A281" s="123" t="s">
        <v>88</v>
      </c>
      <c r="B281" s="123" t="s">
        <v>87</v>
      </c>
      <c r="C281" s="123" t="s">
        <v>22</v>
      </c>
      <c r="D281" s="39" t="s">
        <v>21</v>
      </c>
      <c r="E281" s="138" t="s">
        <v>2</v>
      </c>
      <c r="F281" s="110" t="s">
        <v>87</v>
      </c>
      <c r="G281" s="109" t="s">
        <v>149</v>
      </c>
      <c r="H281" s="40" t="s">
        <v>24</v>
      </c>
      <c r="I281" s="113" t="s">
        <v>882</v>
      </c>
      <c r="J281" s="39" t="s">
        <v>1525</v>
      </c>
    </row>
    <row r="282" spans="1:10" ht="28.8" x14ac:dyDescent="0.3">
      <c r="A282" s="123" t="s">
        <v>88</v>
      </c>
      <c r="B282" s="123" t="s">
        <v>87</v>
      </c>
      <c r="C282" s="123" t="s">
        <v>22</v>
      </c>
      <c r="D282" s="39" t="s">
        <v>21</v>
      </c>
      <c r="E282" s="138" t="s">
        <v>2</v>
      </c>
      <c r="F282" s="110" t="s">
        <v>87</v>
      </c>
      <c r="G282" s="109" t="s">
        <v>149</v>
      </c>
      <c r="H282" s="40" t="s">
        <v>24</v>
      </c>
      <c r="I282" s="113" t="s">
        <v>883</v>
      </c>
      <c r="J282" s="39" t="s">
        <v>1526</v>
      </c>
    </row>
    <row r="283" spans="1:10" ht="28.8" x14ac:dyDescent="0.3">
      <c r="A283" s="123" t="s">
        <v>88</v>
      </c>
      <c r="B283" s="123" t="s">
        <v>87</v>
      </c>
      <c r="C283" s="123" t="s">
        <v>22</v>
      </c>
      <c r="D283" s="39" t="s">
        <v>21</v>
      </c>
      <c r="E283" s="138" t="s">
        <v>2</v>
      </c>
      <c r="F283" s="110" t="s">
        <v>87</v>
      </c>
      <c r="G283" s="109" t="s">
        <v>149</v>
      </c>
      <c r="H283" s="40" t="s">
        <v>24</v>
      </c>
      <c r="I283" s="113" t="s">
        <v>827</v>
      </c>
      <c r="J283" s="39" t="s">
        <v>1527</v>
      </c>
    </row>
    <row r="284" spans="1:10" ht="28.8" x14ac:dyDescent="0.3">
      <c r="A284" s="123" t="s">
        <v>88</v>
      </c>
      <c r="B284" s="123" t="s">
        <v>87</v>
      </c>
      <c r="C284" s="123" t="s">
        <v>22</v>
      </c>
      <c r="D284" s="39" t="s">
        <v>21</v>
      </c>
      <c r="E284" s="138" t="s">
        <v>2</v>
      </c>
      <c r="F284" s="110" t="s">
        <v>87</v>
      </c>
      <c r="G284" s="109" t="s">
        <v>149</v>
      </c>
      <c r="H284" s="40" t="s">
        <v>24</v>
      </c>
      <c r="I284" s="113" t="s">
        <v>941</v>
      </c>
      <c r="J284" s="39" t="s">
        <v>1528</v>
      </c>
    </row>
    <row r="285" spans="1:10" ht="28.8" x14ac:dyDescent="0.3">
      <c r="A285" s="123" t="s">
        <v>88</v>
      </c>
      <c r="B285" s="123" t="s">
        <v>87</v>
      </c>
      <c r="C285" s="123" t="s">
        <v>22</v>
      </c>
      <c r="D285" s="39" t="s">
        <v>21</v>
      </c>
      <c r="E285" s="138" t="s">
        <v>2</v>
      </c>
      <c r="F285" s="110" t="s">
        <v>87</v>
      </c>
      <c r="G285" s="109" t="s">
        <v>149</v>
      </c>
      <c r="H285" s="40" t="s">
        <v>24</v>
      </c>
      <c r="I285" s="113" t="s">
        <v>828</v>
      </c>
      <c r="J285" s="39" t="s">
        <v>1529</v>
      </c>
    </row>
    <row r="286" spans="1:10" ht="28.8" x14ac:dyDescent="0.3">
      <c r="A286" s="123" t="s">
        <v>88</v>
      </c>
      <c r="B286" s="123" t="s">
        <v>87</v>
      </c>
      <c r="C286" s="123" t="s">
        <v>22</v>
      </c>
      <c r="D286" s="39" t="s">
        <v>21</v>
      </c>
      <c r="E286" s="138" t="s">
        <v>2</v>
      </c>
      <c r="F286" s="110" t="s">
        <v>87</v>
      </c>
      <c r="G286" s="109" t="s">
        <v>149</v>
      </c>
      <c r="H286" s="40" t="s">
        <v>24</v>
      </c>
      <c r="I286" s="113" t="s">
        <v>991</v>
      </c>
      <c r="J286" s="39" t="s">
        <v>1530</v>
      </c>
    </row>
    <row r="287" spans="1:10" ht="28.8" x14ac:dyDescent="0.3">
      <c r="A287" s="123" t="s">
        <v>88</v>
      </c>
      <c r="B287" s="123" t="s">
        <v>87</v>
      </c>
      <c r="C287" s="123" t="s">
        <v>22</v>
      </c>
      <c r="D287" s="39" t="s">
        <v>21</v>
      </c>
      <c r="E287" s="138" t="s">
        <v>2</v>
      </c>
      <c r="F287" s="110" t="s">
        <v>87</v>
      </c>
      <c r="G287" s="109" t="s">
        <v>149</v>
      </c>
      <c r="H287" s="40" t="s">
        <v>24</v>
      </c>
      <c r="I287" s="113" t="s">
        <v>717</v>
      </c>
      <c r="J287" s="39" t="s">
        <v>1531</v>
      </c>
    </row>
    <row r="288" spans="1:10" ht="28.8" x14ac:dyDescent="0.3">
      <c r="A288" s="123" t="s">
        <v>88</v>
      </c>
      <c r="B288" s="123" t="s">
        <v>87</v>
      </c>
      <c r="C288" s="123" t="s">
        <v>22</v>
      </c>
      <c r="D288" s="39" t="s">
        <v>21</v>
      </c>
      <c r="E288" s="138" t="s">
        <v>2</v>
      </c>
      <c r="F288" s="110" t="s">
        <v>87</v>
      </c>
      <c r="G288" s="109" t="s">
        <v>149</v>
      </c>
      <c r="H288" s="40" t="s">
        <v>24</v>
      </c>
      <c r="I288" s="113" t="s">
        <v>734</v>
      </c>
      <c r="J288" s="39" t="s">
        <v>1532</v>
      </c>
    </row>
    <row r="289" spans="1:10" ht="28.8" x14ac:dyDescent="0.3">
      <c r="A289" s="123" t="s">
        <v>88</v>
      </c>
      <c r="B289" s="123" t="s">
        <v>87</v>
      </c>
      <c r="C289" s="123" t="s">
        <v>22</v>
      </c>
      <c r="D289" s="39" t="s">
        <v>21</v>
      </c>
      <c r="E289" s="138" t="s">
        <v>2</v>
      </c>
      <c r="F289" s="110" t="s">
        <v>87</v>
      </c>
      <c r="G289" s="109" t="s">
        <v>149</v>
      </c>
      <c r="H289" s="40" t="s">
        <v>24</v>
      </c>
      <c r="I289" s="113" t="s">
        <v>884</v>
      </c>
      <c r="J289" s="39" t="s">
        <v>1533</v>
      </c>
    </row>
    <row r="290" spans="1:10" ht="28.8" x14ac:dyDescent="0.3">
      <c r="A290" s="123" t="s">
        <v>88</v>
      </c>
      <c r="B290" s="123" t="s">
        <v>87</v>
      </c>
      <c r="C290" s="123" t="s">
        <v>22</v>
      </c>
      <c r="D290" s="39" t="s">
        <v>21</v>
      </c>
      <c r="E290" s="138" t="s">
        <v>2</v>
      </c>
      <c r="F290" s="110" t="s">
        <v>87</v>
      </c>
      <c r="G290" s="109" t="s">
        <v>149</v>
      </c>
      <c r="H290" s="40" t="s">
        <v>24</v>
      </c>
      <c r="I290" s="113" t="s">
        <v>751</v>
      </c>
      <c r="J290" s="39" t="s">
        <v>1534</v>
      </c>
    </row>
    <row r="291" spans="1:10" ht="28.8" x14ac:dyDescent="0.3">
      <c r="A291" s="123" t="s">
        <v>88</v>
      </c>
      <c r="B291" s="123" t="s">
        <v>87</v>
      </c>
      <c r="C291" s="123" t="s">
        <v>22</v>
      </c>
      <c r="D291" s="39" t="s">
        <v>21</v>
      </c>
      <c r="E291" s="138" t="s">
        <v>2</v>
      </c>
      <c r="F291" s="110" t="s">
        <v>87</v>
      </c>
      <c r="G291" s="109" t="s">
        <v>149</v>
      </c>
      <c r="H291" s="40" t="s">
        <v>24</v>
      </c>
      <c r="I291" s="113" t="s">
        <v>942</v>
      </c>
      <c r="J291" s="39" t="s">
        <v>1535</v>
      </c>
    </row>
    <row r="292" spans="1:10" ht="28.8" x14ac:dyDescent="0.3">
      <c r="A292" s="123" t="s">
        <v>88</v>
      </c>
      <c r="B292" s="123" t="s">
        <v>87</v>
      </c>
      <c r="C292" s="123" t="s">
        <v>22</v>
      </c>
      <c r="D292" s="39" t="s">
        <v>21</v>
      </c>
      <c r="E292" s="138" t="s">
        <v>2</v>
      </c>
      <c r="F292" s="110" t="s">
        <v>87</v>
      </c>
      <c r="G292" s="109" t="s">
        <v>149</v>
      </c>
      <c r="H292" s="40" t="s">
        <v>24</v>
      </c>
      <c r="I292" s="113" t="s">
        <v>705</v>
      </c>
      <c r="J292" s="39" t="s">
        <v>1536</v>
      </c>
    </row>
    <row r="293" spans="1:10" ht="28.8" x14ac:dyDescent="0.3">
      <c r="A293" s="123" t="s">
        <v>88</v>
      </c>
      <c r="B293" s="123" t="s">
        <v>87</v>
      </c>
      <c r="C293" s="123" t="s">
        <v>22</v>
      </c>
      <c r="D293" s="39" t="s">
        <v>21</v>
      </c>
      <c r="E293" s="138" t="s">
        <v>2</v>
      </c>
      <c r="F293" s="110" t="s">
        <v>87</v>
      </c>
      <c r="G293" s="109" t="s">
        <v>149</v>
      </c>
      <c r="H293" s="40" t="s">
        <v>24</v>
      </c>
      <c r="I293" s="113" t="s">
        <v>994</v>
      </c>
      <c r="J293" s="39" t="s">
        <v>1537</v>
      </c>
    </row>
    <row r="294" spans="1:10" ht="28.8" x14ac:dyDescent="0.3">
      <c r="A294" s="123" t="s">
        <v>88</v>
      </c>
      <c r="B294" s="123" t="s">
        <v>87</v>
      </c>
      <c r="C294" s="123" t="s">
        <v>22</v>
      </c>
      <c r="D294" s="39" t="s">
        <v>21</v>
      </c>
      <c r="E294" s="138" t="s">
        <v>2</v>
      </c>
      <c r="F294" s="110" t="s">
        <v>87</v>
      </c>
      <c r="G294" s="109" t="s">
        <v>149</v>
      </c>
      <c r="H294" s="40" t="s">
        <v>24</v>
      </c>
      <c r="I294" s="113" t="s">
        <v>738</v>
      </c>
      <c r="J294" s="39" t="s">
        <v>1538</v>
      </c>
    </row>
    <row r="295" spans="1:10" ht="28.8" x14ac:dyDescent="0.3">
      <c r="A295" s="123" t="s">
        <v>88</v>
      </c>
      <c r="B295" s="123" t="s">
        <v>87</v>
      </c>
      <c r="C295" s="123" t="s">
        <v>22</v>
      </c>
      <c r="D295" s="39" t="s">
        <v>21</v>
      </c>
      <c r="E295" s="138" t="s">
        <v>2</v>
      </c>
      <c r="F295" s="110" t="s">
        <v>87</v>
      </c>
      <c r="G295" s="109" t="s">
        <v>149</v>
      </c>
      <c r="H295" s="40" t="s">
        <v>24</v>
      </c>
      <c r="I295" s="113" t="s">
        <v>999</v>
      </c>
      <c r="J295" s="39" t="s">
        <v>1539</v>
      </c>
    </row>
    <row r="296" spans="1:10" ht="28.8" x14ac:dyDescent="0.3">
      <c r="A296" s="123" t="s">
        <v>88</v>
      </c>
      <c r="B296" s="123" t="s">
        <v>87</v>
      </c>
      <c r="C296" s="123" t="s">
        <v>22</v>
      </c>
      <c r="D296" s="39" t="s">
        <v>21</v>
      </c>
      <c r="E296" s="138" t="s">
        <v>2</v>
      </c>
      <c r="F296" s="110" t="s">
        <v>87</v>
      </c>
      <c r="G296" s="109" t="s">
        <v>149</v>
      </c>
      <c r="H296" s="40" t="s">
        <v>24</v>
      </c>
      <c r="I296" s="113" t="s">
        <v>788</v>
      </c>
      <c r="J296" s="39" t="s">
        <v>1540</v>
      </c>
    </row>
    <row r="297" spans="1:10" ht="28.8" x14ac:dyDescent="0.3">
      <c r="A297" s="123" t="s">
        <v>88</v>
      </c>
      <c r="B297" s="123" t="s">
        <v>87</v>
      </c>
      <c r="C297" s="123" t="s">
        <v>22</v>
      </c>
      <c r="D297" s="39" t="s">
        <v>21</v>
      </c>
      <c r="E297" s="138" t="s">
        <v>2</v>
      </c>
      <c r="F297" s="110" t="s">
        <v>87</v>
      </c>
      <c r="G297" s="109" t="s">
        <v>149</v>
      </c>
      <c r="H297" s="40" t="s">
        <v>24</v>
      </c>
      <c r="I297" s="113" t="s">
        <v>943</v>
      </c>
      <c r="J297" s="39" t="s">
        <v>1541</v>
      </c>
    </row>
    <row r="298" spans="1:10" ht="28.8" x14ac:dyDescent="0.3">
      <c r="A298" s="123" t="s">
        <v>88</v>
      </c>
      <c r="B298" s="123" t="s">
        <v>87</v>
      </c>
      <c r="C298" s="123" t="s">
        <v>22</v>
      </c>
      <c r="D298" s="39" t="s">
        <v>21</v>
      </c>
      <c r="E298" s="138" t="s">
        <v>2</v>
      </c>
      <c r="F298" s="110" t="s">
        <v>87</v>
      </c>
      <c r="G298" s="109" t="s">
        <v>149</v>
      </c>
      <c r="H298" s="40" t="s">
        <v>24</v>
      </c>
      <c r="I298" s="113" t="s">
        <v>863</v>
      </c>
      <c r="J298" s="39" t="s">
        <v>1542</v>
      </c>
    </row>
    <row r="299" spans="1:10" ht="28.8" x14ac:dyDescent="0.3">
      <c r="A299" s="123" t="s">
        <v>88</v>
      </c>
      <c r="B299" s="123" t="s">
        <v>87</v>
      </c>
      <c r="C299" s="123" t="s">
        <v>22</v>
      </c>
      <c r="D299" s="39" t="s">
        <v>21</v>
      </c>
      <c r="E299" s="138" t="s">
        <v>2</v>
      </c>
      <c r="F299" s="110" t="s">
        <v>87</v>
      </c>
      <c r="G299" s="109" t="s">
        <v>149</v>
      </c>
      <c r="H299" s="40" t="s">
        <v>24</v>
      </c>
      <c r="I299" s="113" t="s">
        <v>944</v>
      </c>
      <c r="J299" s="39" t="s">
        <v>1543</v>
      </c>
    </row>
    <row r="300" spans="1:10" ht="28.8" x14ac:dyDescent="0.3">
      <c r="A300" s="123" t="s">
        <v>88</v>
      </c>
      <c r="B300" s="123" t="s">
        <v>87</v>
      </c>
      <c r="C300" s="123" t="s">
        <v>22</v>
      </c>
      <c r="D300" s="39" t="s">
        <v>21</v>
      </c>
      <c r="E300" s="138" t="s">
        <v>2</v>
      </c>
      <c r="F300" s="110" t="s">
        <v>87</v>
      </c>
      <c r="G300" s="109" t="s">
        <v>149</v>
      </c>
      <c r="H300" s="40" t="s">
        <v>24</v>
      </c>
      <c r="I300" s="113" t="s">
        <v>752</v>
      </c>
      <c r="J300" s="39" t="s">
        <v>1544</v>
      </c>
    </row>
    <row r="301" spans="1:10" ht="28.8" x14ac:dyDescent="0.3">
      <c r="A301" s="123" t="s">
        <v>88</v>
      </c>
      <c r="B301" s="123" t="s">
        <v>87</v>
      </c>
      <c r="C301" s="123" t="s">
        <v>22</v>
      </c>
      <c r="D301" s="39" t="s">
        <v>21</v>
      </c>
      <c r="E301" s="138" t="s">
        <v>2</v>
      </c>
      <c r="F301" s="110" t="s">
        <v>87</v>
      </c>
      <c r="G301" s="109" t="s">
        <v>149</v>
      </c>
      <c r="H301" s="40" t="s">
        <v>24</v>
      </c>
      <c r="I301" s="113" t="s">
        <v>753</v>
      </c>
      <c r="J301" s="39" t="s">
        <v>1545</v>
      </c>
    </row>
    <row r="302" spans="1:10" ht="28.8" x14ac:dyDescent="0.3">
      <c r="A302" s="123" t="s">
        <v>88</v>
      </c>
      <c r="B302" s="123" t="s">
        <v>87</v>
      </c>
      <c r="C302" s="123" t="s">
        <v>22</v>
      </c>
      <c r="D302" s="39" t="s">
        <v>21</v>
      </c>
      <c r="E302" s="138" t="s">
        <v>2</v>
      </c>
      <c r="F302" s="110" t="s">
        <v>87</v>
      </c>
      <c r="G302" s="109" t="s">
        <v>149</v>
      </c>
      <c r="H302" s="40" t="s">
        <v>24</v>
      </c>
      <c r="I302" s="113" t="s">
        <v>797</v>
      </c>
      <c r="J302" s="39" t="s">
        <v>1546</v>
      </c>
    </row>
    <row r="303" spans="1:10" ht="28.8" x14ac:dyDescent="0.3">
      <c r="A303" s="123" t="s">
        <v>88</v>
      </c>
      <c r="B303" s="123" t="s">
        <v>87</v>
      </c>
      <c r="C303" s="123" t="s">
        <v>22</v>
      </c>
      <c r="D303" s="39" t="s">
        <v>21</v>
      </c>
      <c r="E303" s="138" t="s">
        <v>2</v>
      </c>
      <c r="F303" s="110" t="s">
        <v>87</v>
      </c>
      <c r="G303" s="109" t="s">
        <v>149</v>
      </c>
      <c r="H303" s="40" t="s">
        <v>24</v>
      </c>
      <c r="I303" s="113" t="s">
        <v>710</v>
      </c>
      <c r="J303" s="39" t="s">
        <v>1547</v>
      </c>
    </row>
    <row r="304" spans="1:10" ht="28.8" x14ac:dyDescent="0.3">
      <c r="A304" s="123" t="s">
        <v>88</v>
      </c>
      <c r="B304" s="123" t="s">
        <v>87</v>
      </c>
      <c r="C304" s="123" t="s">
        <v>22</v>
      </c>
      <c r="D304" s="39" t="s">
        <v>21</v>
      </c>
      <c r="E304" s="138" t="s">
        <v>2</v>
      </c>
      <c r="F304" s="110" t="s">
        <v>87</v>
      </c>
      <c r="G304" s="109" t="s">
        <v>149</v>
      </c>
      <c r="H304" s="40" t="s">
        <v>24</v>
      </c>
      <c r="I304" s="113" t="s">
        <v>980</v>
      </c>
      <c r="J304" s="39" t="s">
        <v>1548</v>
      </c>
    </row>
    <row r="305" spans="1:10" ht="28.8" x14ac:dyDescent="0.3">
      <c r="A305" s="123" t="s">
        <v>88</v>
      </c>
      <c r="B305" s="123" t="s">
        <v>87</v>
      </c>
      <c r="C305" s="123" t="s">
        <v>22</v>
      </c>
      <c r="D305" s="39" t="s">
        <v>21</v>
      </c>
      <c r="E305" s="138" t="s">
        <v>2</v>
      </c>
      <c r="F305" s="110" t="s">
        <v>87</v>
      </c>
      <c r="G305" s="109" t="s">
        <v>149</v>
      </c>
      <c r="H305" s="40" t="s">
        <v>24</v>
      </c>
      <c r="I305" s="113" t="s">
        <v>778</v>
      </c>
      <c r="J305" s="39" t="s">
        <v>1549</v>
      </c>
    </row>
    <row r="306" spans="1:10" ht="28.8" x14ac:dyDescent="0.3">
      <c r="A306" s="123" t="s">
        <v>88</v>
      </c>
      <c r="B306" s="123" t="s">
        <v>87</v>
      </c>
      <c r="C306" s="123" t="s">
        <v>22</v>
      </c>
      <c r="D306" s="39" t="s">
        <v>21</v>
      </c>
      <c r="E306" s="138" t="s">
        <v>2</v>
      </c>
      <c r="F306" s="110" t="s">
        <v>87</v>
      </c>
      <c r="G306" s="109" t="s">
        <v>149</v>
      </c>
      <c r="H306" s="40" t="s">
        <v>24</v>
      </c>
      <c r="I306" s="113" t="s">
        <v>699</v>
      </c>
      <c r="J306" s="39" t="s">
        <v>1550</v>
      </c>
    </row>
    <row r="307" spans="1:10" ht="28.8" x14ac:dyDescent="0.3">
      <c r="A307" s="123" t="s">
        <v>88</v>
      </c>
      <c r="B307" s="123" t="s">
        <v>87</v>
      </c>
      <c r="C307" s="123" t="s">
        <v>22</v>
      </c>
      <c r="D307" s="39" t="s">
        <v>21</v>
      </c>
      <c r="E307" s="138" t="s">
        <v>2</v>
      </c>
      <c r="F307" s="110" t="s">
        <v>87</v>
      </c>
      <c r="G307" s="109" t="s">
        <v>149</v>
      </c>
      <c r="H307" s="40" t="s">
        <v>24</v>
      </c>
      <c r="I307" s="113" t="s">
        <v>905</v>
      </c>
      <c r="J307" s="39" t="s">
        <v>1551</v>
      </c>
    </row>
    <row r="308" spans="1:10" ht="28.8" x14ac:dyDescent="0.3">
      <c r="A308" s="123" t="s">
        <v>88</v>
      </c>
      <c r="B308" s="123" t="s">
        <v>87</v>
      </c>
      <c r="C308" s="123" t="s">
        <v>22</v>
      </c>
      <c r="D308" s="39" t="s">
        <v>21</v>
      </c>
      <c r="E308" s="138" t="s">
        <v>2</v>
      </c>
      <c r="F308" s="110" t="s">
        <v>87</v>
      </c>
      <c r="G308" s="109" t="s">
        <v>149</v>
      </c>
      <c r="H308" s="40" t="s">
        <v>24</v>
      </c>
      <c r="I308" s="113" t="s">
        <v>889</v>
      </c>
      <c r="J308" s="39" t="s">
        <v>1552</v>
      </c>
    </row>
    <row r="309" spans="1:10" ht="28.8" x14ac:dyDescent="0.3">
      <c r="A309" s="123" t="s">
        <v>88</v>
      </c>
      <c r="B309" s="123" t="s">
        <v>87</v>
      </c>
      <c r="C309" s="123" t="s">
        <v>22</v>
      </c>
      <c r="D309" s="39" t="s">
        <v>21</v>
      </c>
      <c r="E309" s="138" t="s">
        <v>2</v>
      </c>
      <c r="F309" s="110" t="s">
        <v>87</v>
      </c>
      <c r="G309" s="109" t="s">
        <v>149</v>
      </c>
      <c r="H309" s="40" t="s">
        <v>24</v>
      </c>
      <c r="I309" s="113" t="s">
        <v>908</v>
      </c>
      <c r="J309" s="39" t="s">
        <v>1553</v>
      </c>
    </row>
    <row r="310" spans="1:10" ht="28.8" x14ac:dyDescent="0.3">
      <c r="A310" s="123" t="s">
        <v>88</v>
      </c>
      <c r="B310" s="123" t="s">
        <v>87</v>
      </c>
      <c r="C310" s="123" t="s">
        <v>22</v>
      </c>
      <c r="D310" s="39" t="s">
        <v>21</v>
      </c>
      <c r="E310" s="138" t="s">
        <v>2</v>
      </c>
      <c r="F310" s="110" t="s">
        <v>87</v>
      </c>
      <c r="G310" s="109" t="s">
        <v>149</v>
      </c>
      <c r="H310" s="40" t="s">
        <v>24</v>
      </c>
      <c r="I310" s="113" t="s">
        <v>789</v>
      </c>
      <c r="J310" s="39" t="s">
        <v>1554</v>
      </c>
    </row>
    <row r="311" spans="1:10" ht="28.8" x14ac:dyDescent="0.3">
      <c r="A311" s="123" t="s">
        <v>88</v>
      </c>
      <c r="B311" s="123" t="s">
        <v>87</v>
      </c>
      <c r="C311" s="123" t="s">
        <v>22</v>
      </c>
      <c r="D311" s="39" t="s">
        <v>21</v>
      </c>
      <c r="E311" s="138" t="s">
        <v>2</v>
      </c>
      <c r="F311" s="110" t="s">
        <v>87</v>
      </c>
      <c r="G311" s="109" t="s">
        <v>149</v>
      </c>
      <c r="H311" s="40" t="s">
        <v>24</v>
      </c>
      <c r="I311" s="113" t="s">
        <v>849</v>
      </c>
      <c r="J311" s="39" t="s">
        <v>1555</v>
      </c>
    </row>
    <row r="312" spans="1:10" ht="28.8" x14ac:dyDescent="0.3">
      <c r="A312" s="123" t="s">
        <v>88</v>
      </c>
      <c r="B312" s="123" t="s">
        <v>87</v>
      </c>
      <c r="C312" s="123" t="s">
        <v>22</v>
      </c>
      <c r="D312" s="39" t="s">
        <v>21</v>
      </c>
      <c r="E312" s="138" t="s">
        <v>2</v>
      </c>
      <c r="F312" s="110" t="s">
        <v>87</v>
      </c>
      <c r="G312" s="109" t="s">
        <v>149</v>
      </c>
      <c r="H312" s="40" t="s">
        <v>24</v>
      </c>
      <c r="I312" s="113" t="s">
        <v>790</v>
      </c>
      <c r="J312" s="39" t="s">
        <v>1556</v>
      </c>
    </row>
    <row r="313" spans="1:10" ht="28.8" x14ac:dyDescent="0.3">
      <c r="A313" s="123" t="s">
        <v>88</v>
      </c>
      <c r="B313" s="123" t="s">
        <v>87</v>
      </c>
      <c r="C313" s="123" t="s">
        <v>22</v>
      </c>
      <c r="D313" s="39" t="s">
        <v>21</v>
      </c>
      <c r="E313" s="138" t="s">
        <v>2</v>
      </c>
      <c r="F313" s="110" t="s">
        <v>87</v>
      </c>
      <c r="G313" s="109" t="s">
        <v>149</v>
      </c>
      <c r="H313" s="40" t="s">
        <v>24</v>
      </c>
      <c r="I313" s="113" t="s">
        <v>694</v>
      </c>
      <c r="J313" s="39" t="s">
        <v>1557</v>
      </c>
    </row>
    <row r="314" spans="1:10" ht="28.8" x14ac:dyDescent="0.3">
      <c r="A314" s="123" t="s">
        <v>88</v>
      </c>
      <c r="B314" s="123" t="s">
        <v>87</v>
      </c>
      <c r="C314" s="123" t="s">
        <v>22</v>
      </c>
      <c r="D314" s="39" t="s">
        <v>21</v>
      </c>
      <c r="E314" s="138" t="s">
        <v>2</v>
      </c>
      <c r="F314" s="110" t="s">
        <v>87</v>
      </c>
      <c r="G314" s="109" t="s">
        <v>149</v>
      </c>
      <c r="H314" s="40" t="s">
        <v>24</v>
      </c>
      <c r="I314" s="113" t="s">
        <v>722</v>
      </c>
      <c r="J314" s="39" t="s">
        <v>1558</v>
      </c>
    </row>
    <row r="315" spans="1:10" ht="28.8" x14ac:dyDescent="0.3">
      <c r="A315" s="123" t="s">
        <v>88</v>
      </c>
      <c r="B315" s="123" t="s">
        <v>87</v>
      </c>
      <c r="C315" s="123" t="s">
        <v>22</v>
      </c>
      <c r="D315" s="39" t="s">
        <v>21</v>
      </c>
      <c r="E315" s="138" t="s">
        <v>2</v>
      </c>
      <c r="F315" s="110" t="s">
        <v>87</v>
      </c>
      <c r="G315" s="109" t="s">
        <v>149</v>
      </c>
      <c r="H315" s="40" t="s">
        <v>24</v>
      </c>
      <c r="I315" s="113" t="s">
        <v>955</v>
      </c>
      <c r="J315" s="39" t="s">
        <v>1559</v>
      </c>
    </row>
    <row r="316" spans="1:10" ht="28.8" x14ac:dyDescent="0.3">
      <c r="A316" s="123" t="s">
        <v>88</v>
      </c>
      <c r="B316" s="123" t="s">
        <v>87</v>
      </c>
      <c r="C316" s="123" t="s">
        <v>22</v>
      </c>
      <c r="D316" s="39" t="s">
        <v>21</v>
      </c>
      <c r="E316" s="138" t="s">
        <v>2</v>
      </c>
      <c r="F316" s="110" t="s">
        <v>87</v>
      </c>
      <c r="G316" s="109" t="s">
        <v>149</v>
      </c>
      <c r="H316" s="40" t="s">
        <v>24</v>
      </c>
      <c r="I316" s="113" t="s">
        <v>1001</v>
      </c>
      <c r="J316" s="39" t="s">
        <v>1560</v>
      </c>
    </row>
    <row r="317" spans="1:10" ht="28.8" x14ac:dyDescent="0.3">
      <c r="A317" s="123" t="s">
        <v>88</v>
      </c>
      <c r="B317" s="123" t="s">
        <v>87</v>
      </c>
      <c r="C317" s="123" t="s">
        <v>22</v>
      </c>
      <c r="D317" s="39" t="s">
        <v>21</v>
      </c>
      <c r="E317" s="138" t="s">
        <v>2</v>
      </c>
      <c r="F317" s="110" t="s">
        <v>87</v>
      </c>
      <c r="G317" s="109" t="s">
        <v>149</v>
      </c>
      <c r="H317" s="40" t="s">
        <v>24</v>
      </c>
      <c r="I317" s="113" t="s">
        <v>779</v>
      </c>
      <c r="J317" s="39" t="s">
        <v>1561</v>
      </c>
    </row>
    <row r="318" spans="1:10" ht="28.8" x14ac:dyDescent="0.3">
      <c r="A318" s="123" t="s">
        <v>88</v>
      </c>
      <c r="B318" s="123" t="s">
        <v>87</v>
      </c>
      <c r="C318" s="123" t="s">
        <v>22</v>
      </c>
      <c r="D318" s="39" t="s">
        <v>21</v>
      </c>
      <c r="E318" s="138" t="s">
        <v>2</v>
      </c>
      <c r="F318" s="110" t="s">
        <v>87</v>
      </c>
      <c r="G318" s="109" t="s">
        <v>149</v>
      </c>
      <c r="H318" s="40" t="s">
        <v>24</v>
      </c>
      <c r="I318" s="113" t="s">
        <v>711</v>
      </c>
      <c r="J318" s="39" t="s">
        <v>1562</v>
      </c>
    </row>
    <row r="319" spans="1:10" ht="28.8" x14ac:dyDescent="0.3">
      <c r="A319" s="123" t="s">
        <v>88</v>
      </c>
      <c r="B319" s="123" t="s">
        <v>87</v>
      </c>
      <c r="C319" s="123" t="s">
        <v>22</v>
      </c>
      <c r="D319" s="39" t="s">
        <v>21</v>
      </c>
      <c r="E319" s="138" t="s">
        <v>2</v>
      </c>
      <c r="F319" s="110" t="s">
        <v>87</v>
      </c>
      <c r="G319" s="109" t="s">
        <v>149</v>
      </c>
      <c r="H319" s="40" t="s">
        <v>24</v>
      </c>
      <c r="I319" s="113" t="s">
        <v>1004</v>
      </c>
      <c r="J319" s="39" t="s">
        <v>1563</v>
      </c>
    </row>
    <row r="320" spans="1:10" ht="28.8" x14ac:dyDescent="0.3">
      <c r="A320" s="123" t="s">
        <v>88</v>
      </c>
      <c r="B320" s="123" t="s">
        <v>87</v>
      </c>
      <c r="C320" s="123" t="s">
        <v>22</v>
      </c>
      <c r="D320" s="39" t="s">
        <v>21</v>
      </c>
      <c r="E320" s="138" t="s">
        <v>2</v>
      </c>
      <c r="F320" s="110" t="s">
        <v>87</v>
      </c>
      <c r="G320" s="109" t="s">
        <v>149</v>
      </c>
      <c r="H320" s="40" t="s">
        <v>24</v>
      </c>
      <c r="I320" s="113" t="s">
        <v>728</v>
      </c>
      <c r="J320" s="39" t="s">
        <v>1564</v>
      </c>
    </row>
    <row r="321" spans="1:10" ht="28.8" x14ac:dyDescent="0.3">
      <c r="A321" s="123" t="s">
        <v>88</v>
      </c>
      <c r="B321" s="123" t="s">
        <v>87</v>
      </c>
      <c r="C321" s="123" t="s">
        <v>22</v>
      </c>
      <c r="D321" s="39" t="s">
        <v>21</v>
      </c>
      <c r="E321" s="138" t="s">
        <v>2</v>
      </c>
      <c r="F321" s="110" t="s">
        <v>87</v>
      </c>
      <c r="G321" s="109" t="s">
        <v>149</v>
      </c>
      <c r="H321" s="40" t="s">
        <v>24</v>
      </c>
      <c r="I321" s="113" t="s">
        <v>761</v>
      </c>
      <c r="J321" s="39" t="s">
        <v>1565</v>
      </c>
    </row>
    <row r="322" spans="1:10" ht="28.8" x14ac:dyDescent="0.3">
      <c r="A322" s="123" t="s">
        <v>88</v>
      </c>
      <c r="B322" s="123" t="s">
        <v>87</v>
      </c>
      <c r="C322" s="123" t="s">
        <v>22</v>
      </c>
      <c r="D322" s="39" t="s">
        <v>21</v>
      </c>
      <c r="E322" s="138" t="s">
        <v>2</v>
      </c>
      <c r="F322" s="110" t="s">
        <v>87</v>
      </c>
      <c r="G322" s="109" t="s">
        <v>149</v>
      </c>
      <c r="H322" s="40" t="s">
        <v>24</v>
      </c>
      <c r="I322" s="113" t="s">
        <v>909</v>
      </c>
      <c r="J322" s="39" t="s">
        <v>1566</v>
      </c>
    </row>
    <row r="323" spans="1:10" ht="28.8" x14ac:dyDescent="0.3">
      <c r="A323" s="123" t="s">
        <v>88</v>
      </c>
      <c r="B323" s="123" t="s">
        <v>87</v>
      </c>
      <c r="C323" s="123" t="s">
        <v>22</v>
      </c>
      <c r="D323" s="39" t="s">
        <v>21</v>
      </c>
      <c r="E323" s="138" t="s">
        <v>2</v>
      </c>
      <c r="F323" s="110" t="s">
        <v>87</v>
      </c>
      <c r="G323" s="109" t="s">
        <v>149</v>
      </c>
      <c r="H323" s="40" t="s">
        <v>24</v>
      </c>
      <c r="I323" s="113" t="s">
        <v>992</v>
      </c>
      <c r="J323" s="39" t="s">
        <v>1567</v>
      </c>
    </row>
    <row r="324" spans="1:10" ht="28.8" x14ac:dyDescent="0.3">
      <c r="A324" s="123" t="s">
        <v>88</v>
      </c>
      <c r="B324" s="123" t="s">
        <v>87</v>
      </c>
      <c r="C324" s="123" t="s">
        <v>22</v>
      </c>
      <c r="D324" s="39" t="s">
        <v>21</v>
      </c>
      <c r="E324" s="138" t="s">
        <v>2</v>
      </c>
      <c r="F324" s="110" t="s">
        <v>87</v>
      </c>
      <c r="G324" s="109" t="s">
        <v>149</v>
      </c>
      <c r="H324" s="40" t="s">
        <v>24</v>
      </c>
      <c r="I324" s="113" t="s">
        <v>798</v>
      </c>
      <c r="J324" s="39" t="s">
        <v>1568</v>
      </c>
    </row>
    <row r="325" spans="1:10" ht="28.8" x14ac:dyDescent="0.3">
      <c r="A325" s="123" t="s">
        <v>88</v>
      </c>
      <c r="B325" s="123" t="s">
        <v>87</v>
      </c>
      <c r="C325" s="123" t="s">
        <v>22</v>
      </c>
      <c r="D325" s="39" t="s">
        <v>21</v>
      </c>
      <c r="E325" s="138" t="s">
        <v>2</v>
      </c>
      <c r="F325" s="110" t="s">
        <v>87</v>
      </c>
      <c r="G325" s="109" t="s">
        <v>149</v>
      </c>
      <c r="H325" s="40" t="s">
        <v>24</v>
      </c>
      <c r="I325" s="113" t="s">
        <v>945</v>
      </c>
      <c r="J325" s="39" t="s">
        <v>1569</v>
      </c>
    </row>
    <row r="326" spans="1:10" ht="28.8" x14ac:dyDescent="0.3">
      <c r="A326" s="123" t="s">
        <v>88</v>
      </c>
      <c r="B326" s="123" t="s">
        <v>87</v>
      </c>
      <c r="C326" s="123" t="s">
        <v>22</v>
      </c>
      <c r="D326" s="39" t="s">
        <v>21</v>
      </c>
      <c r="E326" s="138" t="s">
        <v>2</v>
      </c>
      <c r="F326" s="110" t="s">
        <v>87</v>
      </c>
      <c r="G326" s="109" t="s">
        <v>149</v>
      </c>
      <c r="H326" s="40" t="s">
        <v>24</v>
      </c>
      <c r="I326" s="113" t="s">
        <v>951</v>
      </c>
      <c r="J326" s="39" t="s">
        <v>1570</v>
      </c>
    </row>
    <row r="327" spans="1:10" ht="28.8" x14ac:dyDescent="0.3">
      <c r="A327" s="123" t="s">
        <v>88</v>
      </c>
      <c r="B327" s="123" t="s">
        <v>87</v>
      </c>
      <c r="C327" s="123" t="s">
        <v>22</v>
      </c>
      <c r="D327" s="39" t="s">
        <v>21</v>
      </c>
      <c r="E327" s="138" t="s">
        <v>2</v>
      </c>
      <c r="F327" s="110" t="s">
        <v>87</v>
      </c>
      <c r="G327" s="109" t="s">
        <v>149</v>
      </c>
      <c r="H327" s="40" t="s">
        <v>24</v>
      </c>
      <c r="I327" s="113" t="s">
        <v>890</v>
      </c>
      <c r="J327" s="39" t="s">
        <v>1571</v>
      </c>
    </row>
    <row r="328" spans="1:10" ht="28.8" x14ac:dyDescent="0.3">
      <c r="A328" s="123" t="s">
        <v>88</v>
      </c>
      <c r="B328" s="123" t="s">
        <v>87</v>
      </c>
      <c r="C328" s="123" t="s">
        <v>22</v>
      </c>
      <c r="D328" s="39" t="s">
        <v>21</v>
      </c>
      <c r="E328" s="138" t="s">
        <v>2</v>
      </c>
      <c r="F328" s="110" t="s">
        <v>87</v>
      </c>
      <c r="G328" s="109" t="s">
        <v>149</v>
      </c>
      <c r="H328" s="40" t="s">
        <v>24</v>
      </c>
      <c r="I328" s="113" t="s">
        <v>946</v>
      </c>
      <c r="J328" s="39" t="s">
        <v>1572</v>
      </c>
    </row>
    <row r="329" spans="1:10" ht="28.8" x14ac:dyDescent="0.3">
      <c r="A329" s="123" t="s">
        <v>88</v>
      </c>
      <c r="B329" s="123" t="s">
        <v>87</v>
      </c>
      <c r="C329" s="123" t="s">
        <v>22</v>
      </c>
      <c r="D329" s="39" t="s">
        <v>21</v>
      </c>
      <c r="E329" s="138" t="s">
        <v>2</v>
      </c>
      <c r="F329" s="110" t="s">
        <v>87</v>
      </c>
      <c r="G329" s="109" t="s">
        <v>149</v>
      </c>
      <c r="H329" s="40" t="s">
        <v>24</v>
      </c>
      <c r="I329" s="113" t="s">
        <v>1005</v>
      </c>
      <c r="J329" s="39" t="s">
        <v>1573</v>
      </c>
    </row>
    <row r="330" spans="1:10" ht="28.8" x14ac:dyDescent="0.3">
      <c r="A330" s="123" t="s">
        <v>88</v>
      </c>
      <c r="B330" s="123" t="s">
        <v>87</v>
      </c>
      <c r="C330" s="123" t="s">
        <v>22</v>
      </c>
      <c r="D330" s="39" t="s">
        <v>21</v>
      </c>
      <c r="E330" s="138" t="s">
        <v>2</v>
      </c>
      <c r="F330" s="110" t="s">
        <v>87</v>
      </c>
      <c r="G330" s="109" t="s">
        <v>149</v>
      </c>
      <c r="H330" s="40" t="s">
        <v>24</v>
      </c>
      <c r="I330" s="113" t="s">
        <v>891</v>
      </c>
      <c r="J330" s="39" t="s">
        <v>1574</v>
      </c>
    </row>
    <row r="331" spans="1:10" ht="28.8" x14ac:dyDescent="0.3">
      <c r="A331" s="123" t="s">
        <v>88</v>
      </c>
      <c r="B331" s="123" t="s">
        <v>87</v>
      </c>
      <c r="C331" s="123" t="s">
        <v>22</v>
      </c>
      <c r="D331" s="39" t="s">
        <v>21</v>
      </c>
      <c r="E331" s="138" t="s">
        <v>2</v>
      </c>
      <c r="F331" s="110" t="s">
        <v>87</v>
      </c>
      <c r="G331" s="109" t="s">
        <v>149</v>
      </c>
      <c r="H331" s="40" t="s">
        <v>24</v>
      </c>
      <c r="I331" s="113" t="s">
        <v>673</v>
      </c>
      <c r="J331" s="39" t="s">
        <v>1575</v>
      </c>
    </row>
    <row r="332" spans="1:10" ht="28.8" x14ac:dyDescent="0.3">
      <c r="A332" s="123" t="s">
        <v>88</v>
      </c>
      <c r="B332" s="123" t="s">
        <v>87</v>
      </c>
      <c r="C332" s="123" t="s">
        <v>22</v>
      </c>
      <c r="D332" s="39" t="s">
        <v>21</v>
      </c>
      <c r="E332" s="138" t="s">
        <v>2</v>
      </c>
      <c r="F332" s="110" t="s">
        <v>87</v>
      </c>
      <c r="G332" s="109" t="s">
        <v>149</v>
      </c>
      <c r="H332" s="40" t="s">
        <v>24</v>
      </c>
      <c r="I332" s="113" t="s">
        <v>808</v>
      </c>
      <c r="J332" s="39" t="s">
        <v>1576</v>
      </c>
    </row>
    <row r="333" spans="1:10" ht="28.8" x14ac:dyDescent="0.3">
      <c r="A333" s="123" t="s">
        <v>88</v>
      </c>
      <c r="B333" s="123" t="s">
        <v>87</v>
      </c>
      <c r="C333" s="123" t="s">
        <v>22</v>
      </c>
      <c r="D333" s="39" t="s">
        <v>21</v>
      </c>
      <c r="E333" s="138" t="s">
        <v>2</v>
      </c>
      <c r="F333" s="110" t="s">
        <v>87</v>
      </c>
      <c r="G333" s="109" t="s">
        <v>149</v>
      </c>
      <c r="H333" s="40" t="s">
        <v>24</v>
      </c>
      <c r="I333" s="113" t="s">
        <v>963</v>
      </c>
      <c r="J333" s="39" t="s">
        <v>1577</v>
      </c>
    </row>
    <row r="334" spans="1:10" ht="28.8" x14ac:dyDescent="0.3">
      <c r="A334" s="123" t="s">
        <v>88</v>
      </c>
      <c r="B334" s="123" t="s">
        <v>87</v>
      </c>
      <c r="C334" s="123" t="s">
        <v>22</v>
      </c>
      <c r="D334" s="39" t="s">
        <v>21</v>
      </c>
      <c r="E334" s="138" t="s">
        <v>2</v>
      </c>
      <c r="F334" s="110" t="s">
        <v>87</v>
      </c>
      <c r="G334" s="109" t="s">
        <v>149</v>
      </c>
      <c r="H334" s="40" t="s">
        <v>24</v>
      </c>
      <c r="I334" s="113" t="s">
        <v>780</v>
      </c>
      <c r="J334" s="39" t="s">
        <v>1578</v>
      </c>
    </row>
    <row r="335" spans="1:10" ht="28.8" x14ac:dyDescent="0.3">
      <c r="A335" s="123" t="s">
        <v>88</v>
      </c>
      <c r="B335" s="123" t="s">
        <v>87</v>
      </c>
      <c r="C335" s="123" t="s">
        <v>22</v>
      </c>
      <c r="D335" s="39" t="s">
        <v>21</v>
      </c>
      <c r="E335" s="138" t="s">
        <v>2</v>
      </c>
      <c r="F335" s="110" t="s">
        <v>87</v>
      </c>
      <c r="G335" s="109" t="s">
        <v>149</v>
      </c>
      <c r="H335" s="40" t="s">
        <v>24</v>
      </c>
      <c r="I335" s="113" t="s">
        <v>947</v>
      </c>
      <c r="J335" s="39" t="s">
        <v>1579</v>
      </c>
    </row>
    <row r="336" spans="1:10" ht="28.8" x14ac:dyDescent="0.3">
      <c r="A336" s="123" t="s">
        <v>88</v>
      </c>
      <c r="B336" s="123" t="s">
        <v>87</v>
      </c>
      <c r="C336" s="123" t="s">
        <v>22</v>
      </c>
      <c r="D336" s="39" t="s">
        <v>21</v>
      </c>
      <c r="E336" s="138" t="s">
        <v>2</v>
      </c>
      <c r="F336" s="110" t="s">
        <v>87</v>
      </c>
      <c r="G336" s="109" t="s">
        <v>149</v>
      </c>
      <c r="H336" s="40" t="s">
        <v>24</v>
      </c>
      <c r="I336" s="113" t="s">
        <v>829</v>
      </c>
      <c r="J336" s="39" t="s">
        <v>1580</v>
      </c>
    </row>
    <row r="337" spans="1:10" ht="28.8" x14ac:dyDescent="0.3">
      <c r="A337" s="123" t="s">
        <v>88</v>
      </c>
      <c r="B337" s="123" t="s">
        <v>87</v>
      </c>
      <c r="C337" s="123" t="s">
        <v>22</v>
      </c>
      <c r="D337" s="39" t="s">
        <v>21</v>
      </c>
      <c r="E337" s="138" t="s">
        <v>2</v>
      </c>
      <c r="F337" s="110" t="s">
        <v>87</v>
      </c>
      <c r="G337" s="109" t="s">
        <v>149</v>
      </c>
      <c r="H337" s="40" t="s">
        <v>24</v>
      </c>
      <c r="I337" s="113" t="s">
        <v>754</v>
      </c>
      <c r="J337" s="39" t="s">
        <v>1581</v>
      </c>
    </row>
    <row r="338" spans="1:10" ht="28.8" x14ac:dyDescent="0.3">
      <c r="A338" s="123" t="s">
        <v>88</v>
      </c>
      <c r="B338" s="123" t="s">
        <v>87</v>
      </c>
      <c r="C338" s="123" t="s">
        <v>22</v>
      </c>
      <c r="D338" s="39" t="s">
        <v>21</v>
      </c>
      <c r="E338" s="138" t="s">
        <v>2</v>
      </c>
      <c r="F338" s="110" t="s">
        <v>87</v>
      </c>
      <c r="G338" s="109" t="s">
        <v>149</v>
      </c>
      <c r="H338" s="40" t="s">
        <v>24</v>
      </c>
      <c r="I338" s="113" t="s">
        <v>830</v>
      </c>
      <c r="J338" s="39" t="s">
        <v>1582</v>
      </c>
    </row>
    <row r="339" spans="1:10" ht="28.8" x14ac:dyDescent="0.3">
      <c r="A339" s="123" t="s">
        <v>88</v>
      </c>
      <c r="B339" s="123" t="s">
        <v>87</v>
      </c>
      <c r="C339" s="123" t="s">
        <v>22</v>
      </c>
      <c r="D339" s="39" t="s">
        <v>21</v>
      </c>
      <c r="E339" s="138" t="s">
        <v>2</v>
      </c>
      <c r="F339" s="110" t="s">
        <v>87</v>
      </c>
      <c r="G339" s="109" t="s">
        <v>149</v>
      </c>
      <c r="H339" s="40" t="s">
        <v>24</v>
      </c>
      <c r="I339" s="113" t="s">
        <v>770</v>
      </c>
      <c r="J339" s="39" t="s">
        <v>1583</v>
      </c>
    </row>
    <row r="340" spans="1:10" ht="28.8" x14ac:dyDescent="0.3">
      <c r="A340" s="123" t="s">
        <v>88</v>
      </c>
      <c r="B340" s="123" t="s">
        <v>87</v>
      </c>
      <c r="C340" s="123" t="s">
        <v>22</v>
      </c>
      <c r="D340" s="39" t="s">
        <v>21</v>
      </c>
      <c r="E340" s="138" t="s">
        <v>2</v>
      </c>
      <c r="F340" s="110" t="s">
        <v>87</v>
      </c>
      <c r="G340" s="109" t="s">
        <v>149</v>
      </c>
      <c r="H340" s="40" t="s">
        <v>24</v>
      </c>
      <c r="I340" s="113" t="s">
        <v>809</v>
      </c>
      <c r="J340" s="39" t="s">
        <v>1584</v>
      </c>
    </row>
    <row r="341" spans="1:10" ht="28.8" x14ac:dyDescent="0.3">
      <c r="A341" s="123" t="s">
        <v>88</v>
      </c>
      <c r="B341" s="123" t="s">
        <v>87</v>
      </c>
      <c r="C341" s="123" t="s">
        <v>22</v>
      </c>
      <c r="D341" s="39" t="s">
        <v>21</v>
      </c>
      <c r="E341" s="138" t="s">
        <v>2</v>
      </c>
      <c r="F341" s="110" t="s">
        <v>87</v>
      </c>
      <c r="G341" s="109" t="s">
        <v>149</v>
      </c>
      <c r="H341" s="40" t="s">
        <v>24</v>
      </c>
      <c r="I341" s="113" t="s">
        <v>733</v>
      </c>
      <c r="J341" s="39" t="s">
        <v>1585</v>
      </c>
    </row>
    <row r="342" spans="1:10" ht="28.8" x14ac:dyDescent="0.3">
      <c r="A342" s="123" t="s">
        <v>88</v>
      </c>
      <c r="B342" s="123" t="s">
        <v>87</v>
      </c>
      <c r="C342" s="123" t="s">
        <v>22</v>
      </c>
      <c r="D342" s="39" t="s">
        <v>21</v>
      </c>
      <c r="E342" s="138" t="s">
        <v>2</v>
      </c>
      <c r="F342" s="110" t="s">
        <v>87</v>
      </c>
      <c r="G342" s="109" t="s">
        <v>149</v>
      </c>
      <c r="H342" s="40" t="s">
        <v>24</v>
      </c>
      <c r="I342" s="113" t="s">
        <v>917</v>
      </c>
      <c r="J342" s="39" t="s">
        <v>1586</v>
      </c>
    </row>
    <row r="343" spans="1:10" ht="28.8" x14ac:dyDescent="0.3">
      <c r="A343" s="123" t="s">
        <v>88</v>
      </c>
      <c r="B343" s="123" t="s">
        <v>87</v>
      </c>
      <c r="C343" s="123" t="s">
        <v>22</v>
      </c>
      <c r="D343" s="39" t="s">
        <v>21</v>
      </c>
      <c r="E343" s="138" t="s">
        <v>2</v>
      </c>
      <c r="F343" s="110" t="s">
        <v>87</v>
      </c>
      <c r="G343" s="109" t="s">
        <v>149</v>
      </c>
      <c r="H343" s="40" t="s">
        <v>24</v>
      </c>
      <c r="I343" s="113" t="s">
        <v>727</v>
      </c>
      <c r="J343" s="39" t="s">
        <v>1587</v>
      </c>
    </row>
    <row r="344" spans="1:10" ht="28.8" x14ac:dyDescent="0.3">
      <c r="A344" s="123" t="s">
        <v>88</v>
      </c>
      <c r="B344" s="123" t="s">
        <v>87</v>
      </c>
      <c r="C344" s="123" t="s">
        <v>22</v>
      </c>
      <c r="D344" s="39" t="s">
        <v>21</v>
      </c>
      <c r="E344" s="138" t="s">
        <v>2</v>
      </c>
      <c r="F344" s="110" t="s">
        <v>87</v>
      </c>
      <c r="G344" s="109" t="s">
        <v>149</v>
      </c>
      <c r="H344" s="40" t="s">
        <v>24</v>
      </c>
      <c r="I344" s="113" t="s">
        <v>669</v>
      </c>
      <c r="J344" s="39" t="s">
        <v>1588</v>
      </c>
    </row>
    <row r="345" spans="1:10" ht="28.8" x14ac:dyDescent="0.3">
      <c r="A345" s="123" t="s">
        <v>88</v>
      </c>
      <c r="B345" s="123" t="s">
        <v>87</v>
      </c>
      <c r="C345" s="123" t="s">
        <v>22</v>
      </c>
      <c r="D345" s="39" t="s">
        <v>21</v>
      </c>
      <c r="E345" s="138" t="s">
        <v>2</v>
      </c>
      <c r="F345" s="110" t="s">
        <v>87</v>
      </c>
      <c r="G345" s="109" t="s">
        <v>149</v>
      </c>
      <c r="H345" s="40" t="s">
        <v>24</v>
      </c>
      <c r="I345" s="113" t="s">
        <v>964</v>
      </c>
      <c r="J345" s="39" t="s">
        <v>1589</v>
      </c>
    </row>
    <row r="346" spans="1:10" ht="28.8" x14ac:dyDescent="0.3">
      <c r="A346" s="123" t="s">
        <v>88</v>
      </c>
      <c r="B346" s="123" t="s">
        <v>87</v>
      </c>
      <c r="C346" s="123" t="s">
        <v>22</v>
      </c>
      <c r="D346" s="39" t="s">
        <v>21</v>
      </c>
      <c r="E346" s="138" t="s">
        <v>2</v>
      </c>
      <c r="F346" s="110" t="s">
        <v>87</v>
      </c>
      <c r="G346" s="109" t="s">
        <v>149</v>
      </c>
      <c r="H346" s="40" t="s">
        <v>24</v>
      </c>
      <c r="I346" s="113" t="s">
        <v>771</v>
      </c>
      <c r="J346" s="39" t="s">
        <v>1590</v>
      </c>
    </row>
    <row r="347" spans="1:10" ht="28.8" x14ac:dyDescent="0.3">
      <c r="A347" s="123" t="s">
        <v>88</v>
      </c>
      <c r="B347" s="123" t="s">
        <v>87</v>
      </c>
      <c r="C347" s="123" t="s">
        <v>22</v>
      </c>
      <c r="D347" s="39" t="s">
        <v>21</v>
      </c>
      <c r="E347" s="138" t="s">
        <v>2</v>
      </c>
      <c r="F347" s="110" t="s">
        <v>87</v>
      </c>
      <c r="G347" s="109" t="s">
        <v>149</v>
      </c>
      <c r="H347" s="40" t="s">
        <v>24</v>
      </c>
      <c r="I347" s="113" t="s">
        <v>810</v>
      </c>
      <c r="J347" s="39" t="s">
        <v>1591</v>
      </c>
    </row>
    <row r="348" spans="1:10" ht="28.8" x14ac:dyDescent="0.3">
      <c r="A348" s="123" t="s">
        <v>88</v>
      </c>
      <c r="B348" s="123" t="s">
        <v>87</v>
      </c>
      <c r="C348" s="123" t="s">
        <v>22</v>
      </c>
      <c r="D348" s="39" t="s">
        <v>21</v>
      </c>
      <c r="E348" s="138" t="s">
        <v>2</v>
      </c>
      <c r="F348" s="110" t="s">
        <v>87</v>
      </c>
      <c r="G348" s="109" t="s">
        <v>149</v>
      </c>
      <c r="H348" s="40" t="s">
        <v>24</v>
      </c>
      <c r="I348" s="113" t="s">
        <v>670</v>
      </c>
      <c r="J348" s="39" t="s">
        <v>1592</v>
      </c>
    </row>
    <row r="349" spans="1:10" ht="28.8" x14ac:dyDescent="0.3">
      <c r="A349" s="123" t="s">
        <v>88</v>
      </c>
      <c r="B349" s="123" t="s">
        <v>87</v>
      </c>
      <c r="C349" s="123" t="s">
        <v>22</v>
      </c>
      <c r="D349" s="39" t="s">
        <v>21</v>
      </c>
      <c r="E349" s="138" t="s">
        <v>2</v>
      </c>
      <c r="F349" s="110" t="s">
        <v>87</v>
      </c>
      <c r="G349" s="109" t="s">
        <v>149</v>
      </c>
      <c r="H349" s="40" t="s">
        <v>24</v>
      </c>
      <c r="I349" s="113" t="s">
        <v>834</v>
      </c>
      <c r="J349" s="39" t="s">
        <v>1593</v>
      </c>
    </row>
    <row r="350" spans="1:10" ht="28.8" x14ac:dyDescent="0.3">
      <c r="A350" s="123" t="s">
        <v>88</v>
      </c>
      <c r="B350" s="123" t="s">
        <v>87</v>
      </c>
      <c r="C350" s="123" t="s">
        <v>22</v>
      </c>
      <c r="D350" s="39" t="s">
        <v>21</v>
      </c>
      <c r="E350" s="138" t="s">
        <v>2</v>
      </c>
      <c r="F350" s="110" t="s">
        <v>87</v>
      </c>
      <c r="G350" s="109" t="s">
        <v>149</v>
      </c>
      <c r="H350" s="40" t="s">
        <v>24</v>
      </c>
      <c r="I350" s="113" t="s">
        <v>791</v>
      </c>
      <c r="J350" s="39" t="s">
        <v>1594</v>
      </c>
    </row>
    <row r="351" spans="1:10" ht="28.8" x14ac:dyDescent="0.3">
      <c r="A351" s="123" t="s">
        <v>88</v>
      </c>
      <c r="B351" s="123" t="s">
        <v>87</v>
      </c>
      <c r="C351" s="123" t="s">
        <v>22</v>
      </c>
      <c r="D351" s="39" t="s">
        <v>21</v>
      </c>
      <c r="E351" s="138" t="s">
        <v>2</v>
      </c>
      <c r="F351" s="110" t="s">
        <v>87</v>
      </c>
      <c r="G351" s="109" t="s">
        <v>149</v>
      </c>
      <c r="H351" s="40" t="s">
        <v>24</v>
      </c>
      <c r="I351" s="113" t="s">
        <v>850</v>
      </c>
      <c r="J351" s="39" t="s">
        <v>1595</v>
      </c>
    </row>
    <row r="352" spans="1:10" ht="28.8" x14ac:dyDescent="0.3">
      <c r="A352" s="123" t="s">
        <v>88</v>
      </c>
      <c r="B352" s="123" t="s">
        <v>87</v>
      </c>
      <c r="C352" s="123" t="s">
        <v>22</v>
      </c>
      <c r="D352" s="39" t="s">
        <v>21</v>
      </c>
      <c r="E352" s="138" t="s">
        <v>2</v>
      </c>
      <c r="F352" s="110" t="s">
        <v>87</v>
      </c>
      <c r="G352" s="109" t="s">
        <v>149</v>
      </c>
      <c r="H352" s="40" t="s">
        <v>24</v>
      </c>
      <c r="I352" s="113" t="s">
        <v>678</v>
      </c>
      <c r="J352" s="39" t="s">
        <v>1596</v>
      </c>
    </row>
    <row r="353" spans="1:10" ht="28.8" x14ac:dyDescent="0.3">
      <c r="A353" s="123" t="s">
        <v>88</v>
      </c>
      <c r="B353" s="123" t="s">
        <v>87</v>
      </c>
      <c r="C353" s="123" t="s">
        <v>22</v>
      </c>
      <c r="D353" s="39" t="s">
        <v>21</v>
      </c>
      <c r="E353" s="138" t="s">
        <v>2</v>
      </c>
      <c r="F353" s="110" t="s">
        <v>87</v>
      </c>
      <c r="G353" s="109" t="s">
        <v>149</v>
      </c>
      <c r="H353" s="40" t="s">
        <v>24</v>
      </c>
      <c r="I353" s="113" t="s">
        <v>954</v>
      </c>
      <c r="J353" s="39" t="s">
        <v>1597</v>
      </c>
    </row>
    <row r="354" spans="1:10" ht="28.8" x14ac:dyDescent="0.3">
      <c r="A354" s="123" t="s">
        <v>88</v>
      </c>
      <c r="B354" s="123" t="s">
        <v>87</v>
      </c>
      <c r="C354" s="123" t="s">
        <v>22</v>
      </c>
      <c r="D354" s="39" t="s">
        <v>21</v>
      </c>
      <c r="E354" s="138" t="s">
        <v>2</v>
      </c>
      <c r="F354" s="110" t="s">
        <v>87</v>
      </c>
      <c r="G354" s="109" t="s">
        <v>149</v>
      </c>
      <c r="H354" s="40" t="s">
        <v>24</v>
      </c>
      <c r="I354" s="113" t="s">
        <v>914</v>
      </c>
      <c r="J354" s="39" t="s">
        <v>1598</v>
      </c>
    </row>
    <row r="355" spans="1:10" ht="28.8" x14ac:dyDescent="0.3">
      <c r="A355" s="123" t="s">
        <v>88</v>
      </c>
      <c r="B355" s="123" t="s">
        <v>87</v>
      </c>
      <c r="C355" s="123" t="s">
        <v>22</v>
      </c>
      <c r="D355" s="39" t="s">
        <v>21</v>
      </c>
      <c r="E355" s="138" t="s">
        <v>2</v>
      </c>
      <c r="F355" s="110" t="s">
        <v>87</v>
      </c>
      <c r="G355" s="109" t="s">
        <v>149</v>
      </c>
      <c r="H355" s="40" t="s">
        <v>24</v>
      </c>
      <c r="I355" s="113" t="s">
        <v>819</v>
      </c>
      <c r="J355" s="39" t="s">
        <v>1599</v>
      </c>
    </row>
    <row r="356" spans="1:10" ht="28.8" x14ac:dyDescent="0.3">
      <c r="A356" s="123" t="s">
        <v>88</v>
      </c>
      <c r="B356" s="123" t="s">
        <v>87</v>
      </c>
      <c r="C356" s="123" t="s">
        <v>22</v>
      </c>
      <c r="D356" s="39" t="s">
        <v>21</v>
      </c>
      <c r="E356" s="138" t="s">
        <v>2</v>
      </c>
      <c r="F356" s="110" t="s">
        <v>87</v>
      </c>
      <c r="G356" s="109" t="s">
        <v>149</v>
      </c>
      <c r="H356" s="40" t="s">
        <v>24</v>
      </c>
      <c r="I356" s="113" t="s">
        <v>674</v>
      </c>
      <c r="J356" s="39" t="s">
        <v>1600</v>
      </c>
    </row>
    <row r="357" spans="1:10" ht="28.8" x14ac:dyDescent="0.3">
      <c r="A357" s="123" t="s">
        <v>88</v>
      </c>
      <c r="B357" s="123" t="s">
        <v>87</v>
      </c>
      <c r="C357" s="123" t="s">
        <v>22</v>
      </c>
      <c r="D357" s="39" t="s">
        <v>21</v>
      </c>
      <c r="E357" s="138" t="s">
        <v>2</v>
      </c>
      <c r="F357" s="110" t="s">
        <v>87</v>
      </c>
      <c r="G357" s="109" t="s">
        <v>149</v>
      </c>
      <c r="H357" s="40" t="s">
        <v>24</v>
      </c>
      <c r="I357" s="113" t="s">
        <v>851</v>
      </c>
      <c r="J357" s="39" t="s">
        <v>1601</v>
      </c>
    </row>
    <row r="358" spans="1:10" ht="28.8" x14ac:dyDescent="0.3">
      <c r="A358" s="123" t="s">
        <v>88</v>
      </c>
      <c r="B358" s="123" t="s">
        <v>87</v>
      </c>
      <c r="C358" s="123" t="s">
        <v>22</v>
      </c>
      <c r="D358" s="39" t="s">
        <v>21</v>
      </c>
      <c r="E358" s="138" t="s">
        <v>2</v>
      </c>
      <c r="F358" s="110" t="s">
        <v>87</v>
      </c>
      <c r="G358" s="109" t="s">
        <v>149</v>
      </c>
      <c r="H358" s="40" t="s">
        <v>24</v>
      </c>
      <c r="I358" s="113" t="s">
        <v>811</v>
      </c>
      <c r="J358" s="39" t="s">
        <v>1602</v>
      </c>
    </row>
    <row r="359" spans="1:10" ht="28.8" x14ac:dyDescent="0.3">
      <c r="A359" s="123" t="s">
        <v>88</v>
      </c>
      <c r="B359" s="123" t="s">
        <v>87</v>
      </c>
      <c r="C359" s="123" t="s">
        <v>22</v>
      </c>
      <c r="D359" s="39" t="s">
        <v>21</v>
      </c>
      <c r="E359" s="138" t="s">
        <v>2</v>
      </c>
      <c r="F359" s="110" t="s">
        <v>87</v>
      </c>
      <c r="G359" s="109" t="s">
        <v>149</v>
      </c>
      <c r="H359" s="40" t="s">
        <v>24</v>
      </c>
      <c r="I359" s="113" t="s">
        <v>916</v>
      </c>
      <c r="J359" s="39" t="s">
        <v>1603</v>
      </c>
    </row>
    <row r="360" spans="1:10" ht="28.8" x14ac:dyDescent="0.3">
      <c r="A360" s="123" t="s">
        <v>88</v>
      </c>
      <c r="B360" s="123" t="s">
        <v>87</v>
      </c>
      <c r="C360" s="123" t="s">
        <v>22</v>
      </c>
      <c r="D360" s="39" t="s">
        <v>21</v>
      </c>
      <c r="E360" s="138" t="s">
        <v>2</v>
      </c>
      <c r="F360" s="110" t="s">
        <v>87</v>
      </c>
      <c r="G360" s="109" t="s">
        <v>149</v>
      </c>
      <c r="H360" s="40" t="s">
        <v>24</v>
      </c>
      <c r="I360" s="113" t="s">
        <v>903</v>
      </c>
      <c r="J360" s="39" t="s">
        <v>1604</v>
      </c>
    </row>
    <row r="361" spans="1:10" ht="28.8" x14ac:dyDescent="0.3">
      <c r="A361" s="123" t="s">
        <v>88</v>
      </c>
      <c r="B361" s="123" t="s">
        <v>87</v>
      </c>
      <c r="C361" s="123" t="s">
        <v>22</v>
      </c>
      <c r="D361" s="39" t="s">
        <v>21</v>
      </c>
      <c r="E361" s="138" t="s">
        <v>2</v>
      </c>
      <c r="F361" s="110" t="s">
        <v>87</v>
      </c>
      <c r="G361" s="109" t="s">
        <v>149</v>
      </c>
      <c r="H361" s="40" t="s">
        <v>24</v>
      </c>
      <c r="I361" s="113" t="s">
        <v>864</v>
      </c>
      <c r="J361" s="39" t="s">
        <v>1605</v>
      </c>
    </row>
    <row r="362" spans="1:10" ht="28.8" x14ac:dyDescent="0.3">
      <c r="A362" s="123" t="s">
        <v>88</v>
      </c>
      <c r="B362" s="123" t="s">
        <v>87</v>
      </c>
      <c r="C362" s="123" t="s">
        <v>22</v>
      </c>
      <c r="D362" s="39" t="s">
        <v>21</v>
      </c>
      <c r="E362" s="138" t="s">
        <v>2</v>
      </c>
      <c r="F362" s="110" t="s">
        <v>87</v>
      </c>
      <c r="G362" s="109" t="s">
        <v>149</v>
      </c>
      <c r="H362" s="40" t="s">
        <v>24</v>
      </c>
      <c r="I362" s="113" t="s">
        <v>1000</v>
      </c>
      <c r="J362" s="39" t="s">
        <v>1606</v>
      </c>
    </row>
    <row r="363" spans="1:10" ht="28.8" x14ac:dyDescent="0.3">
      <c r="A363" s="123" t="s">
        <v>88</v>
      </c>
      <c r="B363" s="123" t="s">
        <v>87</v>
      </c>
      <c r="C363" s="123" t="s">
        <v>22</v>
      </c>
      <c r="D363" s="39" t="s">
        <v>21</v>
      </c>
      <c r="E363" s="138" t="s">
        <v>2</v>
      </c>
      <c r="F363" s="110" t="s">
        <v>87</v>
      </c>
      <c r="G363" s="109" t="s">
        <v>149</v>
      </c>
      <c r="H363" s="40" t="s">
        <v>24</v>
      </c>
      <c r="I363" s="113" t="s">
        <v>831</v>
      </c>
      <c r="J363" s="39" t="s">
        <v>1607</v>
      </c>
    </row>
    <row r="364" spans="1:10" ht="28.8" x14ac:dyDescent="0.3">
      <c r="A364" s="123" t="s">
        <v>88</v>
      </c>
      <c r="B364" s="123" t="s">
        <v>87</v>
      </c>
      <c r="C364" s="123" t="s">
        <v>22</v>
      </c>
      <c r="D364" s="39" t="s">
        <v>21</v>
      </c>
      <c r="E364" s="138" t="s">
        <v>2</v>
      </c>
      <c r="F364" s="110" t="s">
        <v>87</v>
      </c>
      <c r="G364" s="109" t="s">
        <v>149</v>
      </c>
      <c r="H364" s="40" t="s">
        <v>24</v>
      </c>
      <c r="I364" s="113" t="s">
        <v>969</v>
      </c>
      <c r="J364" s="39" t="s">
        <v>1608</v>
      </c>
    </row>
    <row r="365" spans="1:10" ht="28.8" x14ac:dyDescent="0.3">
      <c r="A365" s="123" t="s">
        <v>88</v>
      </c>
      <c r="B365" s="123" t="s">
        <v>87</v>
      </c>
      <c r="C365" s="123" t="s">
        <v>22</v>
      </c>
      <c r="D365" s="39" t="s">
        <v>21</v>
      </c>
      <c r="E365" s="138" t="s">
        <v>2</v>
      </c>
      <c r="F365" s="110" t="s">
        <v>87</v>
      </c>
      <c r="G365" s="109" t="s">
        <v>149</v>
      </c>
      <c r="H365" s="40" t="s">
        <v>24</v>
      </c>
      <c r="I365" s="113" t="s">
        <v>681</v>
      </c>
      <c r="J365" s="39" t="s">
        <v>1609</v>
      </c>
    </row>
    <row r="366" spans="1:10" ht="28.8" x14ac:dyDescent="0.3">
      <c r="A366" s="123" t="s">
        <v>88</v>
      </c>
      <c r="B366" s="123" t="s">
        <v>87</v>
      </c>
      <c r="C366" s="123" t="s">
        <v>22</v>
      </c>
      <c r="D366" s="39" t="s">
        <v>21</v>
      </c>
      <c r="E366" s="138" t="s">
        <v>2</v>
      </c>
      <c r="F366" s="110" t="s">
        <v>87</v>
      </c>
      <c r="G366" s="109" t="s">
        <v>149</v>
      </c>
      <c r="H366" s="40" t="s">
        <v>24</v>
      </c>
      <c r="I366" s="113" t="s">
        <v>700</v>
      </c>
      <c r="J366" s="39" t="s">
        <v>1610</v>
      </c>
    </row>
    <row r="367" spans="1:10" ht="28.8" x14ac:dyDescent="0.3">
      <c r="A367" s="123" t="s">
        <v>88</v>
      </c>
      <c r="B367" s="123" t="s">
        <v>87</v>
      </c>
      <c r="C367" s="123" t="s">
        <v>22</v>
      </c>
      <c r="D367" s="39" t="s">
        <v>21</v>
      </c>
      <c r="E367" s="138" t="s">
        <v>2</v>
      </c>
      <c r="F367" s="110" t="s">
        <v>87</v>
      </c>
      <c r="G367" s="109" t="s">
        <v>149</v>
      </c>
      <c r="H367" s="40" t="s">
        <v>24</v>
      </c>
      <c r="I367" s="113" t="s">
        <v>792</v>
      </c>
      <c r="J367" s="39" t="s">
        <v>1611</v>
      </c>
    </row>
    <row r="368" spans="1:10" ht="28.8" x14ac:dyDescent="0.3">
      <c r="A368" s="123" t="s">
        <v>88</v>
      </c>
      <c r="B368" s="123" t="s">
        <v>87</v>
      </c>
      <c r="C368" s="123" t="s">
        <v>22</v>
      </c>
      <c r="D368" s="39" t="s">
        <v>21</v>
      </c>
      <c r="E368" s="138" t="s">
        <v>2</v>
      </c>
      <c r="F368" s="110" t="s">
        <v>87</v>
      </c>
      <c r="G368" s="109" t="s">
        <v>149</v>
      </c>
      <c r="H368" s="40" t="s">
        <v>24</v>
      </c>
      <c r="I368" s="113" t="s">
        <v>865</v>
      </c>
      <c r="J368" s="39" t="s">
        <v>1612</v>
      </c>
    </row>
    <row r="369" spans="1:10" ht="28.8" x14ac:dyDescent="0.3">
      <c r="A369" s="123" t="s">
        <v>88</v>
      </c>
      <c r="B369" s="123" t="s">
        <v>87</v>
      </c>
      <c r="C369" s="123" t="s">
        <v>22</v>
      </c>
      <c r="D369" s="39" t="s">
        <v>21</v>
      </c>
      <c r="E369" s="138" t="s">
        <v>2</v>
      </c>
      <c r="F369" s="110" t="s">
        <v>87</v>
      </c>
      <c r="G369" s="109" t="s">
        <v>149</v>
      </c>
      <c r="H369" s="40" t="s">
        <v>24</v>
      </c>
      <c r="I369" s="113" t="s">
        <v>690</v>
      </c>
      <c r="J369" s="39" t="s">
        <v>1613</v>
      </c>
    </row>
    <row r="370" spans="1:10" ht="28.8" x14ac:dyDescent="0.3">
      <c r="A370" s="123" t="s">
        <v>88</v>
      </c>
      <c r="B370" s="123" t="s">
        <v>87</v>
      </c>
      <c r="C370" s="123" t="s">
        <v>22</v>
      </c>
      <c r="D370" s="39" t="s">
        <v>21</v>
      </c>
      <c r="E370" s="138" t="s">
        <v>2</v>
      </c>
      <c r="F370" s="110" t="s">
        <v>87</v>
      </c>
      <c r="G370" s="109" t="s">
        <v>149</v>
      </c>
      <c r="H370" s="40" t="s">
        <v>24</v>
      </c>
      <c r="I370" s="113" t="s">
        <v>852</v>
      </c>
      <c r="J370" s="39" t="s">
        <v>1614</v>
      </c>
    </row>
    <row r="371" spans="1:10" ht="28.8" x14ac:dyDescent="0.3">
      <c r="A371" s="123" t="s">
        <v>88</v>
      </c>
      <c r="B371" s="123" t="s">
        <v>87</v>
      </c>
      <c r="C371" s="123" t="s">
        <v>22</v>
      </c>
      <c r="D371" s="39" t="s">
        <v>21</v>
      </c>
      <c r="E371" s="138" t="s">
        <v>2</v>
      </c>
      <c r="F371" s="110" t="s">
        <v>87</v>
      </c>
      <c r="G371" s="109" t="s">
        <v>149</v>
      </c>
      <c r="H371" s="40" t="s">
        <v>24</v>
      </c>
      <c r="I371" s="113" t="s">
        <v>799</v>
      </c>
      <c r="J371" s="39" t="s">
        <v>1615</v>
      </c>
    </row>
    <row r="372" spans="1:10" ht="28.8" x14ac:dyDescent="0.3">
      <c r="A372" s="123" t="s">
        <v>88</v>
      </c>
      <c r="B372" s="123" t="s">
        <v>87</v>
      </c>
      <c r="C372" s="123" t="s">
        <v>22</v>
      </c>
      <c r="D372" s="39" t="s">
        <v>21</v>
      </c>
      <c r="E372" s="138" t="s">
        <v>2</v>
      </c>
      <c r="F372" s="110" t="s">
        <v>87</v>
      </c>
      <c r="G372" s="109" t="s">
        <v>149</v>
      </c>
      <c r="H372" s="40" t="s">
        <v>24</v>
      </c>
      <c r="I372" s="113" t="s">
        <v>737</v>
      </c>
      <c r="J372" s="39" t="s">
        <v>1616</v>
      </c>
    </row>
    <row r="373" spans="1:10" ht="28.8" x14ac:dyDescent="0.3">
      <c r="A373" s="123" t="s">
        <v>88</v>
      </c>
      <c r="B373" s="123" t="s">
        <v>87</v>
      </c>
      <c r="C373" s="123" t="s">
        <v>22</v>
      </c>
      <c r="D373" s="39" t="s">
        <v>21</v>
      </c>
      <c r="E373" s="138" t="s">
        <v>2</v>
      </c>
      <c r="F373" s="110" t="s">
        <v>87</v>
      </c>
      <c r="G373" s="109" t="s">
        <v>149</v>
      </c>
      <c r="H373" s="40" t="s">
        <v>24</v>
      </c>
      <c r="I373" s="113" t="s">
        <v>853</v>
      </c>
      <c r="J373" s="39" t="s">
        <v>1617</v>
      </c>
    </row>
    <row r="374" spans="1:10" ht="28.8" x14ac:dyDescent="0.3">
      <c r="A374" s="123" t="s">
        <v>88</v>
      </c>
      <c r="B374" s="123" t="s">
        <v>87</v>
      </c>
      <c r="C374" s="123" t="s">
        <v>22</v>
      </c>
      <c r="D374" s="39" t="s">
        <v>21</v>
      </c>
      <c r="E374" s="138" t="s">
        <v>2</v>
      </c>
      <c r="F374" s="110" t="s">
        <v>87</v>
      </c>
      <c r="G374" s="109" t="s">
        <v>149</v>
      </c>
      <c r="H374" s="40" t="s">
        <v>24</v>
      </c>
      <c r="I374" s="113" t="s">
        <v>706</v>
      </c>
      <c r="J374" s="39" t="s">
        <v>1618</v>
      </c>
    </row>
    <row r="375" spans="1:10" ht="28.8" x14ac:dyDescent="0.3">
      <c r="A375" s="123" t="s">
        <v>88</v>
      </c>
      <c r="B375" s="123" t="s">
        <v>87</v>
      </c>
      <c r="C375" s="123" t="s">
        <v>22</v>
      </c>
      <c r="D375" s="39" t="s">
        <v>21</v>
      </c>
      <c r="E375" s="138" t="s">
        <v>2</v>
      </c>
      <c r="F375" s="110" t="s">
        <v>87</v>
      </c>
      <c r="G375" s="109" t="s">
        <v>149</v>
      </c>
      <c r="H375" s="40" t="s">
        <v>24</v>
      </c>
      <c r="I375" s="113" t="s">
        <v>948</v>
      </c>
      <c r="J375" s="39" t="s">
        <v>1619</v>
      </c>
    </row>
    <row r="376" spans="1:10" ht="28.8" x14ac:dyDescent="0.3">
      <c r="A376" s="123" t="s">
        <v>88</v>
      </c>
      <c r="B376" s="123" t="s">
        <v>87</v>
      </c>
      <c r="C376" s="123" t="s">
        <v>22</v>
      </c>
      <c r="D376" s="39" t="s">
        <v>21</v>
      </c>
      <c r="E376" s="138" t="s">
        <v>2</v>
      </c>
      <c r="F376" s="110" t="s">
        <v>87</v>
      </c>
      <c r="G376" s="109" t="s">
        <v>149</v>
      </c>
      <c r="H376" s="40" t="s">
        <v>24</v>
      </c>
      <c r="I376" s="113" t="s">
        <v>800</v>
      </c>
      <c r="J376" s="39" t="s">
        <v>1620</v>
      </c>
    </row>
    <row r="377" spans="1:10" ht="28.8" x14ac:dyDescent="0.3">
      <c r="A377" s="123" t="s">
        <v>88</v>
      </c>
      <c r="B377" s="123" t="s">
        <v>87</v>
      </c>
      <c r="C377" s="123" t="s">
        <v>22</v>
      </c>
      <c r="D377" s="39" t="s">
        <v>21</v>
      </c>
      <c r="E377" s="138" t="s">
        <v>2</v>
      </c>
      <c r="F377" s="110" t="s">
        <v>87</v>
      </c>
      <c r="G377" s="109" t="s">
        <v>149</v>
      </c>
      <c r="H377" s="40" t="s">
        <v>24</v>
      </c>
      <c r="I377" s="113" t="s">
        <v>832</v>
      </c>
      <c r="J377" s="39" t="s">
        <v>1621</v>
      </c>
    </row>
    <row r="378" spans="1:10" ht="28.8" x14ac:dyDescent="0.3">
      <c r="A378" s="123" t="s">
        <v>88</v>
      </c>
      <c r="B378" s="123" t="s">
        <v>87</v>
      </c>
      <c r="C378" s="123" t="s">
        <v>22</v>
      </c>
      <c r="D378" s="39" t="s">
        <v>21</v>
      </c>
      <c r="E378" s="138" t="s">
        <v>2</v>
      </c>
      <c r="F378" s="110" t="s">
        <v>87</v>
      </c>
      <c r="G378" s="109" t="s">
        <v>149</v>
      </c>
      <c r="H378" s="40" t="s">
        <v>24</v>
      </c>
      <c r="I378" s="113" t="s">
        <v>993</v>
      </c>
      <c r="J378" s="39" t="s">
        <v>1622</v>
      </c>
    </row>
    <row r="379" spans="1:10" ht="28.8" x14ac:dyDescent="0.3">
      <c r="A379" s="123" t="s">
        <v>88</v>
      </c>
      <c r="B379" s="123" t="s">
        <v>87</v>
      </c>
      <c r="C379" s="123" t="s">
        <v>22</v>
      </c>
      <c r="D379" s="39" t="s">
        <v>21</v>
      </c>
      <c r="E379" s="138" t="s">
        <v>2</v>
      </c>
      <c r="F379" s="110" t="s">
        <v>87</v>
      </c>
      <c r="G379" s="109" t="s">
        <v>149</v>
      </c>
      <c r="H379" s="40" t="s">
        <v>24</v>
      </c>
      <c r="I379" s="113" t="s">
        <v>716</v>
      </c>
      <c r="J379" s="39" t="s">
        <v>1623</v>
      </c>
    </row>
    <row r="380" spans="1:10" ht="24" x14ac:dyDescent="0.3">
      <c r="A380" s="123" t="s">
        <v>88</v>
      </c>
      <c r="B380" s="123" t="s">
        <v>87</v>
      </c>
      <c r="C380" s="123" t="s">
        <v>22</v>
      </c>
      <c r="D380" s="39" t="s">
        <v>21</v>
      </c>
      <c r="E380" s="138" t="s">
        <v>2</v>
      </c>
      <c r="F380" s="110" t="s">
        <v>87</v>
      </c>
      <c r="G380" s="109" t="s">
        <v>3</v>
      </c>
      <c r="H380" s="40" t="s">
        <v>24</v>
      </c>
      <c r="I380" s="113" t="s">
        <v>636</v>
      </c>
      <c r="J380" s="39" t="s">
        <v>1624</v>
      </c>
    </row>
    <row r="381" spans="1:10" ht="28.8" x14ac:dyDescent="0.3">
      <c r="A381" s="123" t="s">
        <v>88</v>
      </c>
      <c r="B381" s="123" t="s">
        <v>87</v>
      </c>
      <c r="C381" s="123" t="s">
        <v>22</v>
      </c>
      <c r="D381" s="39" t="s">
        <v>21</v>
      </c>
      <c r="E381" s="138" t="s">
        <v>2</v>
      </c>
      <c r="F381" s="110" t="s">
        <v>87</v>
      </c>
      <c r="G381" s="109" t="s">
        <v>3</v>
      </c>
      <c r="H381" s="40" t="s">
        <v>24</v>
      </c>
      <c r="I381" s="113" t="s">
        <v>649</v>
      </c>
      <c r="J381" s="39" t="s">
        <v>1625</v>
      </c>
    </row>
    <row r="382" spans="1:10" ht="24" x14ac:dyDescent="0.3">
      <c r="A382" s="123" t="s">
        <v>88</v>
      </c>
      <c r="B382" s="123" t="s">
        <v>87</v>
      </c>
      <c r="C382" s="123" t="s">
        <v>22</v>
      </c>
      <c r="D382" s="39" t="s">
        <v>21</v>
      </c>
      <c r="E382" s="138" t="s">
        <v>2</v>
      </c>
      <c r="F382" s="110" t="s">
        <v>87</v>
      </c>
      <c r="G382" s="109" t="s">
        <v>3</v>
      </c>
      <c r="H382" s="40" t="s">
        <v>24</v>
      </c>
      <c r="I382" s="113" t="s">
        <v>637</v>
      </c>
      <c r="J382" s="39" t="s">
        <v>1626</v>
      </c>
    </row>
    <row r="383" spans="1:10" ht="28.8" x14ac:dyDescent="0.3">
      <c r="A383" s="123" t="s">
        <v>88</v>
      </c>
      <c r="B383" s="123" t="s">
        <v>87</v>
      </c>
      <c r="C383" s="123" t="s">
        <v>22</v>
      </c>
      <c r="D383" s="39" t="s">
        <v>21</v>
      </c>
      <c r="E383" s="138" t="s">
        <v>2</v>
      </c>
      <c r="F383" s="110" t="s">
        <v>87</v>
      </c>
      <c r="G383" s="109" t="s">
        <v>3</v>
      </c>
      <c r="H383" s="40" t="s">
        <v>24</v>
      </c>
      <c r="I383" s="113" t="s">
        <v>645</v>
      </c>
      <c r="J383" s="39" t="s">
        <v>1627</v>
      </c>
    </row>
    <row r="384" spans="1:10" ht="24" x14ac:dyDescent="0.3">
      <c r="A384" s="123" t="s">
        <v>88</v>
      </c>
      <c r="B384" s="123" t="s">
        <v>87</v>
      </c>
      <c r="C384" s="123" t="s">
        <v>22</v>
      </c>
      <c r="D384" s="39" t="s">
        <v>21</v>
      </c>
      <c r="E384" s="138" t="s">
        <v>2</v>
      </c>
      <c r="F384" s="110" t="s">
        <v>87</v>
      </c>
      <c r="G384" s="109" t="s">
        <v>3</v>
      </c>
      <c r="H384" s="40" t="s">
        <v>24</v>
      </c>
      <c r="I384" s="113" t="s">
        <v>638</v>
      </c>
      <c r="J384" s="39" t="s">
        <v>1628</v>
      </c>
    </row>
    <row r="385" spans="1:10" ht="24" x14ac:dyDescent="0.3">
      <c r="A385" s="123" t="s">
        <v>88</v>
      </c>
      <c r="B385" s="123" t="s">
        <v>87</v>
      </c>
      <c r="C385" s="123" t="s">
        <v>22</v>
      </c>
      <c r="D385" s="39" t="s">
        <v>21</v>
      </c>
      <c r="E385" s="138" t="s">
        <v>2</v>
      </c>
      <c r="F385" s="110" t="s">
        <v>87</v>
      </c>
      <c r="G385" s="109" t="s">
        <v>3</v>
      </c>
      <c r="H385" s="40" t="s">
        <v>24</v>
      </c>
      <c r="I385" s="113" t="s">
        <v>643</v>
      </c>
      <c r="J385" s="39" t="s">
        <v>1629</v>
      </c>
    </row>
    <row r="386" spans="1:10" ht="28.8" x14ac:dyDescent="0.3">
      <c r="A386" s="123" t="s">
        <v>88</v>
      </c>
      <c r="B386" s="123" t="s">
        <v>87</v>
      </c>
      <c r="C386" s="123" t="s">
        <v>22</v>
      </c>
      <c r="D386" s="39" t="s">
        <v>21</v>
      </c>
      <c r="E386" s="138" t="s">
        <v>2</v>
      </c>
      <c r="F386" s="110" t="s">
        <v>87</v>
      </c>
      <c r="G386" s="109" t="s">
        <v>3</v>
      </c>
      <c r="H386" s="40" t="s">
        <v>24</v>
      </c>
      <c r="I386" s="113" t="s">
        <v>644</v>
      </c>
      <c r="J386" s="39" t="s">
        <v>1630</v>
      </c>
    </row>
    <row r="387" spans="1:10" ht="28.8" x14ac:dyDescent="0.3">
      <c r="A387" s="123" t="s">
        <v>88</v>
      </c>
      <c r="B387" s="123" t="s">
        <v>87</v>
      </c>
      <c r="C387" s="123" t="s">
        <v>22</v>
      </c>
      <c r="D387" s="39" t="s">
        <v>21</v>
      </c>
      <c r="E387" s="138" t="s">
        <v>2</v>
      </c>
      <c r="F387" s="110" t="s">
        <v>87</v>
      </c>
      <c r="G387" s="109" t="s">
        <v>3</v>
      </c>
      <c r="H387" s="40" t="s">
        <v>24</v>
      </c>
      <c r="I387" s="113" t="s">
        <v>648</v>
      </c>
      <c r="J387" s="39" t="s">
        <v>1631</v>
      </c>
    </row>
    <row r="388" spans="1:10" ht="28.8" x14ac:dyDescent="0.3">
      <c r="A388" s="123" t="s">
        <v>88</v>
      </c>
      <c r="B388" s="123" t="s">
        <v>87</v>
      </c>
      <c r="C388" s="123" t="s">
        <v>22</v>
      </c>
      <c r="D388" s="39" t="s">
        <v>21</v>
      </c>
      <c r="E388" s="138" t="s">
        <v>2</v>
      </c>
      <c r="F388" s="110" t="s">
        <v>87</v>
      </c>
      <c r="G388" s="109" t="s">
        <v>3</v>
      </c>
      <c r="H388" s="40" t="s">
        <v>24</v>
      </c>
      <c r="I388" s="113" t="s">
        <v>646</v>
      </c>
      <c r="J388" s="39" t="s">
        <v>1632</v>
      </c>
    </row>
    <row r="389" spans="1:10" ht="24" x14ac:dyDescent="0.3">
      <c r="A389" s="123" t="s">
        <v>88</v>
      </c>
      <c r="B389" s="123" t="s">
        <v>87</v>
      </c>
      <c r="C389" s="123" t="s">
        <v>22</v>
      </c>
      <c r="D389" s="39" t="s">
        <v>21</v>
      </c>
      <c r="E389" s="138" t="s">
        <v>2</v>
      </c>
      <c r="F389" s="110" t="s">
        <v>87</v>
      </c>
      <c r="G389" s="109" t="s">
        <v>3</v>
      </c>
      <c r="H389" s="40" t="s">
        <v>24</v>
      </c>
      <c r="I389" s="113" t="s">
        <v>640</v>
      </c>
      <c r="J389" s="39" t="s">
        <v>1633</v>
      </c>
    </row>
    <row r="390" spans="1:10" ht="24" x14ac:dyDescent="0.3">
      <c r="A390" s="123" t="s">
        <v>88</v>
      </c>
      <c r="B390" s="123" t="s">
        <v>87</v>
      </c>
      <c r="C390" s="123" t="s">
        <v>22</v>
      </c>
      <c r="D390" s="39" t="s">
        <v>21</v>
      </c>
      <c r="E390" s="138" t="s">
        <v>2</v>
      </c>
      <c r="F390" s="110" t="s">
        <v>87</v>
      </c>
      <c r="G390" s="109" t="s">
        <v>3</v>
      </c>
      <c r="H390" s="40" t="s">
        <v>24</v>
      </c>
      <c r="I390" s="113" t="s">
        <v>635</v>
      </c>
      <c r="J390" s="39" t="s">
        <v>1634</v>
      </c>
    </row>
    <row r="391" spans="1:10" ht="24" x14ac:dyDescent="0.3">
      <c r="A391" s="123" t="s">
        <v>88</v>
      </c>
      <c r="B391" s="123" t="s">
        <v>87</v>
      </c>
      <c r="C391" s="123" t="s">
        <v>22</v>
      </c>
      <c r="D391" s="39" t="s">
        <v>21</v>
      </c>
      <c r="E391" s="138" t="s">
        <v>2</v>
      </c>
      <c r="F391" s="110" t="s">
        <v>87</v>
      </c>
      <c r="G391" s="109" t="s">
        <v>3</v>
      </c>
      <c r="H391" s="40" t="s">
        <v>24</v>
      </c>
      <c r="I391" s="113" t="s">
        <v>639</v>
      </c>
      <c r="J391" s="39" t="s">
        <v>1635</v>
      </c>
    </row>
    <row r="392" spans="1:10" ht="24" x14ac:dyDescent="0.3">
      <c r="A392" s="123" t="s">
        <v>88</v>
      </c>
      <c r="B392" s="123" t="s">
        <v>87</v>
      </c>
      <c r="C392" s="123" t="s">
        <v>22</v>
      </c>
      <c r="D392" s="39" t="s">
        <v>21</v>
      </c>
      <c r="E392" s="138" t="s">
        <v>2</v>
      </c>
      <c r="F392" s="110" t="s">
        <v>87</v>
      </c>
      <c r="G392" s="109" t="s">
        <v>3</v>
      </c>
      <c r="H392" s="40" t="s">
        <v>24</v>
      </c>
      <c r="I392" s="113" t="s">
        <v>642</v>
      </c>
      <c r="J392" s="39" t="s">
        <v>1636</v>
      </c>
    </row>
    <row r="393" spans="1:10" ht="24" x14ac:dyDescent="0.3">
      <c r="A393" s="123" t="s">
        <v>88</v>
      </c>
      <c r="B393" s="123" t="s">
        <v>87</v>
      </c>
      <c r="C393" s="123" t="s">
        <v>22</v>
      </c>
      <c r="D393" s="39" t="s">
        <v>21</v>
      </c>
      <c r="E393" s="138" t="s">
        <v>2</v>
      </c>
      <c r="F393" s="110" t="s">
        <v>87</v>
      </c>
      <c r="G393" s="109" t="s">
        <v>3</v>
      </c>
      <c r="H393" s="40" t="s">
        <v>24</v>
      </c>
      <c r="I393" s="113" t="s">
        <v>641</v>
      </c>
      <c r="J393" s="39" t="s">
        <v>1637</v>
      </c>
    </row>
    <row r="394" spans="1:10" ht="28.8" x14ac:dyDescent="0.3">
      <c r="A394" s="123" t="s">
        <v>88</v>
      </c>
      <c r="B394" s="123" t="s">
        <v>87</v>
      </c>
      <c r="C394" s="123" t="s">
        <v>22</v>
      </c>
      <c r="D394" s="39" t="s">
        <v>21</v>
      </c>
      <c r="E394" s="138" t="s">
        <v>2</v>
      </c>
      <c r="F394" s="110" t="s">
        <v>87</v>
      </c>
      <c r="G394" s="109" t="s">
        <v>3</v>
      </c>
      <c r="H394" s="40" t="s">
        <v>24</v>
      </c>
      <c r="I394" s="113" t="s">
        <v>650</v>
      </c>
      <c r="J394" s="39" t="s">
        <v>1638</v>
      </c>
    </row>
    <row r="395" spans="1:10" ht="28.8" x14ac:dyDescent="0.3">
      <c r="A395" s="123" t="s">
        <v>88</v>
      </c>
      <c r="B395" s="123" t="s">
        <v>87</v>
      </c>
      <c r="C395" s="123" t="s">
        <v>22</v>
      </c>
      <c r="D395" s="39" t="s">
        <v>21</v>
      </c>
      <c r="E395" s="138" t="s">
        <v>2</v>
      </c>
      <c r="F395" s="110" t="s">
        <v>87</v>
      </c>
      <c r="G395" s="109" t="s">
        <v>3</v>
      </c>
      <c r="H395" s="40" t="s">
        <v>24</v>
      </c>
      <c r="I395" s="113" t="s">
        <v>647</v>
      </c>
      <c r="J395" s="39" t="s">
        <v>1639</v>
      </c>
    </row>
    <row r="396" spans="1:10" ht="24" x14ac:dyDescent="0.3">
      <c r="A396" s="123" t="s">
        <v>88</v>
      </c>
      <c r="B396" s="123" t="s">
        <v>87</v>
      </c>
      <c r="C396" s="123" t="s">
        <v>18</v>
      </c>
      <c r="D396" s="39" t="s">
        <v>17</v>
      </c>
      <c r="E396" s="138" t="s">
        <v>2</v>
      </c>
      <c r="F396" s="110" t="s">
        <v>88</v>
      </c>
      <c r="G396" s="109" t="s">
        <v>89</v>
      </c>
      <c r="H396" s="40" t="s">
        <v>20</v>
      </c>
      <c r="I396" s="113" t="s">
        <v>89</v>
      </c>
      <c r="J396" s="39" t="s">
        <v>1731</v>
      </c>
    </row>
    <row r="397" spans="1:10" ht="28.8" x14ac:dyDescent="0.3">
      <c r="A397" s="123" t="s">
        <v>88</v>
      </c>
      <c r="B397" s="123" t="s">
        <v>87</v>
      </c>
      <c r="C397" s="123" t="s">
        <v>55</v>
      </c>
      <c r="D397" s="39" t="s">
        <v>54</v>
      </c>
      <c r="E397" s="138" t="s">
        <v>2</v>
      </c>
      <c r="F397" s="110" t="s">
        <v>88</v>
      </c>
      <c r="G397" s="109" t="s">
        <v>89</v>
      </c>
      <c r="H397" s="40" t="s">
        <v>57</v>
      </c>
      <c r="I397" s="124" t="s">
        <v>89</v>
      </c>
      <c r="J397" s="39" t="s">
        <v>1732</v>
      </c>
    </row>
    <row r="398" spans="1:10" ht="28.8" x14ac:dyDescent="0.3">
      <c r="A398" s="123" t="s">
        <v>88</v>
      </c>
      <c r="B398" s="123" t="s">
        <v>87</v>
      </c>
      <c r="C398" s="123" t="s">
        <v>64</v>
      </c>
      <c r="D398" s="39" t="s">
        <v>63</v>
      </c>
      <c r="E398" s="138" t="s">
        <v>2</v>
      </c>
      <c r="F398" s="110" t="s">
        <v>88</v>
      </c>
      <c r="G398" s="109" t="s">
        <v>89</v>
      </c>
      <c r="H398" s="40" t="s">
        <v>66</v>
      </c>
      <c r="I398" s="124" t="s">
        <v>89</v>
      </c>
      <c r="J398" s="39" t="s">
        <v>1733</v>
      </c>
    </row>
    <row r="399" spans="1:10" ht="36" x14ac:dyDescent="0.3">
      <c r="A399" s="123" t="s">
        <v>88</v>
      </c>
      <c r="B399" s="123" t="s">
        <v>87</v>
      </c>
      <c r="C399" s="123" t="s">
        <v>27</v>
      </c>
      <c r="D399" s="39" t="s">
        <v>26</v>
      </c>
      <c r="E399" s="138" t="s">
        <v>2</v>
      </c>
      <c r="F399" s="110" t="s">
        <v>88</v>
      </c>
      <c r="G399" s="109" t="s">
        <v>89</v>
      </c>
      <c r="H399" s="40" t="s">
        <v>29</v>
      </c>
      <c r="I399" s="124" t="s">
        <v>89</v>
      </c>
      <c r="J399" s="39" t="s">
        <v>1734</v>
      </c>
    </row>
    <row r="400" spans="1:10" ht="24" x14ac:dyDescent="0.3">
      <c r="A400" s="123" t="s">
        <v>88</v>
      </c>
      <c r="B400" s="123" t="s">
        <v>87</v>
      </c>
      <c r="C400" s="123" t="s">
        <v>43</v>
      </c>
      <c r="D400" s="39" t="s">
        <v>42</v>
      </c>
      <c r="E400" s="137" t="s">
        <v>91</v>
      </c>
      <c r="F400" s="110" t="s">
        <v>88</v>
      </c>
      <c r="G400" s="109" t="s">
        <v>89</v>
      </c>
      <c r="H400" s="40" t="s">
        <v>45</v>
      </c>
      <c r="I400" s="124" t="s">
        <v>89</v>
      </c>
      <c r="J400" s="39" t="s">
        <v>1735</v>
      </c>
    </row>
    <row r="401" spans="1:10" ht="28.8" x14ac:dyDescent="0.3">
      <c r="A401" s="123" t="s">
        <v>88</v>
      </c>
      <c r="B401" s="123" t="s">
        <v>87</v>
      </c>
      <c r="C401" s="123" t="s">
        <v>43</v>
      </c>
      <c r="D401" s="39" t="s">
        <v>42</v>
      </c>
      <c r="E401" s="137" t="s">
        <v>91</v>
      </c>
      <c r="F401" s="110" t="s">
        <v>87</v>
      </c>
      <c r="G401" s="109" t="s">
        <v>92</v>
      </c>
      <c r="H401" s="40" t="s">
        <v>45</v>
      </c>
      <c r="I401" s="113" t="s">
        <v>1046</v>
      </c>
      <c r="J401" s="39" t="s">
        <v>1656</v>
      </c>
    </row>
    <row r="402" spans="1:10" ht="28.8" x14ac:dyDescent="0.3">
      <c r="A402" s="123" t="s">
        <v>88</v>
      </c>
      <c r="B402" s="123" t="s">
        <v>87</v>
      </c>
      <c r="C402" s="123" t="s">
        <v>43</v>
      </c>
      <c r="D402" s="39" t="s">
        <v>42</v>
      </c>
      <c r="E402" s="137" t="s">
        <v>91</v>
      </c>
      <c r="F402" s="110" t="s">
        <v>87</v>
      </c>
      <c r="G402" s="109" t="s">
        <v>92</v>
      </c>
      <c r="H402" s="40" t="s">
        <v>45</v>
      </c>
      <c r="I402" s="113" t="s">
        <v>1047</v>
      </c>
      <c r="J402" s="39" t="s">
        <v>1657</v>
      </c>
    </row>
    <row r="403" spans="1:10" ht="28.8" x14ac:dyDescent="0.3">
      <c r="A403" s="123" t="s">
        <v>88</v>
      </c>
      <c r="B403" s="123" t="s">
        <v>87</v>
      </c>
      <c r="C403" s="123" t="s">
        <v>43</v>
      </c>
      <c r="D403" s="39" t="s">
        <v>42</v>
      </c>
      <c r="E403" s="137" t="s">
        <v>91</v>
      </c>
      <c r="F403" s="110" t="s">
        <v>87</v>
      </c>
      <c r="G403" s="109" t="s">
        <v>92</v>
      </c>
      <c r="H403" s="40" t="s">
        <v>45</v>
      </c>
      <c r="I403" s="113" t="s">
        <v>1048</v>
      </c>
      <c r="J403" s="39" t="s">
        <v>1658</v>
      </c>
    </row>
    <row r="404" spans="1:10" ht="28.8" x14ac:dyDescent="0.3">
      <c r="A404" s="123" t="s">
        <v>88</v>
      </c>
      <c r="B404" s="123" t="s">
        <v>87</v>
      </c>
      <c r="C404" s="123" t="s">
        <v>43</v>
      </c>
      <c r="D404" s="39" t="s">
        <v>42</v>
      </c>
      <c r="E404" s="137" t="s">
        <v>91</v>
      </c>
      <c r="F404" s="110" t="s">
        <v>87</v>
      </c>
      <c r="G404" s="109" t="s">
        <v>92</v>
      </c>
      <c r="H404" s="40" t="s">
        <v>45</v>
      </c>
      <c r="I404" s="113" t="s">
        <v>1049</v>
      </c>
      <c r="J404" s="39" t="s">
        <v>1659</v>
      </c>
    </row>
    <row r="405" spans="1:10" ht="28.8" x14ac:dyDescent="0.3">
      <c r="A405" s="123" t="s">
        <v>88</v>
      </c>
      <c r="B405" s="123" t="s">
        <v>87</v>
      </c>
      <c r="C405" s="123" t="s">
        <v>43</v>
      </c>
      <c r="D405" s="39" t="s">
        <v>42</v>
      </c>
      <c r="E405" s="137" t="s">
        <v>91</v>
      </c>
      <c r="F405" s="110" t="s">
        <v>87</v>
      </c>
      <c r="G405" s="109" t="s">
        <v>92</v>
      </c>
      <c r="H405" s="40" t="s">
        <v>45</v>
      </c>
      <c r="I405" s="113" t="s">
        <v>1050</v>
      </c>
      <c r="J405" s="39" t="s">
        <v>1660</v>
      </c>
    </row>
    <row r="406" spans="1:10" ht="28.8" x14ac:dyDescent="0.3">
      <c r="A406" s="123" t="s">
        <v>88</v>
      </c>
      <c r="B406" s="123" t="s">
        <v>87</v>
      </c>
      <c r="C406" s="123" t="s">
        <v>43</v>
      </c>
      <c r="D406" s="39" t="s">
        <v>42</v>
      </c>
      <c r="E406" s="137" t="s">
        <v>91</v>
      </c>
      <c r="F406" s="110" t="s">
        <v>87</v>
      </c>
      <c r="G406" s="109" t="s">
        <v>92</v>
      </c>
      <c r="H406" s="40" t="s">
        <v>45</v>
      </c>
      <c r="I406" s="113" t="s">
        <v>1051</v>
      </c>
      <c r="J406" s="39" t="s">
        <v>1661</v>
      </c>
    </row>
    <row r="407" spans="1:10" ht="28.8" x14ac:dyDescent="0.3">
      <c r="A407" s="123" t="s">
        <v>88</v>
      </c>
      <c r="B407" s="123" t="s">
        <v>87</v>
      </c>
      <c r="C407" s="123" t="s">
        <v>43</v>
      </c>
      <c r="D407" s="39" t="s">
        <v>42</v>
      </c>
      <c r="E407" s="137" t="s">
        <v>91</v>
      </c>
      <c r="F407" s="110" t="s">
        <v>87</v>
      </c>
      <c r="G407" s="109" t="s">
        <v>92</v>
      </c>
      <c r="H407" s="40" t="s">
        <v>45</v>
      </c>
      <c r="I407" s="113" t="s">
        <v>1052</v>
      </c>
      <c r="J407" s="39" t="s">
        <v>1662</v>
      </c>
    </row>
    <row r="408" spans="1:10" ht="28.8" x14ac:dyDescent="0.3">
      <c r="A408" s="123" t="s">
        <v>88</v>
      </c>
      <c r="B408" s="123" t="s">
        <v>87</v>
      </c>
      <c r="C408" s="123" t="s">
        <v>43</v>
      </c>
      <c r="D408" s="39" t="s">
        <v>42</v>
      </c>
      <c r="E408" s="137" t="s">
        <v>91</v>
      </c>
      <c r="F408" s="110" t="s">
        <v>87</v>
      </c>
      <c r="G408" s="109" t="s">
        <v>92</v>
      </c>
      <c r="H408" s="40" t="s">
        <v>45</v>
      </c>
      <c r="I408" s="113" t="s">
        <v>1053</v>
      </c>
      <c r="J408" s="39" t="s">
        <v>1663</v>
      </c>
    </row>
    <row r="409" spans="1:10" ht="28.8" x14ac:dyDescent="0.3">
      <c r="A409" s="123" t="s">
        <v>88</v>
      </c>
      <c r="B409" s="123" t="s">
        <v>87</v>
      </c>
      <c r="C409" s="123" t="s">
        <v>43</v>
      </c>
      <c r="D409" s="39" t="s">
        <v>42</v>
      </c>
      <c r="E409" s="137" t="s">
        <v>91</v>
      </c>
      <c r="F409" s="110" t="s">
        <v>87</v>
      </c>
      <c r="G409" s="109" t="s">
        <v>92</v>
      </c>
      <c r="H409" s="40" t="s">
        <v>45</v>
      </c>
      <c r="I409" s="113" t="s">
        <v>1054</v>
      </c>
      <c r="J409" s="39" t="s">
        <v>1664</v>
      </c>
    </row>
    <row r="410" spans="1:10" ht="28.8" x14ac:dyDescent="0.3">
      <c r="A410" s="123" t="s">
        <v>88</v>
      </c>
      <c r="B410" s="123" t="s">
        <v>87</v>
      </c>
      <c r="C410" s="123" t="s">
        <v>43</v>
      </c>
      <c r="D410" s="39" t="s">
        <v>42</v>
      </c>
      <c r="E410" s="137" t="s">
        <v>91</v>
      </c>
      <c r="F410" s="110" t="s">
        <v>87</v>
      </c>
      <c r="G410" s="109" t="s">
        <v>92</v>
      </c>
      <c r="H410" s="40" t="s">
        <v>45</v>
      </c>
      <c r="I410" s="113" t="s">
        <v>1055</v>
      </c>
      <c r="J410" s="39" t="s">
        <v>1665</v>
      </c>
    </row>
    <row r="411" spans="1:10" ht="28.8" x14ac:dyDescent="0.3">
      <c r="A411" s="123" t="s">
        <v>88</v>
      </c>
      <c r="B411" s="123" t="s">
        <v>87</v>
      </c>
      <c r="C411" s="123" t="s">
        <v>43</v>
      </c>
      <c r="D411" s="39" t="s">
        <v>42</v>
      </c>
      <c r="E411" s="137" t="s">
        <v>91</v>
      </c>
      <c r="F411" s="110" t="s">
        <v>87</v>
      </c>
      <c r="G411" s="109" t="s">
        <v>92</v>
      </c>
      <c r="H411" s="40" t="s">
        <v>45</v>
      </c>
      <c r="I411" s="113" t="s">
        <v>1056</v>
      </c>
      <c r="J411" s="39" t="s">
        <v>1666</v>
      </c>
    </row>
    <row r="412" spans="1:10" ht="28.8" x14ac:dyDescent="0.3">
      <c r="A412" s="123" t="s">
        <v>88</v>
      </c>
      <c r="B412" s="123" t="s">
        <v>87</v>
      </c>
      <c r="C412" s="123" t="s">
        <v>43</v>
      </c>
      <c r="D412" s="39" t="s">
        <v>42</v>
      </c>
      <c r="E412" s="137" t="s">
        <v>91</v>
      </c>
      <c r="F412" s="110" t="s">
        <v>87</v>
      </c>
      <c r="G412" s="109" t="s">
        <v>92</v>
      </c>
      <c r="H412" s="40" t="s">
        <v>45</v>
      </c>
      <c r="I412" s="113" t="s">
        <v>1057</v>
      </c>
      <c r="J412" s="39" t="s">
        <v>1667</v>
      </c>
    </row>
    <row r="413" spans="1:10" ht="28.8" x14ac:dyDescent="0.3">
      <c r="A413" s="123" t="s">
        <v>88</v>
      </c>
      <c r="B413" s="123" t="s">
        <v>87</v>
      </c>
      <c r="C413" s="123" t="s">
        <v>43</v>
      </c>
      <c r="D413" s="39" t="s">
        <v>42</v>
      </c>
      <c r="E413" s="137" t="s">
        <v>91</v>
      </c>
      <c r="F413" s="110" t="s">
        <v>87</v>
      </c>
      <c r="G413" s="109" t="s">
        <v>92</v>
      </c>
      <c r="H413" s="40" t="s">
        <v>45</v>
      </c>
      <c r="I413" s="113" t="s">
        <v>1058</v>
      </c>
      <c r="J413" s="39" t="s">
        <v>1668</v>
      </c>
    </row>
    <row r="414" spans="1:10" ht="28.8" x14ac:dyDescent="0.3">
      <c r="A414" s="123" t="s">
        <v>88</v>
      </c>
      <c r="B414" s="123" t="s">
        <v>87</v>
      </c>
      <c r="C414" s="123" t="s">
        <v>43</v>
      </c>
      <c r="D414" s="39" t="s">
        <v>42</v>
      </c>
      <c r="E414" s="137" t="s">
        <v>91</v>
      </c>
      <c r="F414" s="110" t="s">
        <v>87</v>
      </c>
      <c r="G414" s="109" t="s">
        <v>92</v>
      </c>
      <c r="H414" s="40" t="s">
        <v>45</v>
      </c>
      <c r="I414" s="113" t="s">
        <v>1059</v>
      </c>
      <c r="J414" s="39" t="s">
        <v>1669</v>
      </c>
    </row>
    <row r="415" spans="1:10" ht="28.8" x14ac:dyDescent="0.3">
      <c r="A415" s="123" t="s">
        <v>88</v>
      </c>
      <c r="B415" s="123" t="s">
        <v>87</v>
      </c>
      <c r="C415" s="123" t="s">
        <v>43</v>
      </c>
      <c r="D415" s="39" t="s">
        <v>42</v>
      </c>
      <c r="E415" s="137" t="s">
        <v>91</v>
      </c>
      <c r="F415" s="110" t="s">
        <v>87</v>
      </c>
      <c r="G415" s="109" t="s">
        <v>92</v>
      </c>
      <c r="H415" s="40" t="s">
        <v>45</v>
      </c>
      <c r="I415" s="113" t="s">
        <v>1060</v>
      </c>
      <c r="J415" s="39" t="s">
        <v>1670</v>
      </c>
    </row>
    <row r="416" spans="1:10" ht="28.8" x14ac:dyDescent="0.3">
      <c r="A416" s="123" t="s">
        <v>88</v>
      </c>
      <c r="B416" s="123" t="s">
        <v>87</v>
      </c>
      <c r="C416" s="123" t="s">
        <v>43</v>
      </c>
      <c r="D416" s="39" t="s">
        <v>42</v>
      </c>
      <c r="E416" s="137" t="s">
        <v>91</v>
      </c>
      <c r="F416" s="110" t="s">
        <v>87</v>
      </c>
      <c r="G416" s="109" t="s">
        <v>92</v>
      </c>
      <c r="H416" s="40" t="s">
        <v>45</v>
      </c>
      <c r="I416" s="113" t="s">
        <v>1061</v>
      </c>
      <c r="J416" s="39" t="s">
        <v>1671</v>
      </c>
    </row>
    <row r="417" spans="1:10" ht="28.8" x14ac:dyDescent="0.3">
      <c r="A417" s="123" t="s">
        <v>88</v>
      </c>
      <c r="B417" s="123" t="s">
        <v>87</v>
      </c>
      <c r="C417" s="123" t="s">
        <v>43</v>
      </c>
      <c r="D417" s="39" t="s">
        <v>42</v>
      </c>
      <c r="E417" s="137" t="s">
        <v>91</v>
      </c>
      <c r="F417" s="110" t="s">
        <v>87</v>
      </c>
      <c r="G417" s="109" t="s">
        <v>92</v>
      </c>
      <c r="H417" s="40" t="s">
        <v>45</v>
      </c>
      <c r="I417" s="113" t="s">
        <v>1062</v>
      </c>
      <c r="J417" s="39" t="s">
        <v>1672</v>
      </c>
    </row>
    <row r="418" spans="1:10" ht="28.8" x14ac:dyDescent="0.3">
      <c r="A418" s="123" t="s">
        <v>88</v>
      </c>
      <c r="B418" s="123" t="s">
        <v>87</v>
      </c>
      <c r="C418" s="123" t="s">
        <v>43</v>
      </c>
      <c r="D418" s="39" t="s">
        <v>42</v>
      </c>
      <c r="E418" s="137" t="s">
        <v>91</v>
      </c>
      <c r="F418" s="110" t="s">
        <v>87</v>
      </c>
      <c r="G418" s="109" t="s">
        <v>92</v>
      </c>
      <c r="H418" s="40" t="s">
        <v>45</v>
      </c>
      <c r="I418" s="113" t="s">
        <v>1063</v>
      </c>
      <c r="J418" s="39" t="s">
        <v>1673</v>
      </c>
    </row>
    <row r="419" spans="1:10" ht="28.8" x14ac:dyDescent="0.3">
      <c r="A419" s="123" t="s">
        <v>88</v>
      </c>
      <c r="B419" s="123" t="s">
        <v>87</v>
      </c>
      <c r="C419" s="123" t="s">
        <v>43</v>
      </c>
      <c r="D419" s="39" t="s">
        <v>42</v>
      </c>
      <c r="E419" s="137" t="s">
        <v>91</v>
      </c>
      <c r="F419" s="110" t="s">
        <v>87</v>
      </c>
      <c r="G419" s="109" t="s">
        <v>92</v>
      </c>
      <c r="H419" s="40" t="s">
        <v>45</v>
      </c>
      <c r="I419" s="113" t="s">
        <v>1064</v>
      </c>
      <c r="J419" s="39" t="s">
        <v>1674</v>
      </c>
    </row>
    <row r="420" spans="1:10" ht="28.8" x14ac:dyDescent="0.3">
      <c r="A420" s="123" t="s">
        <v>88</v>
      </c>
      <c r="B420" s="123" t="s">
        <v>87</v>
      </c>
      <c r="C420" s="123" t="s">
        <v>43</v>
      </c>
      <c r="D420" s="39" t="s">
        <v>42</v>
      </c>
      <c r="E420" s="137" t="s">
        <v>91</v>
      </c>
      <c r="F420" s="110" t="s">
        <v>87</v>
      </c>
      <c r="G420" s="109" t="s">
        <v>92</v>
      </c>
      <c r="H420" s="40" t="s">
        <v>45</v>
      </c>
      <c r="I420" s="113" t="s">
        <v>1065</v>
      </c>
      <c r="J420" s="39" t="s">
        <v>1675</v>
      </c>
    </row>
    <row r="421" spans="1:10" ht="28.8" x14ac:dyDescent="0.3">
      <c r="A421" s="123" t="s">
        <v>88</v>
      </c>
      <c r="B421" s="123" t="s">
        <v>87</v>
      </c>
      <c r="C421" s="123" t="s">
        <v>43</v>
      </c>
      <c r="D421" s="39" t="s">
        <v>42</v>
      </c>
      <c r="E421" s="137" t="s">
        <v>91</v>
      </c>
      <c r="F421" s="110" t="s">
        <v>87</v>
      </c>
      <c r="G421" s="109" t="s">
        <v>92</v>
      </c>
      <c r="H421" s="40" t="s">
        <v>45</v>
      </c>
      <c r="I421" s="113" t="s">
        <v>1066</v>
      </c>
      <c r="J421" s="39" t="s">
        <v>1676</v>
      </c>
    </row>
    <row r="422" spans="1:10" ht="28.8" x14ac:dyDescent="0.3">
      <c r="A422" s="123" t="s">
        <v>88</v>
      </c>
      <c r="B422" s="123" t="s">
        <v>87</v>
      </c>
      <c r="C422" s="123" t="s">
        <v>43</v>
      </c>
      <c r="D422" s="39" t="s">
        <v>42</v>
      </c>
      <c r="E422" s="137" t="s">
        <v>91</v>
      </c>
      <c r="F422" s="110" t="s">
        <v>87</v>
      </c>
      <c r="G422" s="109" t="s">
        <v>92</v>
      </c>
      <c r="H422" s="40" t="s">
        <v>45</v>
      </c>
      <c r="I422" s="113" t="s">
        <v>1067</v>
      </c>
      <c r="J422" s="39" t="s">
        <v>1677</v>
      </c>
    </row>
    <row r="423" spans="1:10" ht="28.8" x14ac:dyDescent="0.3">
      <c r="A423" s="123" t="s">
        <v>88</v>
      </c>
      <c r="B423" s="123" t="s">
        <v>87</v>
      </c>
      <c r="C423" s="123" t="s">
        <v>71</v>
      </c>
      <c r="D423" t="s">
        <v>42</v>
      </c>
      <c r="E423" s="138" t="s">
        <v>91</v>
      </c>
      <c r="F423" s="110" t="s">
        <v>88</v>
      </c>
      <c r="G423" s="109" t="s">
        <v>89</v>
      </c>
      <c r="H423" s="40" t="s">
        <v>72</v>
      </c>
      <c r="I423" s="113" t="s">
        <v>89</v>
      </c>
      <c r="J423" s="39" t="s">
        <v>1736</v>
      </c>
    </row>
    <row r="424" spans="1:10" ht="28.8" x14ac:dyDescent="0.3">
      <c r="A424" s="123" t="s">
        <v>88</v>
      </c>
      <c r="B424" s="123" t="s">
        <v>87</v>
      </c>
      <c r="C424" s="123" t="s">
        <v>73</v>
      </c>
      <c r="D424" t="s">
        <v>42</v>
      </c>
      <c r="E424" s="138" t="s">
        <v>91</v>
      </c>
      <c r="F424" s="110" t="s">
        <v>87</v>
      </c>
      <c r="G424" s="109" t="s">
        <v>90</v>
      </c>
      <c r="H424" s="40" t="s">
        <v>75</v>
      </c>
      <c r="I424" s="113" t="s">
        <v>1006</v>
      </c>
      <c r="J424" s="39" t="s">
        <v>1678</v>
      </c>
    </row>
    <row r="425" spans="1:10" ht="28.8" x14ac:dyDescent="0.3">
      <c r="A425" s="123" t="s">
        <v>88</v>
      </c>
      <c r="B425" s="123" t="s">
        <v>87</v>
      </c>
      <c r="C425" s="123" t="s">
        <v>73</v>
      </c>
      <c r="D425" t="s">
        <v>42</v>
      </c>
      <c r="E425" s="138" t="s">
        <v>91</v>
      </c>
      <c r="F425" s="110" t="s">
        <v>87</v>
      </c>
      <c r="G425" s="109" t="s">
        <v>90</v>
      </c>
      <c r="H425" s="40" t="s">
        <v>75</v>
      </c>
      <c r="I425" s="113" t="s">
        <v>1007</v>
      </c>
      <c r="J425" s="39" t="s">
        <v>1679</v>
      </c>
    </row>
    <row r="426" spans="1:10" ht="28.8" x14ac:dyDescent="0.3">
      <c r="A426" s="123" t="s">
        <v>88</v>
      </c>
      <c r="B426" s="123" t="s">
        <v>87</v>
      </c>
      <c r="C426" s="123" t="s">
        <v>73</v>
      </c>
      <c r="D426" t="s">
        <v>42</v>
      </c>
      <c r="E426" s="138" t="s">
        <v>91</v>
      </c>
      <c r="F426" s="110" t="s">
        <v>87</v>
      </c>
      <c r="G426" s="109" t="s">
        <v>90</v>
      </c>
      <c r="H426" s="40" t="s">
        <v>75</v>
      </c>
      <c r="I426" s="113" t="s">
        <v>1008</v>
      </c>
      <c r="J426" s="39" t="s">
        <v>1680</v>
      </c>
    </row>
    <row r="427" spans="1:10" ht="28.8" x14ac:dyDescent="0.3">
      <c r="A427" s="123" t="s">
        <v>88</v>
      </c>
      <c r="B427" s="123" t="s">
        <v>87</v>
      </c>
      <c r="C427" s="123" t="s">
        <v>73</v>
      </c>
      <c r="D427" t="s">
        <v>42</v>
      </c>
      <c r="E427" s="138" t="s">
        <v>91</v>
      </c>
      <c r="F427" s="110" t="s">
        <v>87</v>
      </c>
      <c r="G427" s="109" t="s">
        <v>90</v>
      </c>
      <c r="H427" s="40" t="s">
        <v>75</v>
      </c>
      <c r="I427" s="113" t="s">
        <v>1009</v>
      </c>
      <c r="J427" s="39" t="s">
        <v>1681</v>
      </c>
    </row>
    <row r="428" spans="1:10" ht="28.8" x14ac:dyDescent="0.3">
      <c r="A428" s="123" t="s">
        <v>88</v>
      </c>
      <c r="B428" s="123" t="s">
        <v>87</v>
      </c>
      <c r="C428" s="123" t="s">
        <v>73</v>
      </c>
      <c r="D428" t="s">
        <v>42</v>
      </c>
      <c r="E428" s="138" t="s">
        <v>91</v>
      </c>
      <c r="F428" s="110" t="s">
        <v>87</v>
      </c>
      <c r="G428" s="109" t="s">
        <v>90</v>
      </c>
      <c r="H428" s="40" t="s">
        <v>75</v>
      </c>
      <c r="I428" s="113" t="s">
        <v>1010</v>
      </c>
      <c r="J428" s="39" t="s">
        <v>1682</v>
      </c>
    </row>
    <row r="429" spans="1:10" ht="28.8" x14ac:dyDescent="0.3">
      <c r="A429" s="123" t="s">
        <v>88</v>
      </c>
      <c r="B429" s="123" t="s">
        <v>87</v>
      </c>
      <c r="C429" s="123" t="s">
        <v>73</v>
      </c>
      <c r="D429" t="s">
        <v>42</v>
      </c>
      <c r="E429" s="138" t="s">
        <v>91</v>
      </c>
      <c r="F429" s="110" t="s">
        <v>87</v>
      </c>
      <c r="G429" s="109" t="s">
        <v>90</v>
      </c>
      <c r="H429" s="40" t="s">
        <v>75</v>
      </c>
      <c r="I429" s="113" t="s">
        <v>1011</v>
      </c>
      <c r="J429" s="39" t="s">
        <v>1683</v>
      </c>
    </row>
    <row r="430" spans="1:10" ht="28.8" x14ac:dyDescent="0.3">
      <c r="A430" s="123" t="s">
        <v>88</v>
      </c>
      <c r="B430" s="123" t="s">
        <v>87</v>
      </c>
      <c r="C430" s="123" t="s">
        <v>73</v>
      </c>
      <c r="D430" t="s">
        <v>42</v>
      </c>
      <c r="E430" s="138" t="s">
        <v>91</v>
      </c>
      <c r="F430" s="110" t="s">
        <v>87</v>
      </c>
      <c r="G430" s="109" t="s">
        <v>90</v>
      </c>
      <c r="H430" s="40" t="s">
        <v>75</v>
      </c>
      <c r="I430" s="113" t="s">
        <v>1012</v>
      </c>
      <c r="J430" s="39" t="s">
        <v>1684</v>
      </c>
    </row>
    <row r="431" spans="1:10" ht="28.8" x14ac:dyDescent="0.3">
      <c r="A431" s="123" t="s">
        <v>88</v>
      </c>
      <c r="B431" s="123" t="s">
        <v>87</v>
      </c>
      <c r="C431" s="123" t="s">
        <v>73</v>
      </c>
      <c r="D431" t="s">
        <v>42</v>
      </c>
      <c r="E431" s="138" t="s">
        <v>91</v>
      </c>
      <c r="F431" s="110" t="s">
        <v>87</v>
      </c>
      <c r="G431" s="109" t="s">
        <v>90</v>
      </c>
      <c r="H431" s="40" t="s">
        <v>75</v>
      </c>
      <c r="I431" s="113" t="s">
        <v>1013</v>
      </c>
      <c r="J431" s="39" t="s">
        <v>1685</v>
      </c>
    </row>
    <row r="432" spans="1:10" ht="28.8" x14ac:dyDescent="0.3">
      <c r="A432" s="123" t="s">
        <v>88</v>
      </c>
      <c r="B432" s="123" t="s">
        <v>87</v>
      </c>
      <c r="C432" s="123" t="s">
        <v>73</v>
      </c>
      <c r="D432" t="s">
        <v>42</v>
      </c>
      <c r="E432" s="138" t="s">
        <v>91</v>
      </c>
      <c r="F432" s="110" t="s">
        <v>87</v>
      </c>
      <c r="G432" s="109" t="s">
        <v>90</v>
      </c>
      <c r="H432" s="40" t="s">
        <v>75</v>
      </c>
      <c r="I432" s="113" t="s">
        <v>1014</v>
      </c>
      <c r="J432" s="39" t="s">
        <v>1686</v>
      </c>
    </row>
    <row r="433" spans="1:10" ht="28.8" x14ac:dyDescent="0.3">
      <c r="A433" s="123" t="s">
        <v>88</v>
      </c>
      <c r="B433" s="123" t="s">
        <v>87</v>
      </c>
      <c r="C433" s="123" t="s">
        <v>73</v>
      </c>
      <c r="D433" t="s">
        <v>42</v>
      </c>
      <c r="E433" s="138" t="s">
        <v>91</v>
      </c>
      <c r="F433" s="110" t="s">
        <v>87</v>
      </c>
      <c r="G433" s="109" t="s">
        <v>90</v>
      </c>
      <c r="H433" s="40" t="s">
        <v>75</v>
      </c>
      <c r="I433" s="113" t="s">
        <v>1015</v>
      </c>
      <c r="J433" s="39" t="s">
        <v>1687</v>
      </c>
    </row>
    <row r="434" spans="1:10" ht="28.8" x14ac:dyDescent="0.3">
      <c r="A434" s="123" t="s">
        <v>88</v>
      </c>
      <c r="B434" s="123" t="s">
        <v>87</v>
      </c>
      <c r="C434" s="123" t="s">
        <v>73</v>
      </c>
      <c r="D434" t="s">
        <v>42</v>
      </c>
      <c r="E434" s="138" t="s">
        <v>91</v>
      </c>
      <c r="F434" s="110" t="s">
        <v>87</v>
      </c>
      <c r="G434" s="109" t="s">
        <v>90</v>
      </c>
      <c r="H434" s="40" t="s">
        <v>75</v>
      </c>
      <c r="I434" s="113" t="s">
        <v>1016</v>
      </c>
      <c r="J434" s="39" t="s">
        <v>1688</v>
      </c>
    </row>
    <row r="435" spans="1:10" ht="28.8" x14ac:dyDescent="0.3">
      <c r="A435" s="123" t="s">
        <v>88</v>
      </c>
      <c r="B435" s="123" t="s">
        <v>87</v>
      </c>
      <c r="C435" s="123" t="s">
        <v>73</v>
      </c>
      <c r="D435" t="s">
        <v>42</v>
      </c>
      <c r="E435" s="138" t="s">
        <v>91</v>
      </c>
      <c r="F435" s="110" t="s">
        <v>87</v>
      </c>
      <c r="G435" s="109" t="s">
        <v>90</v>
      </c>
      <c r="H435" s="40" t="s">
        <v>75</v>
      </c>
      <c r="I435" s="113" t="s">
        <v>1017</v>
      </c>
      <c r="J435" s="39" t="s">
        <v>1689</v>
      </c>
    </row>
    <row r="436" spans="1:10" ht="28.8" x14ac:dyDescent="0.3">
      <c r="A436" s="123" t="s">
        <v>88</v>
      </c>
      <c r="B436" s="123" t="s">
        <v>87</v>
      </c>
      <c r="C436" s="123" t="s">
        <v>73</v>
      </c>
      <c r="D436" t="s">
        <v>42</v>
      </c>
      <c r="E436" s="138" t="s">
        <v>91</v>
      </c>
      <c r="F436" s="110" t="s">
        <v>87</v>
      </c>
      <c r="G436" s="109" t="s">
        <v>90</v>
      </c>
      <c r="H436" s="40" t="s">
        <v>75</v>
      </c>
      <c r="I436" s="113" t="s">
        <v>1018</v>
      </c>
      <c r="J436" s="39" t="s">
        <v>1690</v>
      </c>
    </row>
    <row r="437" spans="1:10" ht="28.8" x14ac:dyDescent="0.3">
      <c r="A437" s="123" t="s">
        <v>88</v>
      </c>
      <c r="B437" s="123" t="s">
        <v>87</v>
      </c>
      <c r="C437" s="123" t="s">
        <v>73</v>
      </c>
      <c r="D437" t="s">
        <v>42</v>
      </c>
      <c r="E437" s="138" t="s">
        <v>91</v>
      </c>
      <c r="F437" s="110" t="s">
        <v>87</v>
      </c>
      <c r="G437" s="109" t="s">
        <v>90</v>
      </c>
      <c r="H437" s="40" t="s">
        <v>75</v>
      </c>
      <c r="I437" s="113" t="s">
        <v>1019</v>
      </c>
      <c r="J437" s="39" t="s">
        <v>1691</v>
      </c>
    </row>
    <row r="438" spans="1:10" ht="28.8" x14ac:dyDescent="0.3">
      <c r="A438" s="123" t="s">
        <v>88</v>
      </c>
      <c r="B438" s="123" t="s">
        <v>87</v>
      </c>
      <c r="C438" s="123" t="s">
        <v>73</v>
      </c>
      <c r="D438" t="s">
        <v>42</v>
      </c>
      <c r="E438" s="138" t="s">
        <v>91</v>
      </c>
      <c r="F438" s="110" t="s">
        <v>87</v>
      </c>
      <c r="G438" s="109" t="s">
        <v>90</v>
      </c>
      <c r="H438" s="40" t="s">
        <v>75</v>
      </c>
      <c r="I438" s="113" t="s">
        <v>1020</v>
      </c>
      <c r="J438" s="39" t="s">
        <v>1692</v>
      </c>
    </row>
    <row r="439" spans="1:10" ht="28.8" x14ac:dyDescent="0.3">
      <c r="A439" s="123" t="s">
        <v>88</v>
      </c>
      <c r="B439" s="123" t="s">
        <v>87</v>
      </c>
      <c r="C439" s="123" t="s">
        <v>73</v>
      </c>
      <c r="D439" t="s">
        <v>42</v>
      </c>
      <c r="E439" s="138" t="s">
        <v>91</v>
      </c>
      <c r="F439" s="110" t="s">
        <v>87</v>
      </c>
      <c r="G439" s="109" t="s">
        <v>90</v>
      </c>
      <c r="H439" s="40" t="s">
        <v>75</v>
      </c>
      <c r="I439" s="113" t="s">
        <v>1021</v>
      </c>
      <c r="J439" s="39" t="s">
        <v>1693</v>
      </c>
    </row>
    <row r="440" spans="1:10" ht="28.8" x14ac:dyDescent="0.3">
      <c r="A440" s="123" t="s">
        <v>88</v>
      </c>
      <c r="B440" s="123" t="s">
        <v>87</v>
      </c>
      <c r="C440" s="123" t="s">
        <v>73</v>
      </c>
      <c r="D440" t="s">
        <v>42</v>
      </c>
      <c r="E440" s="138" t="s">
        <v>91</v>
      </c>
      <c r="F440" s="110" t="s">
        <v>87</v>
      </c>
      <c r="G440" s="109" t="s">
        <v>90</v>
      </c>
      <c r="H440" s="40" t="s">
        <v>75</v>
      </c>
      <c r="I440" s="113" t="s">
        <v>1022</v>
      </c>
      <c r="J440" s="39" t="s">
        <v>1694</v>
      </c>
    </row>
    <row r="441" spans="1:10" ht="28.8" x14ac:dyDescent="0.3">
      <c r="A441" s="123" t="s">
        <v>88</v>
      </c>
      <c r="B441" s="123" t="s">
        <v>87</v>
      </c>
      <c r="C441" s="123" t="s">
        <v>73</v>
      </c>
      <c r="D441" t="s">
        <v>42</v>
      </c>
      <c r="E441" s="138" t="s">
        <v>91</v>
      </c>
      <c r="F441" s="110" t="s">
        <v>87</v>
      </c>
      <c r="G441" s="109" t="s">
        <v>90</v>
      </c>
      <c r="H441" s="40" t="s">
        <v>75</v>
      </c>
      <c r="I441" s="113" t="s">
        <v>1023</v>
      </c>
      <c r="J441" s="39" t="s">
        <v>1695</v>
      </c>
    </row>
    <row r="442" spans="1:10" ht="28.8" x14ac:dyDescent="0.3">
      <c r="A442" s="123" t="s">
        <v>88</v>
      </c>
      <c r="B442" s="123" t="s">
        <v>87</v>
      </c>
      <c r="C442" s="123" t="s">
        <v>73</v>
      </c>
      <c r="D442" t="s">
        <v>42</v>
      </c>
      <c r="E442" s="138" t="s">
        <v>91</v>
      </c>
      <c r="F442" s="110" t="s">
        <v>87</v>
      </c>
      <c r="G442" s="109" t="s">
        <v>90</v>
      </c>
      <c r="H442" s="40" t="s">
        <v>75</v>
      </c>
      <c r="I442" s="113" t="s">
        <v>1024</v>
      </c>
      <c r="J442" s="39" t="s">
        <v>1696</v>
      </c>
    </row>
    <row r="443" spans="1:10" ht="28.8" x14ac:dyDescent="0.3">
      <c r="A443" s="123" t="s">
        <v>88</v>
      </c>
      <c r="B443" s="123" t="s">
        <v>87</v>
      </c>
      <c r="C443" s="123" t="s">
        <v>73</v>
      </c>
      <c r="D443" t="s">
        <v>42</v>
      </c>
      <c r="E443" s="138" t="s">
        <v>91</v>
      </c>
      <c r="F443" s="110" t="s">
        <v>87</v>
      </c>
      <c r="G443" s="109" t="s">
        <v>90</v>
      </c>
      <c r="H443" s="40" t="s">
        <v>75</v>
      </c>
      <c r="I443" s="113" t="s">
        <v>1025</v>
      </c>
      <c r="J443" s="39" t="s">
        <v>1697</v>
      </c>
    </row>
    <row r="444" spans="1:10" ht="28.8" x14ac:dyDescent="0.3">
      <c r="A444" s="123" t="s">
        <v>88</v>
      </c>
      <c r="B444" s="123" t="s">
        <v>87</v>
      </c>
      <c r="C444" s="123" t="s">
        <v>73</v>
      </c>
      <c r="D444" t="s">
        <v>42</v>
      </c>
      <c r="E444" s="138" t="s">
        <v>91</v>
      </c>
      <c r="F444" s="110" t="s">
        <v>87</v>
      </c>
      <c r="G444" s="109" t="s">
        <v>90</v>
      </c>
      <c r="H444" s="40" t="s">
        <v>75</v>
      </c>
      <c r="I444" s="113" t="s">
        <v>1026</v>
      </c>
      <c r="J444" s="39" t="s">
        <v>1698</v>
      </c>
    </row>
    <row r="445" spans="1:10" ht="28.8" x14ac:dyDescent="0.3">
      <c r="A445" s="123" t="s">
        <v>88</v>
      </c>
      <c r="B445" s="123" t="s">
        <v>87</v>
      </c>
      <c r="C445" s="123" t="s">
        <v>73</v>
      </c>
      <c r="D445" t="s">
        <v>42</v>
      </c>
      <c r="E445" s="138" t="s">
        <v>91</v>
      </c>
      <c r="F445" s="110" t="s">
        <v>87</v>
      </c>
      <c r="G445" s="109" t="s">
        <v>90</v>
      </c>
      <c r="H445" s="40" t="s">
        <v>75</v>
      </c>
      <c r="I445" s="113" t="s">
        <v>1027</v>
      </c>
      <c r="J445" s="39" t="s">
        <v>1699</v>
      </c>
    </row>
    <row r="446" spans="1:10" ht="28.8" x14ac:dyDescent="0.3">
      <c r="A446" s="123" t="s">
        <v>88</v>
      </c>
      <c r="B446" s="123" t="s">
        <v>87</v>
      </c>
      <c r="C446" s="123" t="s">
        <v>77</v>
      </c>
      <c r="D446" s="39" t="s">
        <v>76</v>
      </c>
      <c r="E446" s="137" t="s">
        <v>110</v>
      </c>
      <c r="F446" s="110" t="s">
        <v>88</v>
      </c>
      <c r="G446" s="109" t="s">
        <v>89</v>
      </c>
      <c r="H446" s="40" t="s">
        <v>79</v>
      </c>
      <c r="I446" s="113" t="s">
        <v>89</v>
      </c>
      <c r="J446" s="39" t="s">
        <v>1737</v>
      </c>
    </row>
    <row r="447" spans="1:10" ht="28.8" x14ac:dyDescent="0.3">
      <c r="A447" s="123" t="s">
        <v>88</v>
      </c>
      <c r="B447" s="123" t="s">
        <v>87</v>
      </c>
      <c r="C447" s="123" t="s">
        <v>9</v>
      </c>
      <c r="D447" s="39" t="s">
        <v>8</v>
      </c>
      <c r="E447" s="137" t="s">
        <v>2</v>
      </c>
      <c r="F447" s="110" t="s">
        <v>87</v>
      </c>
      <c r="G447" s="109" t="s">
        <v>3</v>
      </c>
      <c r="H447" s="40" t="s">
        <v>11</v>
      </c>
      <c r="I447" s="113" t="s">
        <v>636</v>
      </c>
      <c r="J447" s="39" t="s">
        <v>620</v>
      </c>
    </row>
    <row r="448" spans="1:10" ht="28.8" x14ac:dyDescent="0.3">
      <c r="A448" s="123" t="s">
        <v>88</v>
      </c>
      <c r="B448" s="123" t="s">
        <v>87</v>
      </c>
      <c r="C448" s="123" t="s">
        <v>9</v>
      </c>
      <c r="D448" s="39" t="s">
        <v>8</v>
      </c>
      <c r="E448" s="137" t="s">
        <v>2</v>
      </c>
      <c r="F448" s="110" t="s">
        <v>87</v>
      </c>
      <c r="G448" s="109" t="s">
        <v>3</v>
      </c>
      <c r="H448" s="40" t="s">
        <v>11</v>
      </c>
      <c r="I448" s="113" t="s">
        <v>649</v>
      </c>
      <c r="J448" s="39" t="s">
        <v>633</v>
      </c>
    </row>
    <row r="449" spans="1:10" ht="28.8" x14ac:dyDescent="0.3">
      <c r="A449" s="123" t="s">
        <v>88</v>
      </c>
      <c r="B449" s="123" t="s">
        <v>87</v>
      </c>
      <c r="C449" s="123" t="s">
        <v>9</v>
      </c>
      <c r="D449" s="39" t="s">
        <v>8</v>
      </c>
      <c r="E449" s="137" t="s">
        <v>2</v>
      </c>
      <c r="F449" s="110" t="s">
        <v>87</v>
      </c>
      <c r="G449" s="109" t="s">
        <v>3</v>
      </c>
      <c r="H449" s="40" t="s">
        <v>11</v>
      </c>
      <c r="I449" s="113" t="s">
        <v>637</v>
      </c>
      <c r="J449" s="39" t="s">
        <v>621</v>
      </c>
    </row>
    <row r="450" spans="1:10" ht="28.8" x14ac:dyDescent="0.3">
      <c r="A450" s="123" t="s">
        <v>88</v>
      </c>
      <c r="B450" s="123" t="s">
        <v>87</v>
      </c>
      <c r="C450" s="123" t="s">
        <v>9</v>
      </c>
      <c r="D450" s="39" t="s">
        <v>8</v>
      </c>
      <c r="E450" s="137" t="s">
        <v>2</v>
      </c>
      <c r="F450" s="110" t="s">
        <v>87</v>
      </c>
      <c r="G450" s="109" t="s">
        <v>3</v>
      </c>
      <c r="H450" s="40" t="s">
        <v>11</v>
      </c>
      <c r="I450" s="113" t="s">
        <v>645</v>
      </c>
      <c r="J450" s="39" t="s">
        <v>629</v>
      </c>
    </row>
    <row r="451" spans="1:10" ht="28.8" x14ac:dyDescent="0.3">
      <c r="A451" s="123" t="s">
        <v>88</v>
      </c>
      <c r="B451" s="123" t="s">
        <v>87</v>
      </c>
      <c r="C451" s="123" t="s">
        <v>9</v>
      </c>
      <c r="D451" s="39" t="s">
        <v>8</v>
      </c>
      <c r="E451" s="137" t="s">
        <v>2</v>
      </c>
      <c r="F451" s="110" t="s">
        <v>87</v>
      </c>
      <c r="G451" s="109" t="s">
        <v>3</v>
      </c>
      <c r="H451" s="40" t="s">
        <v>11</v>
      </c>
      <c r="I451" s="113" t="s">
        <v>638</v>
      </c>
      <c r="J451" s="39" t="s">
        <v>622</v>
      </c>
    </row>
    <row r="452" spans="1:10" ht="28.8" x14ac:dyDescent="0.3">
      <c r="A452" s="123" t="s">
        <v>88</v>
      </c>
      <c r="B452" s="123" t="s">
        <v>87</v>
      </c>
      <c r="C452" s="123" t="s">
        <v>9</v>
      </c>
      <c r="D452" s="39" t="s">
        <v>8</v>
      </c>
      <c r="E452" s="137" t="s">
        <v>2</v>
      </c>
      <c r="F452" s="110" t="s">
        <v>87</v>
      </c>
      <c r="G452" s="109" t="s">
        <v>3</v>
      </c>
      <c r="H452" s="40" t="s">
        <v>11</v>
      </c>
      <c r="I452" s="113" t="s">
        <v>643</v>
      </c>
      <c r="J452" s="39" t="s">
        <v>627</v>
      </c>
    </row>
    <row r="453" spans="1:10" ht="28.8" x14ac:dyDescent="0.3">
      <c r="A453" s="123" t="s">
        <v>88</v>
      </c>
      <c r="B453" s="123" t="s">
        <v>87</v>
      </c>
      <c r="C453" s="123" t="s">
        <v>9</v>
      </c>
      <c r="D453" s="39" t="s">
        <v>8</v>
      </c>
      <c r="E453" s="137" t="s">
        <v>2</v>
      </c>
      <c r="F453" s="110" t="s">
        <v>87</v>
      </c>
      <c r="G453" s="109" t="s">
        <v>3</v>
      </c>
      <c r="H453" s="40" t="s">
        <v>11</v>
      </c>
      <c r="I453" s="113" t="s">
        <v>644</v>
      </c>
      <c r="J453" s="39" t="s">
        <v>628</v>
      </c>
    </row>
    <row r="454" spans="1:10" ht="28.8" x14ac:dyDescent="0.3">
      <c r="A454" s="123" t="s">
        <v>88</v>
      </c>
      <c r="B454" s="123" t="s">
        <v>87</v>
      </c>
      <c r="C454" s="123" t="s">
        <v>9</v>
      </c>
      <c r="D454" s="39" t="s">
        <v>8</v>
      </c>
      <c r="E454" s="137" t="s">
        <v>2</v>
      </c>
      <c r="F454" s="110" t="s">
        <v>87</v>
      </c>
      <c r="G454" s="109" t="s">
        <v>3</v>
      </c>
      <c r="H454" s="40" t="s">
        <v>11</v>
      </c>
      <c r="I454" s="113" t="s">
        <v>648</v>
      </c>
      <c r="J454" s="39" t="s">
        <v>632</v>
      </c>
    </row>
    <row r="455" spans="1:10" ht="28.8" x14ac:dyDescent="0.3">
      <c r="A455" s="123" t="s">
        <v>88</v>
      </c>
      <c r="B455" s="123" t="s">
        <v>87</v>
      </c>
      <c r="C455" s="123" t="s">
        <v>9</v>
      </c>
      <c r="D455" s="39" t="s">
        <v>8</v>
      </c>
      <c r="E455" s="137" t="s">
        <v>2</v>
      </c>
      <c r="F455" s="110" t="s">
        <v>87</v>
      </c>
      <c r="G455" s="109" t="s">
        <v>3</v>
      </c>
      <c r="H455" s="40" t="s">
        <v>11</v>
      </c>
      <c r="I455" s="113" t="s">
        <v>646</v>
      </c>
      <c r="J455" s="39" t="s">
        <v>630</v>
      </c>
    </row>
    <row r="456" spans="1:10" ht="28.8" x14ac:dyDescent="0.3">
      <c r="A456" s="123" t="s">
        <v>88</v>
      </c>
      <c r="B456" s="123" t="s">
        <v>87</v>
      </c>
      <c r="C456" s="123" t="s">
        <v>9</v>
      </c>
      <c r="D456" s="39" t="s">
        <v>8</v>
      </c>
      <c r="E456" s="137" t="s">
        <v>2</v>
      </c>
      <c r="F456" s="110" t="s">
        <v>87</v>
      </c>
      <c r="G456" s="109" t="s">
        <v>3</v>
      </c>
      <c r="H456" s="40" t="s">
        <v>11</v>
      </c>
      <c r="I456" s="113" t="s">
        <v>640</v>
      </c>
      <c r="J456" s="39" t="s">
        <v>624</v>
      </c>
    </row>
    <row r="457" spans="1:10" ht="28.8" x14ac:dyDescent="0.3">
      <c r="A457" s="123" t="s">
        <v>88</v>
      </c>
      <c r="B457" s="123" t="s">
        <v>87</v>
      </c>
      <c r="C457" s="123" t="s">
        <v>9</v>
      </c>
      <c r="D457" s="39" t="s">
        <v>8</v>
      </c>
      <c r="E457" s="137" t="s">
        <v>2</v>
      </c>
      <c r="F457" s="110" t="s">
        <v>87</v>
      </c>
      <c r="G457" s="109" t="s">
        <v>3</v>
      </c>
      <c r="H457" s="40" t="s">
        <v>11</v>
      </c>
      <c r="I457" s="113" t="s">
        <v>635</v>
      </c>
      <c r="J457" s="39" t="s">
        <v>619</v>
      </c>
    </row>
    <row r="458" spans="1:10" ht="28.8" x14ac:dyDescent="0.3">
      <c r="A458" s="123" t="s">
        <v>88</v>
      </c>
      <c r="B458" s="123" t="s">
        <v>87</v>
      </c>
      <c r="C458" s="123" t="s">
        <v>9</v>
      </c>
      <c r="D458" s="39" t="s">
        <v>8</v>
      </c>
      <c r="E458" s="137" t="s">
        <v>2</v>
      </c>
      <c r="F458" s="110" t="s">
        <v>87</v>
      </c>
      <c r="G458" s="109" t="s">
        <v>3</v>
      </c>
      <c r="H458" s="40" t="s">
        <v>11</v>
      </c>
      <c r="I458" s="113" t="s">
        <v>639</v>
      </c>
      <c r="J458" s="39" t="s">
        <v>623</v>
      </c>
    </row>
    <row r="459" spans="1:10" ht="28.8" x14ac:dyDescent="0.3">
      <c r="A459" s="123" t="s">
        <v>88</v>
      </c>
      <c r="B459" s="123" t="s">
        <v>87</v>
      </c>
      <c r="C459" s="123" t="s">
        <v>9</v>
      </c>
      <c r="D459" s="39" t="s">
        <v>8</v>
      </c>
      <c r="E459" s="137" t="s">
        <v>2</v>
      </c>
      <c r="F459" s="110" t="s">
        <v>87</v>
      </c>
      <c r="G459" s="109" t="s">
        <v>3</v>
      </c>
      <c r="H459" s="40" t="s">
        <v>11</v>
      </c>
      <c r="I459" s="113" t="s">
        <v>642</v>
      </c>
      <c r="J459" s="39" t="s">
        <v>626</v>
      </c>
    </row>
    <row r="460" spans="1:10" ht="28.8" x14ac:dyDescent="0.3">
      <c r="A460" s="123" t="s">
        <v>88</v>
      </c>
      <c r="B460" s="123" t="s">
        <v>87</v>
      </c>
      <c r="C460" s="123" t="s">
        <v>9</v>
      </c>
      <c r="D460" s="39" t="s">
        <v>8</v>
      </c>
      <c r="E460" s="137" t="s">
        <v>2</v>
      </c>
      <c r="F460" s="110" t="s">
        <v>87</v>
      </c>
      <c r="G460" s="109" t="s">
        <v>3</v>
      </c>
      <c r="H460" s="40" t="s">
        <v>11</v>
      </c>
      <c r="I460" s="113" t="s">
        <v>641</v>
      </c>
      <c r="J460" s="39" t="s">
        <v>625</v>
      </c>
    </row>
    <row r="461" spans="1:10" ht="28.8" x14ac:dyDescent="0.3">
      <c r="A461" s="123" t="s">
        <v>88</v>
      </c>
      <c r="B461" s="123" t="s">
        <v>87</v>
      </c>
      <c r="C461" s="123" t="s">
        <v>9</v>
      </c>
      <c r="D461" s="39" t="s">
        <v>8</v>
      </c>
      <c r="E461" s="137" t="s">
        <v>2</v>
      </c>
      <c r="F461" s="110" t="s">
        <v>87</v>
      </c>
      <c r="G461" s="109" t="s">
        <v>3</v>
      </c>
      <c r="H461" s="40" t="s">
        <v>11</v>
      </c>
      <c r="I461" s="113" t="s">
        <v>650</v>
      </c>
      <c r="J461" s="39" t="s">
        <v>634</v>
      </c>
    </row>
    <row r="462" spans="1:10" ht="28.8" x14ac:dyDescent="0.3">
      <c r="A462" s="123" t="s">
        <v>88</v>
      </c>
      <c r="B462" s="123" t="s">
        <v>87</v>
      </c>
      <c r="C462" s="123" t="s">
        <v>9</v>
      </c>
      <c r="D462" s="39" t="s">
        <v>8</v>
      </c>
      <c r="E462" s="137" t="s">
        <v>2</v>
      </c>
      <c r="F462" s="110" t="s">
        <v>87</v>
      </c>
      <c r="G462" s="109" t="s">
        <v>3</v>
      </c>
      <c r="H462" s="40" t="s">
        <v>11</v>
      </c>
      <c r="I462" s="113" t="s">
        <v>647</v>
      </c>
      <c r="J462" s="39" t="s">
        <v>631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F0E5-8F57-47D9-B177-8E4D233A4B30}">
  <sheetPr>
    <tabColor rgb="FF7030A0"/>
  </sheetPr>
  <dimension ref="A1:I138"/>
  <sheetViews>
    <sheetView showGridLines="0" topLeftCell="F1" workbookViewId="0">
      <pane ySplit="8" topLeftCell="A75" activePane="bottomLeft" state="frozen"/>
      <selection pane="bottomLeft" activeCell="E83" sqref="E83:I85"/>
    </sheetView>
  </sheetViews>
  <sheetFormatPr baseColWidth="10" defaultRowHeight="14.4" x14ac:dyDescent="0.3"/>
  <cols>
    <col min="1" max="1" width="37.88671875" bestFit="1" customWidth="1"/>
    <col min="2" max="2" width="4.77734375" bestFit="1" customWidth="1"/>
    <col min="3" max="3" width="10.5546875" bestFit="1" customWidth="1"/>
    <col min="4" max="4" width="24.109375" bestFit="1" customWidth="1"/>
    <col min="5" max="5" width="30.44140625" bestFit="1" customWidth="1"/>
    <col min="6" max="6" width="30.88671875" bestFit="1" customWidth="1"/>
    <col min="7" max="7" width="40.21875" bestFit="1" customWidth="1"/>
    <col min="8" max="8" width="10.5546875" bestFit="1" customWidth="1"/>
    <col min="9" max="9" width="80.88671875" bestFit="1" customWidth="1"/>
  </cols>
  <sheetData>
    <row r="1" spans="1:9" x14ac:dyDescent="0.3">
      <c r="A1" s="100" t="s">
        <v>1705</v>
      </c>
      <c r="B1" s="100"/>
      <c r="C1" s="100" t="s">
        <v>1704</v>
      </c>
      <c r="D1" s="100"/>
      <c r="E1" s="127">
        <v>44211</v>
      </c>
      <c r="F1" s="101">
        <f ca="1">+TODAY()</f>
        <v>44211</v>
      </c>
      <c r="I1" s="107" t="s">
        <v>1706</v>
      </c>
    </row>
    <row r="2" spans="1:9" ht="22.2" customHeight="1" x14ac:dyDescent="0.3"/>
    <row r="3" spans="1:9" ht="21" customHeight="1" x14ac:dyDescent="0.3"/>
    <row r="8" spans="1:9" x14ac:dyDescent="0.3">
      <c r="A8" s="99" t="s">
        <v>226</v>
      </c>
      <c r="B8" s="99" t="s">
        <v>217</v>
      </c>
      <c r="C8" s="99" t="s">
        <v>227</v>
      </c>
      <c r="D8" s="99" t="s">
        <v>228</v>
      </c>
      <c r="E8" s="99" t="s">
        <v>229</v>
      </c>
      <c r="F8" s="99" t="s">
        <v>230</v>
      </c>
      <c r="G8" s="99" t="s">
        <v>231</v>
      </c>
      <c r="H8" s="99" t="s">
        <v>385</v>
      </c>
      <c r="I8" s="106" t="s">
        <v>609</v>
      </c>
    </row>
    <row r="9" spans="1:9" x14ac:dyDescent="0.3">
      <c r="A9" s="102" t="s">
        <v>387</v>
      </c>
      <c r="B9" s="112">
        <v>1</v>
      </c>
      <c r="C9" s="111" t="s">
        <v>388</v>
      </c>
      <c r="D9" s="111" t="s">
        <v>388</v>
      </c>
      <c r="E9" s="103" t="s">
        <v>389</v>
      </c>
      <c r="F9" s="103" t="s">
        <v>390</v>
      </c>
      <c r="G9" s="103" t="s">
        <v>290</v>
      </c>
      <c r="H9" s="105" t="s">
        <v>256</v>
      </c>
      <c r="I9" s="104" t="s">
        <v>386</v>
      </c>
    </row>
    <row r="10" spans="1:9" ht="20.399999999999999" x14ac:dyDescent="0.3">
      <c r="A10" s="102" t="s">
        <v>387</v>
      </c>
      <c r="B10" s="112">
        <v>1</v>
      </c>
      <c r="C10" s="111" t="s">
        <v>388</v>
      </c>
      <c r="D10" s="111" t="s">
        <v>388</v>
      </c>
      <c r="E10" s="103" t="s">
        <v>389</v>
      </c>
      <c r="F10" s="103" t="s">
        <v>390</v>
      </c>
      <c r="G10" s="103" t="s">
        <v>290</v>
      </c>
      <c r="H10" s="105" t="s">
        <v>289</v>
      </c>
      <c r="I10" s="104" t="s">
        <v>391</v>
      </c>
    </row>
    <row r="11" spans="1:9" x14ac:dyDescent="0.3">
      <c r="A11" s="102" t="s">
        <v>393</v>
      </c>
      <c r="B11" s="112">
        <v>2</v>
      </c>
      <c r="C11" s="111" t="s">
        <v>388</v>
      </c>
      <c r="D11" s="111" t="s">
        <v>388</v>
      </c>
      <c r="E11" s="103" t="s">
        <v>394</v>
      </c>
      <c r="F11" s="103" t="s">
        <v>390</v>
      </c>
      <c r="G11" s="103" t="s">
        <v>290</v>
      </c>
      <c r="H11" s="105" t="s">
        <v>256</v>
      </c>
      <c r="I11" s="104" t="s">
        <v>392</v>
      </c>
    </row>
    <row r="12" spans="1:9" ht="20.399999999999999" x14ac:dyDescent="0.3">
      <c r="A12" s="102" t="s">
        <v>393</v>
      </c>
      <c r="B12" s="112">
        <v>2</v>
      </c>
      <c r="C12" s="111" t="s">
        <v>388</v>
      </c>
      <c r="D12" s="111" t="s">
        <v>388</v>
      </c>
      <c r="E12" s="103" t="s">
        <v>394</v>
      </c>
      <c r="F12" s="103" t="s">
        <v>390</v>
      </c>
      <c r="G12" s="103" t="s">
        <v>290</v>
      </c>
      <c r="H12" s="105" t="s">
        <v>289</v>
      </c>
      <c r="I12" s="104" t="s">
        <v>395</v>
      </c>
    </row>
    <row r="13" spans="1:9" x14ac:dyDescent="0.3">
      <c r="A13" s="102" t="s">
        <v>397</v>
      </c>
      <c r="B13" s="112">
        <v>3</v>
      </c>
      <c r="C13" s="111" t="s">
        <v>398</v>
      </c>
      <c r="D13" s="111" t="s">
        <v>399</v>
      </c>
      <c r="E13" s="103" t="s">
        <v>400</v>
      </c>
      <c r="F13" s="103" t="s">
        <v>390</v>
      </c>
      <c r="G13" s="103" t="s">
        <v>292</v>
      </c>
      <c r="H13" s="105" t="s">
        <v>256</v>
      </c>
      <c r="I13" s="104" t="s">
        <v>396</v>
      </c>
    </row>
    <row r="14" spans="1:9" ht="30.6" x14ac:dyDescent="0.3">
      <c r="A14" s="102" t="s">
        <v>397</v>
      </c>
      <c r="B14" s="112">
        <v>3</v>
      </c>
      <c r="C14" s="111" t="s">
        <v>398</v>
      </c>
      <c r="D14" s="111" t="s">
        <v>399</v>
      </c>
      <c r="E14" s="103" t="s">
        <v>400</v>
      </c>
      <c r="F14" s="103" t="s">
        <v>390</v>
      </c>
      <c r="G14" s="103" t="s">
        <v>292</v>
      </c>
      <c r="H14" s="105" t="s">
        <v>289</v>
      </c>
      <c r="I14" s="104" t="s">
        <v>401</v>
      </c>
    </row>
    <row r="15" spans="1:9" x14ac:dyDescent="0.3">
      <c r="A15" s="102" t="s">
        <v>403</v>
      </c>
      <c r="B15" s="112">
        <v>4</v>
      </c>
      <c r="C15" s="111" t="s">
        <v>404</v>
      </c>
      <c r="D15" s="111" t="s">
        <v>399</v>
      </c>
      <c r="E15" s="103" t="s">
        <v>405</v>
      </c>
      <c r="F15" s="103" t="s">
        <v>390</v>
      </c>
      <c r="G15" s="103" t="s">
        <v>293</v>
      </c>
      <c r="H15" s="105" t="s">
        <v>256</v>
      </c>
      <c r="I15" s="104" t="s">
        <v>402</v>
      </c>
    </row>
    <row r="16" spans="1:9" ht="30.6" x14ac:dyDescent="0.3">
      <c r="A16" s="102" t="s">
        <v>403</v>
      </c>
      <c r="B16" s="112">
        <v>4</v>
      </c>
      <c r="C16" s="111" t="s">
        <v>404</v>
      </c>
      <c r="D16" s="111" t="s">
        <v>399</v>
      </c>
      <c r="E16" s="103" t="s">
        <v>405</v>
      </c>
      <c r="F16" s="103" t="s">
        <v>390</v>
      </c>
      <c r="G16" s="103" t="s">
        <v>293</v>
      </c>
      <c r="H16" s="105" t="s">
        <v>289</v>
      </c>
      <c r="I16" s="104" t="s">
        <v>406</v>
      </c>
    </row>
    <row r="17" spans="1:9" x14ac:dyDescent="0.3">
      <c r="A17" s="102" t="s">
        <v>408</v>
      </c>
      <c r="B17" s="112">
        <v>5</v>
      </c>
      <c r="C17" s="111" t="s">
        <v>388</v>
      </c>
      <c r="D17" s="111" t="s">
        <v>388</v>
      </c>
      <c r="E17" s="103" t="s">
        <v>409</v>
      </c>
      <c r="F17" s="103" t="s">
        <v>390</v>
      </c>
      <c r="G17" s="103" t="s">
        <v>290</v>
      </c>
      <c r="H17" s="105" t="s">
        <v>256</v>
      </c>
      <c r="I17" s="104" t="s">
        <v>407</v>
      </c>
    </row>
    <row r="18" spans="1:9" ht="30.6" x14ac:dyDescent="0.3">
      <c r="A18" s="102" t="s">
        <v>408</v>
      </c>
      <c r="B18" s="112">
        <v>5</v>
      </c>
      <c r="C18" s="111" t="s">
        <v>388</v>
      </c>
      <c r="D18" s="111" t="s">
        <v>388</v>
      </c>
      <c r="E18" s="103" t="s">
        <v>409</v>
      </c>
      <c r="F18" s="103" t="s">
        <v>390</v>
      </c>
      <c r="G18" s="103" t="s">
        <v>290</v>
      </c>
      <c r="H18" s="105" t="s">
        <v>289</v>
      </c>
      <c r="I18" s="104" t="s">
        <v>410</v>
      </c>
    </row>
    <row r="19" spans="1:9" x14ac:dyDescent="0.3">
      <c r="A19" s="102" t="s">
        <v>412</v>
      </c>
      <c r="B19" s="112">
        <v>6</v>
      </c>
      <c r="C19" s="111" t="s">
        <v>388</v>
      </c>
      <c r="D19" s="111" t="s">
        <v>388</v>
      </c>
      <c r="E19" s="103" t="s">
        <v>413</v>
      </c>
      <c r="F19" s="103" t="s">
        <v>390</v>
      </c>
      <c r="G19" s="103" t="s">
        <v>290</v>
      </c>
      <c r="H19" s="105" t="s">
        <v>256</v>
      </c>
      <c r="I19" s="104" t="s">
        <v>411</v>
      </c>
    </row>
    <row r="20" spans="1:9" ht="20.399999999999999" x14ac:dyDescent="0.3">
      <c r="A20" s="102" t="s">
        <v>412</v>
      </c>
      <c r="B20" s="112">
        <v>6</v>
      </c>
      <c r="C20" s="111" t="s">
        <v>388</v>
      </c>
      <c r="D20" s="111" t="s">
        <v>388</v>
      </c>
      <c r="E20" s="103" t="s">
        <v>413</v>
      </c>
      <c r="F20" s="103" t="s">
        <v>390</v>
      </c>
      <c r="G20" s="103" t="s">
        <v>290</v>
      </c>
      <c r="H20" s="105" t="s">
        <v>289</v>
      </c>
      <c r="I20" s="104" t="s">
        <v>414</v>
      </c>
    </row>
    <row r="21" spans="1:9" x14ac:dyDescent="0.3">
      <c r="A21" s="102" t="s">
        <v>416</v>
      </c>
      <c r="B21" s="112">
        <v>7</v>
      </c>
      <c r="C21" s="111" t="s">
        <v>388</v>
      </c>
      <c r="D21" s="111" t="s">
        <v>388</v>
      </c>
      <c r="E21" s="103" t="s">
        <v>417</v>
      </c>
      <c r="F21" s="103" t="s">
        <v>390</v>
      </c>
      <c r="G21" s="103" t="s">
        <v>290</v>
      </c>
      <c r="H21" s="105" t="s">
        <v>256</v>
      </c>
      <c r="I21" s="104" t="s">
        <v>415</v>
      </c>
    </row>
    <row r="22" spans="1:9" ht="20.399999999999999" x14ac:dyDescent="0.3">
      <c r="A22" s="102" t="s">
        <v>416</v>
      </c>
      <c r="B22" s="112">
        <v>7</v>
      </c>
      <c r="C22" s="111" t="s">
        <v>388</v>
      </c>
      <c r="D22" s="111" t="s">
        <v>388</v>
      </c>
      <c r="E22" s="103" t="s">
        <v>417</v>
      </c>
      <c r="F22" s="103" t="s">
        <v>390</v>
      </c>
      <c r="G22" s="103" t="s">
        <v>290</v>
      </c>
      <c r="H22" s="105" t="s">
        <v>289</v>
      </c>
      <c r="I22" s="104" t="s">
        <v>418</v>
      </c>
    </row>
    <row r="23" spans="1:9" x14ac:dyDescent="0.3">
      <c r="A23" s="102" t="s">
        <v>420</v>
      </c>
      <c r="B23" s="112">
        <v>8</v>
      </c>
      <c r="C23" s="111" t="s">
        <v>388</v>
      </c>
      <c r="D23" s="111" t="s">
        <v>388</v>
      </c>
      <c r="E23" s="103" t="s">
        <v>421</v>
      </c>
      <c r="F23" s="103" t="s">
        <v>390</v>
      </c>
      <c r="G23" s="103" t="s">
        <v>290</v>
      </c>
      <c r="H23" s="105" t="s">
        <v>256</v>
      </c>
      <c r="I23" s="104" t="s">
        <v>419</v>
      </c>
    </row>
    <row r="24" spans="1:9" ht="20.399999999999999" x14ac:dyDescent="0.3">
      <c r="A24" s="102" t="s">
        <v>420</v>
      </c>
      <c r="B24" s="112">
        <v>8</v>
      </c>
      <c r="C24" s="111" t="s">
        <v>388</v>
      </c>
      <c r="D24" s="111" t="s">
        <v>388</v>
      </c>
      <c r="E24" s="103" t="s">
        <v>421</v>
      </c>
      <c r="F24" s="103" t="s">
        <v>390</v>
      </c>
      <c r="G24" s="103" t="s">
        <v>290</v>
      </c>
      <c r="H24" s="105" t="s">
        <v>289</v>
      </c>
      <c r="I24" s="104" t="s">
        <v>422</v>
      </c>
    </row>
    <row r="25" spans="1:9" x14ac:dyDescent="0.3">
      <c r="A25" s="102" t="s">
        <v>424</v>
      </c>
      <c r="B25" s="112">
        <v>9</v>
      </c>
      <c r="C25" s="111" t="s">
        <v>388</v>
      </c>
      <c r="D25" s="111" t="s">
        <v>388</v>
      </c>
      <c r="E25" s="103" t="s">
        <v>425</v>
      </c>
      <c r="F25" s="103" t="s">
        <v>426</v>
      </c>
      <c r="G25" s="103" t="s">
        <v>290</v>
      </c>
      <c r="H25" s="105" t="s">
        <v>256</v>
      </c>
      <c r="I25" s="104" t="s">
        <v>423</v>
      </c>
    </row>
    <row r="26" spans="1:9" ht="20.399999999999999" x14ac:dyDescent="0.3">
      <c r="A26" s="102" t="s">
        <v>424</v>
      </c>
      <c r="B26" s="112">
        <v>9</v>
      </c>
      <c r="C26" s="111" t="s">
        <v>388</v>
      </c>
      <c r="D26" s="111" t="s">
        <v>388</v>
      </c>
      <c r="E26" s="103" t="s">
        <v>425</v>
      </c>
      <c r="F26" s="103" t="s">
        <v>426</v>
      </c>
      <c r="G26" s="103" t="s">
        <v>290</v>
      </c>
      <c r="H26" s="105" t="s">
        <v>289</v>
      </c>
      <c r="I26" s="104" t="s">
        <v>427</v>
      </c>
    </row>
    <row r="27" spans="1:9" x14ac:dyDescent="0.3">
      <c r="A27" s="102" t="s">
        <v>429</v>
      </c>
      <c r="B27" s="112">
        <v>10</v>
      </c>
      <c r="C27" s="111" t="s">
        <v>430</v>
      </c>
      <c r="D27" s="111" t="s">
        <v>431</v>
      </c>
      <c r="E27" s="103" t="s">
        <v>613</v>
      </c>
      <c r="F27" s="103" t="s">
        <v>426</v>
      </c>
      <c r="G27" s="103" t="s">
        <v>291</v>
      </c>
      <c r="H27" s="105" t="s">
        <v>256</v>
      </c>
      <c r="I27" s="104" t="s">
        <v>428</v>
      </c>
    </row>
    <row r="28" spans="1:9" ht="30.6" x14ac:dyDescent="0.3">
      <c r="A28" s="102" t="s">
        <v>429</v>
      </c>
      <c r="B28" s="112">
        <v>10</v>
      </c>
      <c r="C28" s="111" t="s">
        <v>430</v>
      </c>
      <c r="D28" s="111" t="s">
        <v>431</v>
      </c>
      <c r="E28" s="103" t="s">
        <v>613</v>
      </c>
      <c r="F28" s="103" t="s">
        <v>426</v>
      </c>
      <c r="G28" s="103" t="s">
        <v>291</v>
      </c>
      <c r="H28" s="105" t="s">
        <v>289</v>
      </c>
      <c r="I28" s="104" t="s">
        <v>614</v>
      </c>
    </row>
    <row r="29" spans="1:9" x14ac:dyDescent="0.3">
      <c r="A29" s="102" t="s">
        <v>433</v>
      </c>
      <c r="B29" s="112">
        <v>11</v>
      </c>
      <c r="C29" s="111" t="s">
        <v>388</v>
      </c>
      <c r="D29" s="111" t="s">
        <v>388</v>
      </c>
      <c r="E29" s="103" t="s">
        <v>615</v>
      </c>
      <c r="F29" s="103" t="s">
        <v>390</v>
      </c>
      <c r="G29" s="103" t="s">
        <v>290</v>
      </c>
      <c r="H29" s="105" t="s">
        <v>256</v>
      </c>
      <c r="I29" s="104" t="s">
        <v>432</v>
      </c>
    </row>
    <row r="30" spans="1:9" ht="20.399999999999999" x14ac:dyDescent="0.3">
      <c r="A30" s="102" t="s">
        <v>433</v>
      </c>
      <c r="B30" s="112">
        <v>11</v>
      </c>
      <c r="C30" s="111" t="s">
        <v>388</v>
      </c>
      <c r="D30" s="111" t="s">
        <v>388</v>
      </c>
      <c r="E30" s="103" t="s">
        <v>615</v>
      </c>
      <c r="F30" s="103" t="s">
        <v>390</v>
      </c>
      <c r="G30" s="103" t="s">
        <v>290</v>
      </c>
      <c r="H30" s="105" t="s">
        <v>289</v>
      </c>
      <c r="I30" s="104" t="s">
        <v>616</v>
      </c>
    </row>
    <row r="31" spans="1:9" x14ac:dyDescent="0.3">
      <c r="A31" s="102" t="s">
        <v>435</v>
      </c>
      <c r="B31" s="112">
        <v>12</v>
      </c>
      <c r="C31" s="111" t="s">
        <v>388</v>
      </c>
      <c r="D31" s="111" t="s">
        <v>388</v>
      </c>
      <c r="E31" s="103" t="s">
        <v>436</v>
      </c>
      <c r="F31" s="103" t="s">
        <v>426</v>
      </c>
      <c r="G31" s="103" t="s">
        <v>290</v>
      </c>
      <c r="H31" s="105" t="s">
        <v>256</v>
      </c>
      <c r="I31" s="104" t="s">
        <v>434</v>
      </c>
    </row>
    <row r="32" spans="1:9" ht="20.399999999999999" x14ac:dyDescent="0.3">
      <c r="A32" s="102" t="s">
        <v>435</v>
      </c>
      <c r="B32" s="112">
        <v>12</v>
      </c>
      <c r="C32" s="111" t="s">
        <v>388</v>
      </c>
      <c r="D32" s="111" t="s">
        <v>388</v>
      </c>
      <c r="E32" s="103" t="s">
        <v>436</v>
      </c>
      <c r="F32" s="103" t="s">
        <v>426</v>
      </c>
      <c r="G32" s="103" t="s">
        <v>290</v>
      </c>
      <c r="H32" s="105" t="s">
        <v>289</v>
      </c>
      <c r="I32" s="104" t="s">
        <v>437</v>
      </c>
    </row>
    <row r="33" spans="1:9" x14ac:dyDescent="0.3">
      <c r="A33" s="102" t="s">
        <v>439</v>
      </c>
      <c r="B33" s="112">
        <v>13</v>
      </c>
      <c r="C33" s="111" t="s">
        <v>388</v>
      </c>
      <c r="D33" s="111" t="s">
        <v>388</v>
      </c>
      <c r="E33" s="103" t="s">
        <v>440</v>
      </c>
      <c r="F33" s="103" t="s">
        <v>390</v>
      </c>
      <c r="G33" s="103" t="s">
        <v>290</v>
      </c>
      <c r="H33" s="105" t="s">
        <v>256</v>
      </c>
      <c r="I33" s="104" t="s">
        <v>438</v>
      </c>
    </row>
    <row r="34" spans="1:9" ht="20.399999999999999" x14ac:dyDescent="0.3">
      <c r="A34" s="102" t="s">
        <v>439</v>
      </c>
      <c r="B34" s="112">
        <v>13</v>
      </c>
      <c r="C34" s="111" t="s">
        <v>388</v>
      </c>
      <c r="D34" s="111" t="s">
        <v>388</v>
      </c>
      <c r="E34" s="103" t="s">
        <v>440</v>
      </c>
      <c r="F34" s="103" t="s">
        <v>390</v>
      </c>
      <c r="G34" s="103" t="s">
        <v>290</v>
      </c>
      <c r="H34" s="105" t="s">
        <v>289</v>
      </c>
      <c r="I34" s="104" t="s">
        <v>441</v>
      </c>
    </row>
    <row r="35" spans="1:9" x14ac:dyDescent="0.3">
      <c r="A35" s="102" t="s">
        <v>443</v>
      </c>
      <c r="B35" s="112">
        <v>14</v>
      </c>
      <c r="C35" s="111" t="s">
        <v>388</v>
      </c>
      <c r="D35" s="111" t="s">
        <v>388</v>
      </c>
      <c r="E35" s="103" t="s">
        <v>388</v>
      </c>
      <c r="F35" s="103" t="s">
        <v>388</v>
      </c>
      <c r="G35" s="103" t="s">
        <v>101</v>
      </c>
      <c r="H35" s="105" t="s">
        <v>256</v>
      </c>
      <c r="I35" s="104" t="s">
        <v>442</v>
      </c>
    </row>
    <row r="36" spans="1:9" ht="20.399999999999999" x14ac:dyDescent="0.3">
      <c r="A36" s="102" t="s">
        <v>443</v>
      </c>
      <c r="B36" s="112">
        <v>14</v>
      </c>
      <c r="C36" s="111" t="s">
        <v>388</v>
      </c>
      <c r="D36" s="111" t="s">
        <v>388</v>
      </c>
      <c r="E36" s="103" t="s">
        <v>388</v>
      </c>
      <c r="F36" s="103" t="s">
        <v>388</v>
      </c>
      <c r="G36" s="103" t="s">
        <v>101</v>
      </c>
      <c r="H36" s="105" t="s">
        <v>289</v>
      </c>
      <c r="I36" s="104" t="s">
        <v>444</v>
      </c>
    </row>
    <row r="37" spans="1:9" x14ac:dyDescent="0.3">
      <c r="A37" s="102" t="s">
        <v>446</v>
      </c>
      <c r="B37" s="112">
        <v>15</v>
      </c>
      <c r="C37" s="111" t="s">
        <v>388</v>
      </c>
      <c r="D37" s="111" t="s">
        <v>388</v>
      </c>
      <c r="E37" s="103" t="s">
        <v>388</v>
      </c>
      <c r="F37" s="103" t="s">
        <v>388</v>
      </c>
      <c r="G37" s="103" t="s">
        <v>101</v>
      </c>
      <c r="H37" s="105" t="s">
        <v>256</v>
      </c>
      <c r="I37" s="104" t="s">
        <v>445</v>
      </c>
    </row>
    <row r="38" spans="1:9" ht="20.399999999999999" x14ac:dyDescent="0.3">
      <c r="A38" s="102" t="s">
        <v>446</v>
      </c>
      <c r="B38" s="112">
        <v>15</v>
      </c>
      <c r="C38" s="111" t="s">
        <v>388</v>
      </c>
      <c r="D38" s="111" t="s">
        <v>388</v>
      </c>
      <c r="E38" s="103" t="s">
        <v>388</v>
      </c>
      <c r="F38" s="103" t="s">
        <v>388</v>
      </c>
      <c r="G38" s="103" t="s">
        <v>101</v>
      </c>
      <c r="H38" s="105" t="s">
        <v>289</v>
      </c>
      <c r="I38" s="104" t="s">
        <v>447</v>
      </c>
    </row>
    <row r="39" spans="1:9" x14ac:dyDescent="0.3">
      <c r="A39" s="102" t="s">
        <v>449</v>
      </c>
      <c r="B39" s="112">
        <v>16</v>
      </c>
      <c r="C39" s="111" t="s">
        <v>388</v>
      </c>
      <c r="D39" s="111" t="s">
        <v>388</v>
      </c>
      <c r="E39" s="103" t="s">
        <v>450</v>
      </c>
      <c r="F39" s="103" t="s">
        <v>390</v>
      </c>
      <c r="G39" s="103" t="s">
        <v>290</v>
      </c>
      <c r="H39" s="105" t="s">
        <v>256</v>
      </c>
      <c r="I39" s="104" t="s">
        <v>448</v>
      </c>
    </row>
    <row r="40" spans="1:9" ht="20.399999999999999" x14ac:dyDescent="0.3">
      <c r="A40" s="102" t="s">
        <v>449</v>
      </c>
      <c r="B40" s="112">
        <v>16</v>
      </c>
      <c r="C40" s="111" t="s">
        <v>388</v>
      </c>
      <c r="D40" s="111" t="s">
        <v>388</v>
      </c>
      <c r="E40" s="103" t="s">
        <v>450</v>
      </c>
      <c r="F40" s="103" t="s">
        <v>390</v>
      </c>
      <c r="G40" s="103" t="s">
        <v>290</v>
      </c>
      <c r="H40" s="105" t="s">
        <v>289</v>
      </c>
      <c r="I40" s="104" t="s">
        <v>451</v>
      </c>
    </row>
    <row r="41" spans="1:9" x14ac:dyDescent="0.3">
      <c r="A41" s="102" t="s">
        <v>453</v>
      </c>
      <c r="B41" s="112">
        <v>17</v>
      </c>
      <c r="C41" s="111" t="s">
        <v>388</v>
      </c>
      <c r="D41" s="111" t="s">
        <v>388</v>
      </c>
      <c r="E41" s="103" t="s">
        <v>388</v>
      </c>
      <c r="F41" s="103" t="s">
        <v>388</v>
      </c>
      <c r="G41" s="103" t="s">
        <v>101</v>
      </c>
      <c r="H41" s="105" t="s">
        <v>256</v>
      </c>
      <c r="I41" s="104" t="s">
        <v>452</v>
      </c>
    </row>
    <row r="42" spans="1:9" ht="20.399999999999999" x14ac:dyDescent="0.3">
      <c r="A42" s="102" t="s">
        <v>453</v>
      </c>
      <c r="B42" s="112">
        <v>17</v>
      </c>
      <c r="C42" s="111" t="s">
        <v>388</v>
      </c>
      <c r="D42" s="111" t="s">
        <v>388</v>
      </c>
      <c r="E42" s="103" t="s">
        <v>388</v>
      </c>
      <c r="F42" s="103" t="s">
        <v>388</v>
      </c>
      <c r="G42" s="103" t="s">
        <v>101</v>
      </c>
      <c r="H42" s="105" t="s">
        <v>289</v>
      </c>
      <c r="I42" s="104" t="s">
        <v>454</v>
      </c>
    </row>
    <row r="43" spans="1:9" x14ac:dyDescent="0.3">
      <c r="A43" s="102" t="s">
        <v>456</v>
      </c>
      <c r="B43" s="112">
        <v>18</v>
      </c>
      <c r="C43" s="111" t="s">
        <v>388</v>
      </c>
      <c r="D43" s="111" t="s">
        <v>388</v>
      </c>
      <c r="E43" s="103" t="s">
        <v>388</v>
      </c>
      <c r="F43" s="103" t="s">
        <v>388</v>
      </c>
      <c r="G43" s="103" t="s">
        <v>101</v>
      </c>
      <c r="H43" s="105" t="s">
        <v>256</v>
      </c>
      <c r="I43" s="104" t="s">
        <v>455</v>
      </c>
    </row>
    <row r="44" spans="1:9" ht="20.399999999999999" x14ac:dyDescent="0.3">
      <c r="A44" s="102" t="s">
        <v>456</v>
      </c>
      <c r="B44" s="112">
        <v>18</v>
      </c>
      <c r="C44" s="111" t="s">
        <v>388</v>
      </c>
      <c r="D44" s="111" t="s">
        <v>388</v>
      </c>
      <c r="E44" s="103" t="s">
        <v>388</v>
      </c>
      <c r="F44" s="103" t="s">
        <v>388</v>
      </c>
      <c r="G44" s="103" t="s">
        <v>101</v>
      </c>
      <c r="H44" s="105" t="s">
        <v>289</v>
      </c>
      <c r="I44" s="104" t="s">
        <v>457</v>
      </c>
    </row>
    <row r="45" spans="1:9" x14ac:dyDescent="0.3">
      <c r="A45" s="102" t="s">
        <v>459</v>
      </c>
      <c r="B45" s="112">
        <v>19</v>
      </c>
      <c r="C45" s="111" t="s">
        <v>388</v>
      </c>
      <c r="D45" s="111" t="s">
        <v>388</v>
      </c>
      <c r="E45" s="103" t="s">
        <v>460</v>
      </c>
      <c r="F45" s="103" t="s">
        <v>426</v>
      </c>
      <c r="G45" s="103" t="s">
        <v>290</v>
      </c>
      <c r="H45" s="105" t="s">
        <v>256</v>
      </c>
      <c r="I45" s="104" t="s">
        <v>458</v>
      </c>
    </row>
    <row r="46" spans="1:9" ht="20.399999999999999" x14ac:dyDescent="0.3">
      <c r="A46" s="102" t="s">
        <v>459</v>
      </c>
      <c r="B46" s="112">
        <v>19</v>
      </c>
      <c r="C46" s="111" t="s">
        <v>388</v>
      </c>
      <c r="D46" s="111" t="s">
        <v>388</v>
      </c>
      <c r="E46" s="103" t="s">
        <v>460</v>
      </c>
      <c r="F46" s="103" t="s">
        <v>426</v>
      </c>
      <c r="G46" s="103" t="s">
        <v>290</v>
      </c>
      <c r="H46" s="105" t="s">
        <v>289</v>
      </c>
      <c r="I46" s="104" t="s">
        <v>461</v>
      </c>
    </row>
    <row r="47" spans="1:9" x14ac:dyDescent="0.3">
      <c r="A47" s="102" t="s">
        <v>463</v>
      </c>
      <c r="B47" s="112">
        <v>20</v>
      </c>
      <c r="C47" s="111" t="s">
        <v>464</v>
      </c>
      <c r="D47" s="111" t="s">
        <v>465</v>
      </c>
      <c r="E47" s="103" t="s">
        <v>466</v>
      </c>
      <c r="F47" s="103" t="s">
        <v>426</v>
      </c>
      <c r="G47" s="103" t="s">
        <v>294</v>
      </c>
      <c r="H47" s="105" t="s">
        <v>256</v>
      </c>
      <c r="I47" s="104" t="s">
        <v>462</v>
      </c>
    </row>
    <row r="48" spans="1:9" ht="30.6" x14ac:dyDescent="0.3">
      <c r="A48" s="102" t="s">
        <v>463</v>
      </c>
      <c r="B48" s="112">
        <v>20</v>
      </c>
      <c r="C48" s="111" t="s">
        <v>464</v>
      </c>
      <c r="D48" s="111" t="s">
        <v>465</v>
      </c>
      <c r="E48" s="103" t="s">
        <v>466</v>
      </c>
      <c r="F48" s="103" t="s">
        <v>426</v>
      </c>
      <c r="G48" s="103" t="s">
        <v>294</v>
      </c>
      <c r="H48" s="105" t="s">
        <v>289</v>
      </c>
      <c r="I48" s="104" t="s">
        <v>467</v>
      </c>
    </row>
    <row r="49" spans="1:9" x14ac:dyDescent="0.3">
      <c r="A49" s="102" t="s">
        <v>469</v>
      </c>
      <c r="B49" s="112">
        <v>21</v>
      </c>
      <c r="C49" s="111" t="s">
        <v>388</v>
      </c>
      <c r="D49" s="111" t="s">
        <v>388</v>
      </c>
      <c r="E49" s="103" t="s">
        <v>470</v>
      </c>
      <c r="F49" s="103" t="s">
        <v>471</v>
      </c>
      <c r="G49" s="103" t="s">
        <v>306</v>
      </c>
      <c r="H49" s="105" t="s">
        <v>256</v>
      </c>
      <c r="I49" s="104" t="s">
        <v>468</v>
      </c>
    </row>
    <row r="50" spans="1:9" ht="30.6" x14ac:dyDescent="0.3">
      <c r="A50" s="102" t="s">
        <v>469</v>
      </c>
      <c r="B50" s="112">
        <v>21</v>
      </c>
      <c r="C50" s="111" t="s">
        <v>388</v>
      </c>
      <c r="D50" s="111" t="s">
        <v>388</v>
      </c>
      <c r="E50" s="103" t="s">
        <v>470</v>
      </c>
      <c r="F50" s="103" t="s">
        <v>471</v>
      </c>
      <c r="G50" s="103" t="s">
        <v>306</v>
      </c>
      <c r="H50" s="105" t="s">
        <v>289</v>
      </c>
      <c r="I50" s="104" t="s">
        <v>472</v>
      </c>
    </row>
    <row r="51" spans="1:9" x14ac:dyDescent="0.3">
      <c r="A51" s="102" t="s">
        <v>474</v>
      </c>
      <c r="B51" s="112">
        <v>22</v>
      </c>
      <c r="C51" s="111" t="s">
        <v>398</v>
      </c>
      <c r="D51" s="111" t="s">
        <v>399</v>
      </c>
      <c r="E51" s="103" t="s">
        <v>475</v>
      </c>
      <c r="F51" s="103" t="s">
        <v>390</v>
      </c>
      <c r="G51" s="103" t="s">
        <v>292</v>
      </c>
      <c r="H51" s="105" t="s">
        <v>256</v>
      </c>
      <c r="I51" s="104" t="s">
        <v>473</v>
      </c>
    </row>
    <row r="52" spans="1:9" ht="30.6" x14ac:dyDescent="0.3">
      <c r="A52" s="102" t="s">
        <v>474</v>
      </c>
      <c r="B52" s="112">
        <v>22</v>
      </c>
      <c r="C52" s="111" t="s">
        <v>398</v>
      </c>
      <c r="D52" s="111" t="s">
        <v>399</v>
      </c>
      <c r="E52" s="103" t="s">
        <v>475</v>
      </c>
      <c r="F52" s="103" t="s">
        <v>390</v>
      </c>
      <c r="G52" s="103" t="s">
        <v>292</v>
      </c>
      <c r="H52" s="105" t="s">
        <v>289</v>
      </c>
      <c r="I52" s="104" t="s">
        <v>476</v>
      </c>
    </row>
    <row r="53" spans="1:9" x14ac:dyDescent="0.3">
      <c r="A53" s="102" t="s">
        <v>478</v>
      </c>
      <c r="B53" s="112">
        <v>23</v>
      </c>
      <c r="C53" s="111" t="s">
        <v>388</v>
      </c>
      <c r="D53" s="111" t="s">
        <v>388</v>
      </c>
      <c r="E53" s="103" t="s">
        <v>479</v>
      </c>
      <c r="F53" s="103" t="s">
        <v>471</v>
      </c>
      <c r="G53" s="103" t="s">
        <v>296</v>
      </c>
      <c r="H53" s="105" t="s">
        <v>256</v>
      </c>
      <c r="I53" s="104" t="s">
        <v>477</v>
      </c>
    </row>
    <row r="54" spans="1:9" ht="30.6" x14ac:dyDescent="0.3">
      <c r="A54" s="102" t="s">
        <v>478</v>
      </c>
      <c r="B54" s="112">
        <v>23</v>
      </c>
      <c r="C54" s="111" t="s">
        <v>388</v>
      </c>
      <c r="D54" s="111" t="s">
        <v>388</v>
      </c>
      <c r="E54" s="103" t="s">
        <v>479</v>
      </c>
      <c r="F54" s="103" t="s">
        <v>471</v>
      </c>
      <c r="G54" s="103" t="s">
        <v>296</v>
      </c>
      <c r="H54" s="105" t="s">
        <v>289</v>
      </c>
      <c r="I54" s="104" t="s">
        <v>480</v>
      </c>
    </row>
    <row r="55" spans="1:9" x14ac:dyDescent="0.3">
      <c r="A55" s="102" t="s">
        <v>482</v>
      </c>
      <c r="B55" s="112">
        <v>24</v>
      </c>
      <c r="C55" s="111" t="s">
        <v>483</v>
      </c>
      <c r="D55" s="111" t="s">
        <v>484</v>
      </c>
      <c r="E55" s="103" t="s">
        <v>485</v>
      </c>
      <c r="F55" s="103" t="s">
        <v>471</v>
      </c>
      <c r="G55" s="103" t="s">
        <v>297</v>
      </c>
      <c r="H55" s="105" t="s">
        <v>256</v>
      </c>
      <c r="I55" s="104" t="s">
        <v>481</v>
      </c>
    </row>
    <row r="56" spans="1:9" ht="30.6" x14ac:dyDescent="0.3">
      <c r="A56" s="102" t="s">
        <v>482</v>
      </c>
      <c r="B56" s="112">
        <v>24</v>
      </c>
      <c r="C56" s="111" t="s">
        <v>483</v>
      </c>
      <c r="D56" s="111" t="s">
        <v>484</v>
      </c>
      <c r="E56" s="103" t="s">
        <v>485</v>
      </c>
      <c r="F56" s="103" t="s">
        <v>471</v>
      </c>
      <c r="G56" s="103" t="s">
        <v>297</v>
      </c>
      <c r="H56" s="105" t="s">
        <v>289</v>
      </c>
      <c r="I56" s="104" t="s">
        <v>486</v>
      </c>
    </row>
    <row r="57" spans="1:9" x14ac:dyDescent="0.3">
      <c r="A57" s="102" t="s">
        <v>488</v>
      </c>
      <c r="B57" s="112">
        <v>25</v>
      </c>
      <c r="C57" s="111" t="s">
        <v>388</v>
      </c>
      <c r="D57" s="111" t="s">
        <v>388</v>
      </c>
      <c r="E57" s="103" t="s">
        <v>489</v>
      </c>
      <c r="F57" s="103" t="s">
        <v>471</v>
      </c>
      <c r="G57" s="103" t="s">
        <v>296</v>
      </c>
      <c r="H57" s="105" t="s">
        <v>256</v>
      </c>
      <c r="I57" s="104" t="s">
        <v>487</v>
      </c>
    </row>
    <row r="58" spans="1:9" ht="30.6" x14ac:dyDescent="0.3">
      <c r="A58" s="102" t="s">
        <v>488</v>
      </c>
      <c r="B58" s="112">
        <v>25</v>
      </c>
      <c r="C58" s="111" t="s">
        <v>388</v>
      </c>
      <c r="D58" s="111" t="s">
        <v>388</v>
      </c>
      <c r="E58" s="103" t="s">
        <v>489</v>
      </c>
      <c r="F58" s="103" t="s">
        <v>471</v>
      </c>
      <c r="G58" s="103" t="s">
        <v>296</v>
      </c>
      <c r="H58" s="105" t="s">
        <v>289</v>
      </c>
      <c r="I58" s="104" t="s">
        <v>490</v>
      </c>
    </row>
    <row r="59" spans="1:9" x14ac:dyDescent="0.3">
      <c r="A59" s="102" t="s">
        <v>492</v>
      </c>
      <c r="B59" s="112">
        <v>26</v>
      </c>
      <c r="C59" s="111" t="s">
        <v>483</v>
      </c>
      <c r="D59" s="111" t="s">
        <v>493</v>
      </c>
      <c r="E59" s="103" t="s">
        <v>494</v>
      </c>
      <c r="F59" s="103" t="s">
        <v>471</v>
      </c>
      <c r="G59" s="103" t="s">
        <v>298</v>
      </c>
      <c r="H59" s="105" t="s">
        <v>256</v>
      </c>
      <c r="I59" s="104" t="s">
        <v>491</v>
      </c>
    </row>
    <row r="60" spans="1:9" ht="30.6" x14ac:dyDescent="0.3">
      <c r="A60" s="102" t="s">
        <v>492</v>
      </c>
      <c r="B60" s="112">
        <v>26</v>
      </c>
      <c r="C60" s="111" t="s">
        <v>483</v>
      </c>
      <c r="D60" s="111" t="s">
        <v>493</v>
      </c>
      <c r="E60" s="103" t="s">
        <v>494</v>
      </c>
      <c r="F60" s="103" t="s">
        <v>471</v>
      </c>
      <c r="G60" s="103" t="s">
        <v>298</v>
      </c>
      <c r="H60" s="105" t="s">
        <v>289</v>
      </c>
      <c r="I60" s="104" t="s">
        <v>495</v>
      </c>
    </row>
    <row r="61" spans="1:9" x14ac:dyDescent="0.3">
      <c r="A61" s="102" t="s">
        <v>497</v>
      </c>
      <c r="B61" s="112">
        <v>27</v>
      </c>
      <c r="C61" s="111" t="s">
        <v>388</v>
      </c>
      <c r="D61" s="111" t="s">
        <v>388</v>
      </c>
      <c r="E61" s="103" t="s">
        <v>1155</v>
      </c>
      <c r="F61" s="103" t="s">
        <v>426</v>
      </c>
      <c r="G61" s="103" t="s">
        <v>296</v>
      </c>
      <c r="H61" s="105" t="s">
        <v>256</v>
      </c>
      <c r="I61" s="104" t="s">
        <v>496</v>
      </c>
    </row>
    <row r="62" spans="1:9" ht="30.6" x14ac:dyDescent="0.3">
      <c r="A62" s="102" t="s">
        <v>497</v>
      </c>
      <c r="B62" s="112">
        <v>27</v>
      </c>
      <c r="C62" s="111" t="s">
        <v>388</v>
      </c>
      <c r="D62" s="111" t="s">
        <v>388</v>
      </c>
      <c r="E62" s="103" t="s">
        <v>1155</v>
      </c>
      <c r="F62" s="103" t="s">
        <v>426</v>
      </c>
      <c r="G62" s="103" t="s">
        <v>296</v>
      </c>
      <c r="H62" s="105" t="s">
        <v>289</v>
      </c>
      <c r="I62" s="104" t="s">
        <v>1156</v>
      </c>
    </row>
    <row r="63" spans="1:9" x14ac:dyDescent="0.3">
      <c r="A63" s="102" t="s">
        <v>499</v>
      </c>
      <c r="B63" s="112">
        <v>28</v>
      </c>
      <c r="C63" s="111" t="s">
        <v>483</v>
      </c>
      <c r="D63" s="111" t="s">
        <v>500</v>
      </c>
      <c r="E63" s="103" t="s">
        <v>1157</v>
      </c>
      <c r="F63" s="103" t="s">
        <v>426</v>
      </c>
      <c r="G63" s="103" t="s">
        <v>299</v>
      </c>
      <c r="H63" s="105" t="s">
        <v>256</v>
      </c>
      <c r="I63" s="104" t="s">
        <v>498</v>
      </c>
    </row>
    <row r="64" spans="1:9" ht="30.6" x14ac:dyDescent="0.3">
      <c r="A64" s="102" t="s">
        <v>499</v>
      </c>
      <c r="B64" s="112">
        <v>28</v>
      </c>
      <c r="C64" s="111" t="s">
        <v>483</v>
      </c>
      <c r="D64" s="111" t="s">
        <v>500</v>
      </c>
      <c r="E64" s="103" t="s">
        <v>1157</v>
      </c>
      <c r="F64" s="103" t="s">
        <v>426</v>
      </c>
      <c r="G64" s="103" t="s">
        <v>299</v>
      </c>
      <c r="H64" s="105" t="s">
        <v>289</v>
      </c>
      <c r="I64" s="104" t="s">
        <v>1158</v>
      </c>
    </row>
    <row r="65" spans="1:9" x14ac:dyDescent="0.3">
      <c r="A65" s="102" t="s">
        <v>502</v>
      </c>
      <c r="B65" s="112">
        <v>29</v>
      </c>
      <c r="C65" s="111" t="s">
        <v>388</v>
      </c>
      <c r="D65" s="111" t="s">
        <v>388</v>
      </c>
      <c r="E65" s="103" t="s">
        <v>1159</v>
      </c>
      <c r="F65" s="103" t="s">
        <v>426</v>
      </c>
      <c r="G65" s="103" t="s">
        <v>296</v>
      </c>
      <c r="H65" s="105" t="s">
        <v>256</v>
      </c>
      <c r="I65" s="104" t="s">
        <v>501</v>
      </c>
    </row>
    <row r="66" spans="1:9" ht="30.6" x14ac:dyDescent="0.3">
      <c r="A66" s="102" t="s">
        <v>502</v>
      </c>
      <c r="B66" s="112">
        <v>29</v>
      </c>
      <c r="C66" s="111" t="s">
        <v>388</v>
      </c>
      <c r="D66" s="111" t="s">
        <v>388</v>
      </c>
      <c r="E66" s="103" t="s">
        <v>1159</v>
      </c>
      <c r="F66" s="103" t="s">
        <v>426</v>
      </c>
      <c r="G66" s="103" t="s">
        <v>296</v>
      </c>
      <c r="H66" s="105" t="s">
        <v>289</v>
      </c>
      <c r="I66" s="104" t="s">
        <v>1160</v>
      </c>
    </row>
    <row r="67" spans="1:9" x14ac:dyDescent="0.3">
      <c r="A67" s="102" t="s">
        <v>504</v>
      </c>
      <c r="B67" s="112">
        <v>30</v>
      </c>
      <c r="C67" s="111" t="s">
        <v>483</v>
      </c>
      <c r="D67" s="111" t="s">
        <v>505</v>
      </c>
      <c r="E67" s="103" t="s">
        <v>1161</v>
      </c>
      <c r="F67" s="103" t="s">
        <v>426</v>
      </c>
      <c r="G67" s="103" t="s">
        <v>299</v>
      </c>
      <c r="H67" s="105" t="s">
        <v>256</v>
      </c>
      <c r="I67" s="104" t="s">
        <v>503</v>
      </c>
    </row>
    <row r="68" spans="1:9" ht="30.6" x14ac:dyDescent="0.3">
      <c r="A68" s="102" t="s">
        <v>504</v>
      </c>
      <c r="B68" s="112">
        <v>30</v>
      </c>
      <c r="C68" s="111" t="s">
        <v>483</v>
      </c>
      <c r="D68" s="111" t="s">
        <v>505</v>
      </c>
      <c r="E68" s="103" t="s">
        <v>1161</v>
      </c>
      <c r="F68" s="103" t="s">
        <v>426</v>
      </c>
      <c r="G68" s="103" t="s">
        <v>299</v>
      </c>
      <c r="H68" s="105" t="s">
        <v>289</v>
      </c>
      <c r="I68" s="104" t="s">
        <v>1162</v>
      </c>
    </row>
    <row r="69" spans="1:9" x14ac:dyDescent="0.3">
      <c r="A69" s="102" t="s">
        <v>507</v>
      </c>
      <c r="B69" s="112">
        <v>31</v>
      </c>
      <c r="C69" s="111" t="s">
        <v>388</v>
      </c>
      <c r="D69" s="111" t="s">
        <v>388</v>
      </c>
      <c r="E69" s="103" t="s">
        <v>1163</v>
      </c>
      <c r="F69" s="103" t="s">
        <v>508</v>
      </c>
      <c r="G69" s="103" t="s">
        <v>296</v>
      </c>
      <c r="H69" s="105" t="s">
        <v>256</v>
      </c>
      <c r="I69" s="104" t="s">
        <v>506</v>
      </c>
    </row>
    <row r="70" spans="1:9" ht="30.6" x14ac:dyDescent="0.3">
      <c r="A70" s="102" t="s">
        <v>507</v>
      </c>
      <c r="B70" s="112">
        <v>31</v>
      </c>
      <c r="C70" s="111" t="s">
        <v>388</v>
      </c>
      <c r="D70" s="111" t="s">
        <v>388</v>
      </c>
      <c r="E70" s="103" t="s">
        <v>1163</v>
      </c>
      <c r="F70" s="103" t="s">
        <v>508</v>
      </c>
      <c r="G70" s="103" t="s">
        <v>296</v>
      </c>
      <c r="H70" s="105" t="s">
        <v>289</v>
      </c>
      <c r="I70" s="104" t="s">
        <v>1164</v>
      </c>
    </row>
    <row r="71" spans="1:9" x14ac:dyDescent="0.3">
      <c r="A71" s="102" t="s">
        <v>510</v>
      </c>
      <c r="B71" s="112">
        <v>32</v>
      </c>
      <c r="C71" s="111" t="s">
        <v>511</v>
      </c>
      <c r="D71" s="111" t="s">
        <v>512</v>
      </c>
      <c r="E71" s="103" t="s">
        <v>1165</v>
      </c>
      <c r="F71" s="103" t="s">
        <v>508</v>
      </c>
      <c r="G71" s="103" t="s">
        <v>300</v>
      </c>
      <c r="H71" s="105" t="s">
        <v>256</v>
      </c>
      <c r="I71" s="104" t="s">
        <v>509</v>
      </c>
    </row>
    <row r="72" spans="1:9" ht="30.6" x14ac:dyDescent="0.3">
      <c r="A72" s="102" t="s">
        <v>510</v>
      </c>
      <c r="B72" s="112">
        <v>32</v>
      </c>
      <c r="C72" s="111" t="s">
        <v>511</v>
      </c>
      <c r="D72" s="111" t="s">
        <v>512</v>
      </c>
      <c r="E72" s="103" t="s">
        <v>1165</v>
      </c>
      <c r="F72" s="103" t="s">
        <v>508</v>
      </c>
      <c r="G72" s="103" t="s">
        <v>300</v>
      </c>
      <c r="H72" s="105" t="s">
        <v>289</v>
      </c>
      <c r="I72" s="104" t="s">
        <v>1166</v>
      </c>
    </row>
    <row r="73" spans="1:9" x14ac:dyDescent="0.3">
      <c r="A73" s="102" t="s">
        <v>514</v>
      </c>
      <c r="B73" s="112">
        <v>33</v>
      </c>
      <c r="C73" s="111" t="s">
        <v>388</v>
      </c>
      <c r="D73" s="111" t="s">
        <v>388</v>
      </c>
      <c r="E73" s="103" t="s">
        <v>1167</v>
      </c>
      <c r="F73" s="103" t="s">
        <v>508</v>
      </c>
      <c r="G73" s="103" t="s">
        <v>296</v>
      </c>
      <c r="H73" s="105" t="s">
        <v>256</v>
      </c>
      <c r="I73" s="104" t="s">
        <v>513</v>
      </c>
    </row>
    <row r="74" spans="1:9" ht="30.6" x14ac:dyDescent="0.3">
      <c r="A74" s="102" t="s">
        <v>514</v>
      </c>
      <c r="B74" s="112">
        <v>33</v>
      </c>
      <c r="C74" s="111" t="s">
        <v>388</v>
      </c>
      <c r="D74" s="111" t="s">
        <v>388</v>
      </c>
      <c r="E74" s="103" t="s">
        <v>1167</v>
      </c>
      <c r="F74" s="103" t="s">
        <v>508</v>
      </c>
      <c r="G74" s="103" t="s">
        <v>296</v>
      </c>
      <c r="H74" s="105" t="s">
        <v>289</v>
      </c>
      <c r="I74" s="104" t="s">
        <v>1168</v>
      </c>
    </row>
    <row r="75" spans="1:9" x14ac:dyDescent="0.3">
      <c r="A75" s="102" t="s">
        <v>516</v>
      </c>
      <c r="B75" s="112">
        <v>34</v>
      </c>
      <c r="C75" s="111" t="s">
        <v>511</v>
      </c>
      <c r="D75" s="111" t="s">
        <v>517</v>
      </c>
      <c r="E75" s="103" t="s">
        <v>1169</v>
      </c>
      <c r="F75" s="103" t="s">
        <v>508</v>
      </c>
      <c r="G75" s="103" t="s">
        <v>300</v>
      </c>
      <c r="H75" s="105" t="s">
        <v>256</v>
      </c>
      <c r="I75" s="104" t="s">
        <v>515</v>
      </c>
    </row>
    <row r="76" spans="1:9" ht="30.6" x14ac:dyDescent="0.3">
      <c r="A76" s="102" t="s">
        <v>516</v>
      </c>
      <c r="B76" s="112">
        <v>34</v>
      </c>
      <c r="C76" s="111" t="s">
        <v>511</v>
      </c>
      <c r="D76" s="111" t="s">
        <v>517</v>
      </c>
      <c r="E76" s="103" t="s">
        <v>1169</v>
      </c>
      <c r="F76" s="103" t="s">
        <v>508</v>
      </c>
      <c r="G76" s="103" t="s">
        <v>300</v>
      </c>
      <c r="H76" s="105" t="s">
        <v>289</v>
      </c>
      <c r="I76" s="104" t="s">
        <v>1170</v>
      </c>
    </row>
    <row r="77" spans="1:9" x14ac:dyDescent="0.3">
      <c r="A77" s="102" t="s">
        <v>519</v>
      </c>
      <c r="B77" s="112">
        <v>35</v>
      </c>
      <c r="C77" s="111" t="s">
        <v>388</v>
      </c>
      <c r="D77" s="111" t="s">
        <v>388</v>
      </c>
      <c r="E77" s="103" t="s">
        <v>1171</v>
      </c>
      <c r="F77" s="103" t="s">
        <v>520</v>
      </c>
      <c r="G77" s="103" t="s">
        <v>296</v>
      </c>
      <c r="H77" s="105" t="s">
        <v>256</v>
      </c>
      <c r="I77" s="104" t="s">
        <v>518</v>
      </c>
    </row>
    <row r="78" spans="1:9" ht="30.6" x14ac:dyDescent="0.3">
      <c r="A78" s="102" t="s">
        <v>519</v>
      </c>
      <c r="B78" s="112">
        <v>35</v>
      </c>
      <c r="C78" s="111" t="s">
        <v>388</v>
      </c>
      <c r="D78" s="111" t="s">
        <v>388</v>
      </c>
      <c r="E78" s="103" t="s">
        <v>1171</v>
      </c>
      <c r="F78" s="103" t="s">
        <v>520</v>
      </c>
      <c r="G78" s="103" t="s">
        <v>296</v>
      </c>
      <c r="H78" s="105" t="s">
        <v>289</v>
      </c>
      <c r="I78" s="104" t="s">
        <v>1172</v>
      </c>
    </row>
    <row r="79" spans="1:9" x14ac:dyDescent="0.3">
      <c r="A79" s="102" t="s">
        <v>522</v>
      </c>
      <c r="B79" s="112">
        <v>36</v>
      </c>
      <c r="C79" s="111" t="s">
        <v>483</v>
      </c>
      <c r="D79" s="111" t="s">
        <v>523</v>
      </c>
      <c r="E79" s="103" t="s">
        <v>1173</v>
      </c>
      <c r="F79" s="103" t="s">
        <v>520</v>
      </c>
      <c r="G79" s="103" t="s">
        <v>301</v>
      </c>
      <c r="H79" s="105" t="s">
        <v>256</v>
      </c>
      <c r="I79" s="104" t="s">
        <v>521</v>
      </c>
    </row>
    <row r="80" spans="1:9" ht="30.6" x14ac:dyDescent="0.3">
      <c r="A80" s="102" t="s">
        <v>522</v>
      </c>
      <c r="B80" s="112">
        <v>36</v>
      </c>
      <c r="C80" s="111" t="s">
        <v>483</v>
      </c>
      <c r="D80" s="111" t="s">
        <v>523</v>
      </c>
      <c r="E80" s="103" t="s">
        <v>1173</v>
      </c>
      <c r="F80" s="103" t="s">
        <v>520</v>
      </c>
      <c r="G80" s="103" t="s">
        <v>301</v>
      </c>
      <c r="H80" s="105" t="s">
        <v>289</v>
      </c>
      <c r="I80" s="104" t="s">
        <v>1174</v>
      </c>
    </row>
    <row r="81" spans="1:9" x14ac:dyDescent="0.3">
      <c r="A81" s="102" t="s">
        <v>525</v>
      </c>
      <c r="B81" s="112">
        <v>37</v>
      </c>
      <c r="C81" s="111" t="s">
        <v>388</v>
      </c>
      <c r="D81" s="111" t="s">
        <v>388</v>
      </c>
      <c r="E81" s="103" t="s">
        <v>1175</v>
      </c>
      <c r="F81" s="103" t="s">
        <v>520</v>
      </c>
      <c r="G81" s="103" t="s">
        <v>296</v>
      </c>
      <c r="H81" s="105" t="s">
        <v>256</v>
      </c>
      <c r="I81" s="104" t="s">
        <v>524</v>
      </c>
    </row>
    <row r="82" spans="1:9" ht="30.6" x14ac:dyDescent="0.3">
      <c r="A82" s="102" t="s">
        <v>525</v>
      </c>
      <c r="B82" s="112">
        <v>37</v>
      </c>
      <c r="C82" s="111" t="s">
        <v>388</v>
      </c>
      <c r="D82" s="111" t="s">
        <v>388</v>
      </c>
      <c r="E82" s="103" t="s">
        <v>1175</v>
      </c>
      <c r="F82" s="103" t="s">
        <v>520</v>
      </c>
      <c r="G82" s="103" t="s">
        <v>296</v>
      </c>
      <c r="H82" s="105" t="s">
        <v>289</v>
      </c>
      <c r="I82" s="104" t="s">
        <v>1176</v>
      </c>
    </row>
    <row r="83" spans="1:9" x14ac:dyDescent="0.3">
      <c r="A83" s="102" t="s">
        <v>527</v>
      </c>
      <c r="B83" s="112">
        <v>38</v>
      </c>
      <c r="C83" s="111" t="s">
        <v>483</v>
      </c>
      <c r="D83" s="111" t="s">
        <v>528</v>
      </c>
      <c r="E83" s="103" t="s">
        <v>1177</v>
      </c>
      <c r="F83" s="103" t="s">
        <v>520</v>
      </c>
      <c r="G83" s="103" t="s">
        <v>295</v>
      </c>
      <c r="H83" s="105" t="s">
        <v>256</v>
      </c>
      <c r="I83" s="104" t="s">
        <v>526</v>
      </c>
    </row>
    <row r="84" spans="1:9" ht="30.6" x14ac:dyDescent="0.3">
      <c r="A84" s="102" t="s">
        <v>527</v>
      </c>
      <c r="B84" s="112">
        <v>38</v>
      </c>
      <c r="C84" s="111" t="s">
        <v>483</v>
      </c>
      <c r="D84" s="111" t="s">
        <v>528</v>
      </c>
      <c r="E84" s="103" t="s">
        <v>1177</v>
      </c>
      <c r="F84" s="103" t="s">
        <v>520</v>
      </c>
      <c r="G84" s="103" t="s">
        <v>295</v>
      </c>
      <c r="H84" s="105" t="s">
        <v>289</v>
      </c>
      <c r="I84" s="104" t="s">
        <v>1178</v>
      </c>
    </row>
    <row r="85" spans="1:9" x14ac:dyDescent="0.3">
      <c r="A85" s="102" t="s">
        <v>530</v>
      </c>
      <c r="B85" s="112">
        <v>39</v>
      </c>
      <c r="C85" s="111" t="s">
        <v>388</v>
      </c>
      <c r="D85" s="111" t="s">
        <v>388</v>
      </c>
      <c r="E85" s="103" t="s">
        <v>1179</v>
      </c>
      <c r="F85" s="103" t="s">
        <v>531</v>
      </c>
      <c r="G85" s="103" t="s">
        <v>296</v>
      </c>
      <c r="H85" s="105" t="s">
        <v>256</v>
      </c>
      <c r="I85" s="104" t="s">
        <v>529</v>
      </c>
    </row>
    <row r="86" spans="1:9" ht="30.6" x14ac:dyDescent="0.3">
      <c r="A86" s="102" t="s">
        <v>530</v>
      </c>
      <c r="B86" s="112">
        <v>39</v>
      </c>
      <c r="C86" s="111" t="s">
        <v>388</v>
      </c>
      <c r="D86" s="111" t="s">
        <v>388</v>
      </c>
      <c r="E86" s="103" t="s">
        <v>1179</v>
      </c>
      <c r="F86" s="103" t="s">
        <v>531</v>
      </c>
      <c r="G86" s="103" t="s">
        <v>296</v>
      </c>
      <c r="H86" s="105" t="s">
        <v>289</v>
      </c>
      <c r="I86" s="104" t="s">
        <v>1180</v>
      </c>
    </row>
    <row r="87" spans="1:9" x14ac:dyDescent="0.3">
      <c r="A87" s="102" t="s">
        <v>533</v>
      </c>
      <c r="B87" s="112">
        <v>40</v>
      </c>
      <c r="C87" s="111" t="s">
        <v>483</v>
      </c>
      <c r="D87" s="111" t="s">
        <v>534</v>
      </c>
      <c r="E87" s="103" t="s">
        <v>1181</v>
      </c>
      <c r="F87" s="103" t="s">
        <v>531</v>
      </c>
      <c r="G87" s="103" t="s">
        <v>302</v>
      </c>
      <c r="H87" s="105" t="s">
        <v>256</v>
      </c>
      <c r="I87" s="104" t="s">
        <v>532</v>
      </c>
    </row>
    <row r="88" spans="1:9" ht="30.6" x14ac:dyDescent="0.3">
      <c r="A88" s="102" t="s">
        <v>533</v>
      </c>
      <c r="B88" s="112">
        <v>40</v>
      </c>
      <c r="C88" s="111" t="s">
        <v>483</v>
      </c>
      <c r="D88" s="111" t="s">
        <v>534</v>
      </c>
      <c r="E88" s="103" t="s">
        <v>1181</v>
      </c>
      <c r="F88" s="103" t="s">
        <v>531</v>
      </c>
      <c r="G88" s="103" t="s">
        <v>302</v>
      </c>
      <c r="H88" s="105" t="s">
        <v>289</v>
      </c>
      <c r="I88" s="104" t="s">
        <v>1182</v>
      </c>
    </row>
    <row r="89" spans="1:9" x14ac:dyDescent="0.3">
      <c r="A89" s="102" t="s">
        <v>536</v>
      </c>
      <c r="B89" s="112">
        <v>41</v>
      </c>
      <c r="C89" s="111" t="s">
        <v>388</v>
      </c>
      <c r="D89" s="111" t="s">
        <v>388</v>
      </c>
      <c r="E89" s="103" t="s">
        <v>1183</v>
      </c>
      <c r="F89" s="103" t="s">
        <v>531</v>
      </c>
      <c r="G89" s="103" t="s">
        <v>296</v>
      </c>
      <c r="H89" s="105" t="s">
        <v>256</v>
      </c>
      <c r="I89" s="104" t="s">
        <v>535</v>
      </c>
    </row>
    <row r="90" spans="1:9" ht="30.6" x14ac:dyDescent="0.3">
      <c r="A90" s="102" t="s">
        <v>536</v>
      </c>
      <c r="B90" s="112">
        <v>41</v>
      </c>
      <c r="C90" s="111" t="s">
        <v>388</v>
      </c>
      <c r="D90" s="111" t="s">
        <v>388</v>
      </c>
      <c r="E90" s="103" t="s">
        <v>1183</v>
      </c>
      <c r="F90" s="103" t="s">
        <v>531</v>
      </c>
      <c r="G90" s="103" t="s">
        <v>296</v>
      </c>
      <c r="H90" s="105" t="s">
        <v>289</v>
      </c>
      <c r="I90" s="104" t="s">
        <v>1184</v>
      </c>
    </row>
    <row r="91" spans="1:9" x14ac:dyDescent="0.3">
      <c r="A91" s="102" t="s">
        <v>538</v>
      </c>
      <c r="B91" s="112">
        <v>42</v>
      </c>
      <c r="C91" s="111" t="s">
        <v>483</v>
      </c>
      <c r="D91" s="111" t="s">
        <v>539</v>
      </c>
      <c r="E91" s="103" t="s">
        <v>1185</v>
      </c>
      <c r="F91" s="103" t="s">
        <v>531</v>
      </c>
      <c r="G91" s="103" t="s">
        <v>302</v>
      </c>
      <c r="H91" s="105" t="s">
        <v>256</v>
      </c>
      <c r="I91" s="104" t="s">
        <v>537</v>
      </c>
    </row>
    <row r="92" spans="1:9" ht="30.6" x14ac:dyDescent="0.3">
      <c r="A92" s="102" t="s">
        <v>538</v>
      </c>
      <c r="B92" s="112">
        <v>42</v>
      </c>
      <c r="C92" s="111" t="s">
        <v>483</v>
      </c>
      <c r="D92" s="111" t="s">
        <v>539</v>
      </c>
      <c r="E92" s="103" t="s">
        <v>1185</v>
      </c>
      <c r="F92" s="103" t="s">
        <v>531</v>
      </c>
      <c r="G92" s="103" t="s">
        <v>302</v>
      </c>
      <c r="H92" s="105" t="s">
        <v>289</v>
      </c>
      <c r="I92" s="104" t="s">
        <v>1186</v>
      </c>
    </row>
    <row r="93" spans="1:9" x14ac:dyDescent="0.3">
      <c r="A93" s="102" t="s">
        <v>541</v>
      </c>
      <c r="B93" s="112">
        <v>43</v>
      </c>
      <c r="C93" s="111" t="s">
        <v>388</v>
      </c>
      <c r="D93" s="111" t="s">
        <v>388</v>
      </c>
      <c r="E93" s="103" t="s">
        <v>1187</v>
      </c>
      <c r="F93" s="103" t="s">
        <v>542</v>
      </c>
      <c r="G93" s="103" t="s">
        <v>296</v>
      </c>
      <c r="H93" s="105" t="s">
        <v>256</v>
      </c>
      <c r="I93" s="104" t="s">
        <v>540</v>
      </c>
    </row>
    <row r="94" spans="1:9" ht="30.6" x14ac:dyDescent="0.3">
      <c r="A94" s="102" t="s">
        <v>541</v>
      </c>
      <c r="B94" s="112">
        <v>43</v>
      </c>
      <c r="C94" s="111" t="s">
        <v>388</v>
      </c>
      <c r="D94" s="111" t="s">
        <v>388</v>
      </c>
      <c r="E94" s="103" t="s">
        <v>1187</v>
      </c>
      <c r="F94" s="103" t="s">
        <v>542</v>
      </c>
      <c r="G94" s="103" t="s">
        <v>296</v>
      </c>
      <c r="H94" s="105" t="s">
        <v>289</v>
      </c>
      <c r="I94" s="104" t="s">
        <v>1188</v>
      </c>
    </row>
    <row r="95" spans="1:9" x14ac:dyDescent="0.3">
      <c r="A95" s="102" t="s">
        <v>544</v>
      </c>
      <c r="B95" s="112">
        <v>44</v>
      </c>
      <c r="C95" s="111" t="s">
        <v>545</v>
      </c>
      <c r="D95" s="111" t="s">
        <v>546</v>
      </c>
      <c r="E95" s="103" t="s">
        <v>1189</v>
      </c>
      <c r="F95" s="103" t="s">
        <v>542</v>
      </c>
      <c r="G95" s="103" t="s">
        <v>303</v>
      </c>
      <c r="H95" s="105" t="s">
        <v>256</v>
      </c>
      <c r="I95" s="104" t="s">
        <v>543</v>
      </c>
    </row>
    <row r="96" spans="1:9" ht="30.6" x14ac:dyDescent="0.3">
      <c r="A96" s="102" t="s">
        <v>544</v>
      </c>
      <c r="B96" s="112">
        <v>44</v>
      </c>
      <c r="C96" s="111" t="s">
        <v>545</v>
      </c>
      <c r="D96" s="111" t="s">
        <v>546</v>
      </c>
      <c r="E96" s="103" t="s">
        <v>1189</v>
      </c>
      <c r="F96" s="103" t="s">
        <v>542</v>
      </c>
      <c r="G96" s="103" t="s">
        <v>303</v>
      </c>
      <c r="H96" s="105" t="s">
        <v>289</v>
      </c>
      <c r="I96" s="104" t="s">
        <v>1190</v>
      </c>
    </row>
    <row r="97" spans="1:9" x14ac:dyDescent="0.3">
      <c r="A97" s="102" t="s">
        <v>548</v>
      </c>
      <c r="B97" s="112">
        <v>45</v>
      </c>
      <c r="C97" s="111" t="s">
        <v>388</v>
      </c>
      <c r="D97" s="111" t="s">
        <v>388</v>
      </c>
      <c r="E97" s="103" t="s">
        <v>1191</v>
      </c>
      <c r="F97" s="103" t="s">
        <v>542</v>
      </c>
      <c r="G97" s="103" t="s">
        <v>296</v>
      </c>
      <c r="H97" s="105" t="s">
        <v>256</v>
      </c>
      <c r="I97" s="104" t="s">
        <v>547</v>
      </c>
    </row>
    <row r="98" spans="1:9" ht="30.6" x14ac:dyDescent="0.3">
      <c r="A98" s="102" t="s">
        <v>548</v>
      </c>
      <c r="B98" s="112">
        <v>45</v>
      </c>
      <c r="C98" s="111" t="s">
        <v>388</v>
      </c>
      <c r="D98" s="111" t="s">
        <v>388</v>
      </c>
      <c r="E98" s="103" t="s">
        <v>1191</v>
      </c>
      <c r="F98" s="103" t="s">
        <v>542</v>
      </c>
      <c r="G98" s="103" t="s">
        <v>296</v>
      </c>
      <c r="H98" s="105" t="s">
        <v>289</v>
      </c>
      <c r="I98" s="104" t="s">
        <v>1192</v>
      </c>
    </row>
    <row r="99" spans="1:9" x14ac:dyDescent="0.3">
      <c r="A99" s="102" t="s">
        <v>550</v>
      </c>
      <c r="B99" s="112">
        <v>46</v>
      </c>
      <c r="C99" s="111" t="s">
        <v>545</v>
      </c>
      <c r="D99" s="111" t="s">
        <v>551</v>
      </c>
      <c r="E99" s="103" t="s">
        <v>1193</v>
      </c>
      <c r="F99" s="103" t="s">
        <v>542</v>
      </c>
      <c r="G99" s="103" t="s">
        <v>303</v>
      </c>
      <c r="H99" s="105" t="s">
        <v>256</v>
      </c>
      <c r="I99" s="104" t="s">
        <v>549</v>
      </c>
    </row>
    <row r="100" spans="1:9" ht="30.6" x14ac:dyDescent="0.3">
      <c r="A100" s="102" t="s">
        <v>550</v>
      </c>
      <c r="B100" s="112">
        <v>46</v>
      </c>
      <c r="C100" s="111" t="s">
        <v>545</v>
      </c>
      <c r="D100" s="111" t="s">
        <v>551</v>
      </c>
      <c r="E100" s="103" t="s">
        <v>1193</v>
      </c>
      <c r="F100" s="103" t="s">
        <v>542</v>
      </c>
      <c r="G100" s="103" t="s">
        <v>303</v>
      </c>
      <c r="H100" s="105" t="s">
        <v>289</v>
      </c>
      <c r="I100" s="104" t="s">
        <v>1194</v>
      </c>
    </row>
    <row r="101" spans="1:9" x14ac:dyDescent="0.3">
      <c r="A101" s="102" t="s">
        <v>553</v>
      </c>
      <c r="B101" s="112">
        <v>47</v>
      </c>
      <c r="C101" s="111" t="s">
        <v>388</v>
      </c>
      <c r="D101" s="111" t="s">
        <v>388</v>
      </c>
      <c r="E101" s="103" t="s">
        <v>1195</v>
      </c>
      <c r="F101" s="103" t="s">
        <v>554</v>
      </c>
      <c r="G101" s="103" t="s">
        <v>296</v>
      </c>
      <c r="H101" s="105" t="s">
        <v>256</v>
      </c>
      <c r="I101" s="104" t="s">
        <v>552</v>
      </c>
    </row>
    <row r="102" spans="1:9" ht="30.6" x14ac:dyDescent="0.3">
      <c r="A102" s="102" t="s">
        <v>553</v>
      </c>
      <c r="B102" s="112">
        <v>47</v>
      </c>
      <c r="C102" s="111" t="s">
        <v>388</v>
      </c>
      <c r="D102" s="111" t="s">
        <v>388</v>
      </c>
      <c r="E102" s="103" t="s">
        <v>1195</v>
      </c>
      <c r="F102" s="103" t="s">
        <v>554</v>
      </c>
      <c r="G102" s="103" t="s">
        <v>296</v>
      </c>
      <c r="H102" s="105" t="s">
        <v>289</v>
      </c>
      <c r="I102" s="104" t="s">
        <v>1196</v>
      </c>
    </row>
    <row r="103" spans="1:9" x14ac:dyDescent="0.3">
      <c r="A103" s="102" t="s">
        <v>556</v>
      </c>
      <c r="B103" s="112">
        <v>48</v>
      </c>
      <c r="C103" s="111" t="s">
        <v>511</v>
      </c>
      <c r="D103" s="111" t="s">
        <v>557</v>
      </c>
      <c r="E103" s="103" t="s">
        <v>1197</v>
      </c>
      <c r="F103" s="103" t="s">
        <v>554</v>
      </c>
      <c r="G103" s="103" t="s">
        <v>304</v>
      </c>
      <c r="H103" s="105" t="s">
        <v>256</v>
      </c>
      <c r="I103" s="104" t="s">
        <v>555</v>
      </c>
    </row>
    <row r="104" spans="1:9" ht="30.6" x14ac:dyDescent="0.3">
      <c r="A104" s="102" t="s">
        <v>556</v>
      </c>
      <c r="B104" s="112">
        <v>48</v>
      </c>
      <c r="C104" s="111" t="s">
        <v>511</v>
      </c>
      <c r="D104" s="111" t="s">
        <v>557</v>
      </c>
      <c r="E104" s="103" t="s">
        <v>1197</v>
      </c>
      <c r="F104" s="103" t="s">
        <v>554</v>
      </c>
      <c r="G104" s="103" t="s">
        <v>304</v>
      </c>
      <c r="H104" s="105" t="s">
        <v>289</v>
      </c>
      <c r="I104" s="104" t="s">
        <v>1198</v>
      </c>
    </row>
    <row r="105" spans="1:9" x14ac:dyDescent="0.3">
      <c r="A105" s="102" t="s">
        <v>559</v>
      </c>
      <c r="B105" s="112">
        <v>49</v>
      </c>
      <c r="C105" s="111" t="s">
        <v>388</v>
      </c>
      <c r="D105" s="111" t="s">
        <v>388</v>
      </c>
      <c r="E105" s="103" t="s">
        <v>1199</v>
      </c>
      <c r="F105" s="103" t="s">
        <v>554</v>
      </c>
      <c r="G105" s="103" t="s">
        <v>296</v>
      </c>
      <c r="H105" s="105" t="s">
        <v>256</v>
      </c>
      <c r="I105" s="104" t="s">
        <v>558</v>
      </c>
    </row>
    <row r="106" spans="1:9" ht="30.6" x14ac:dyDescent="0.3">
      <c r="A106" s="102" t="s">
        <v>559</v>
      </c>
      <c r="B106" s="112">
        <v>49</v>
      </c>
      <c r="C106" s="111" t="s">
        <v>388</v>
      </c>
      <c r="D106" s="111" t="s">
        <v>388</v>
      </c>
      <c r="E106" s="103" t="s">
        <v>1199</v>
      </c>
      <c r="F106" s="103" t="s">
        <v>554</v>
      </c>
      <c r="G106" s="103" t="s">
        <v>296</v>
      </c>
      <c r="H106" s="105" t="s">
        <v>289</v>
      </c>
      <c r="I106" s="104" t="s">
        <v>1200</v>
      </c>
    </row>
    <row r="107" spans="1:9" x14ac:dyDescent="0.3">
      <c r="A107" s="102" t="s">
        <v>561</v>
      </c>
      <c r="B107" s="112">
        <v>50</v>
      </c>
      <c r="C107" s="111" t="s">
        <v>511</v>
      </c>
      <c r="D107" s="111" t="s">
        <v>562</v>
      </c>
      <c r="E107" s="103" t="s">
        <v>1201</v>
      </c>
      <c r="F107" s="103" t="s">
        <v>554</v>
      </c>
      <c r="G107" s="103" t="s">
        <v>304</v>
      </c>
      <c r="H107" s="105" t="s">
        <v>256</v>
      </c>
      <c r="I107" s="104" t="s">
        <v>560</v>
      </c>
    </row>
    <row r="108" spans="1:9" ht="30.6" x14ac:dyDescent="0.3">
      <c r="A108" s="102" t="s">
        <v>561</v>
      </c>
      <c r="B108" s="112">
        <v>50</v>
      </c>
      <c r="C108" s="111" t="s">
        <v>511</v>
      </c>
      <c r="D108" s="111" t="s">
        <v>562</v>
      </c>
      <c r="E108" s="103" t="s">
        <v>1201</v>
      </c>
      <c r="F108" s="103" t="s">
        <v>554</v>
      </c>
      <c r="G108" s="103" t="s">
        <v>304</v>
      </c>
      <c r="H108" s="105" t="s">
        <v>289</v>
      </c>
      <c r="I108" s="104" t="s">
        <v>1202</v>
      </c>
    </row>
    <row r="109" spans="1:9" x14ac:dyDescent="0.3">
      <c r="A109" s="102" t="s">
        <v>564</v>
      </c>
      <c r="B109" s="112">
        <v>51</v>
      </c>
      <c r="C109" s="111" t="s">
        <v>388</v>
      </c>
      <c r="D109" s="111" t="s">
        <v>388</v>
      </c>
      <c r="E109" s="103" t="s">
        <v>1203</v>
      </c>
      <c r="F109" s="103" t="s">
        <v>390</v>
      </c>
      <c r="G109" s="103" t="s">
        <v>296</v>
      </c>
      <c r="H109" s="105" t="s">
        <v>256</v>
      </c>
      <c r="I109" s="104" t="s">
        <v>563</v>
      </c>
    </row>
    <row r="110" spans="1:9" ht="30.6" x14ac:dyDescent="0.3">
      <c r="A110" s="102" t="s">
        <v>564</v>
      </c>
      <c r="B110" s="112">
        <v>51</v>
      </c>
      <c r="C110" s="111" t="s">
        <v>388</v>
      </c>
      <c r="D110" s="111" t="s">
        <v>388</v>
      </c>
      <c r="E110" s="103" t="s">
        <v>1203</v>
      </c>
      <c r="F110" s="103" t="s">
        <v>390</v>
      </c>
      <c r="G110" s="103" t="s">
        <v>296</v>
      </c>
      <c r="H110" s="105" t="s">
        <v>289</v>
      </c>
      <c r="I110" s="104" t="s">
        <v>1204</v>
      </c>
    </row>
    <row r="111" spans="1:9" x14ac:dyDescent="0.3">
      <c r="A111" s="102" t="s">
        <v>566</v>
      </c>
      <c r="B111" s="112">
        <v>52</v>
      </c>
      <c r="C111" s="111" t="s">
        <v>567</v>
      </c>
      <c r="D111" s="111" t="s">
        <v>568</v>
      </c>
      <c r="E111" s="103" t="s">
        <v>1205</v>
      </c>
      <c r="F111" s="103" t="s">
        <v>390</v>
      </c>
      <c r="G111" s="103" t="s">
        <v>361</v>
      </c>
      <c r="H111" s="105" t="s">
        <v>256</v>
      </c>
      <c r="I111" s="104" t="s">
        <v>565</v>
      </c>
    </row>
    <row r="112" spans="1:9" ht="30.6" x14ac:dyDescent="0.3">
      <c r="A112" s="102" t="s">
        <v>566</v>
      </c>
      <c r="B112" s="112">
        <v>52</v>
      </c>
      <c r="C112" s="111" t="s">
        <v>567</v>
      </c>
      <c r="D112" s="111" t="s">
        <v>568</v>
      </c>
      <c r="E112" s="103" t="s">
        <v>1205</v>
      </c>
      <c r="F112" s="103" t="s">
        <v>390</v>
      </c>
      <c r="G112" s="103" t="s">
        <v>361</v>
      </c>
      <c r="H112" s="105" t="s">
        <v>289</v>
      </c>
      <c r="I112" s="104" t="s">
        <v>1206</v>
      </c>
    </row>
    <row r="113" spans="1:9" x14ac:dyDescent="0.3">
      <c r="A113" s="102" t="s">
        <v>570</v>
      </c>
      <c r="B113" s="112">
        <v>53</v>
      </c>
      <c r="C113" s="111" t="s">
        <v>388</v>
      </c>
      <c r="D113" s="111" t="s">
        <v>388</v>
      </c>
      <c r="E113" s="103" t="s">
        <v>1207</v>
      </c>
      <c r="F113" s="103" t="s">
        <v>390</v>
      </c>
      <c r="G113" s="103" t="s">
        <v>296</v>
      </c>
      <c r="H113" s="105" t="s">
        <v>256</v>
      </c>
      <c r="I113" s="104" t="s">
        <v>569</v>
      </c>
    </row>
    <row r="114" spans="1:9" ht="30.6" x14ac:dyDescent="0.3">
      <c r="A114" s="102" t="s">
        <v>570</v>
      </c>
      <c r="B114" s="112">
        <v>53</v>
      </c>
      <c r="C114" s="111" t="s">
        <v>388</v>
      </c>
      <c r="D114" s="111" t="s">
        <v>388</v>
      </c>
      <c r="E114" s="103" t="s">
        <v>1207</v>
      </c>
      <c r="F114" s="103" t="s">
        <v>390</v>
      </c>
      <c r="G114" s="103" t="s">
        <v>296</v>
      </c>
      <c r="H114" s="105" t="s">
        <v>289</v>
      </c>
      <c r="I114" s="104" t="s">
        <v>1208</v>
      </c>
    </row>
    <row r="115" spans="1:9" x14ac:dyDescent="0.3">
      <c r="A115" s="102" t="s">
        <v>572</v>
      </c>
      <c r="B115" s="112">
        <v>54</v>
      </c>
      <c r="C115" s="111" t="s">
        <v>567</v>
      </c>
      <c r="D115" s="111" t="s">
        <v>573</v>
      </c>
      <c r="E115" s="103" t="s">
        <v>1209</v>
      </c>
      <c r="F115" s="103" t="s">
        <v>390</v>
      </c>
      <c r="G115" s="103" t="s">
        <v>361</v>
      </c>
      <c r="H115" s="105" t="s">
        <v>256</v>
      </c>
      <c r="I115" s="104" t="s">
        <v>571</v>
      </c>
    </row>
    <row r="116" spans="1:9" ht="30.6" x14ac:dyDescent="0.3">
      <c r="A116" s="102" t="s">
        <v>572</v>
      </c>
      <c r="B116" s="112">
        <v>54</v>
      </c>
      <c r="C116" s="111" t="s">
        <v>567</v>
      </c>
      <c r="D116" s="111" t="s">
        <v>573</v>
      </c>
      <c r="E116" s="103" t="s">
        <v>1209</v>
      </c>
      <c r="F116" s="103" t="s">
        <v>390</v>
      </c>
      <c r="G116" s="103" t="s">
        <v>361</v>
      </c>
      <c r="H116" s="105" t="s">
        <v>289</v>
      </c>
      <c r="I116" s="104" t="s">
        <v>1210</v>
      </c>
    </row>
    <row r="117" spans="1:9" x14ac:dyDescent="0.3">
      <c r="A117" s="102" t="s">
        <v>575</v>
      </c>
      <c r="B117" s="112">
        <v>55</v>
      </c>
      <c r="C117" s="111" t="s">
        <v>388</v>
      </c>
      <c r="D117" s="111" t="s">
        <v>388</v>
      </c>
      <c r="E117" s="103" t="s">
        <v>1211</v>
      </c>
      <c r="F117" s="103" t="s">
        <v>576</v>
      </c>
      <c r="G117" s="103" t="s">
        <v>296</v>
      </c>
      <c r="H117" s="105" t="s">
        <v>256</v>
      </c>
      <c r="I117" s="104" t="s">
        <v>574</v>
      </c>
    </row>
    <row r="118" spans="1:9" ht="30.6" x14ac:dyDescent="0.3">
      <c r="A118" s="102" t="s">
        <v>575</v>
      </c>
      <c r="B118" s="112">
        <v>55</v>
      </c>
      <c r="C118" s="111" t="s">
        <v>388</v>
      </c>
      <c r="D118" s="111" t="s">
        <v>388</v>
      </c>
      <c r="E118" s="103" t="s">
        <v>1211</v>
      </c>
      <c r="F118" s="103" t="s">
        <v>576</v>
      </c>
      <c r="G118" s="103" t="s">
        <v>296</v>
      </c>
      <c r="H118" s="105" t="s">
        <v>289</v>
      </c>
      <c r="I118" s="104" t="s">
        <v>1212</v>
      </c>
    </row>
    <row r="119" spans="1:9" x14ac:dyDescent="0.3">
      <c r="A119" s="102" t="s">
        <v>578</v>
      </c>
      <c r="B119" s="112">
        <v>56</v>
      </c>
      <c r="C119" s="111" t="s">
        <v>483</v>
      </c>
      <c r="D119" s="111" t="s">
        <v>579</v>
      </c>
      <c r="E119" s="103" t="s">
        <v>1213</v>
      </c>
      <c r="F119" s="103" t="s">
        <v>576</v>
      </c>
      <c r="G119" s="103" t="s">
        <v>305</v>
      </c>
      <c r="H119" s="105" t="s">
        <v>256</v>
      </c>
      <c r="I119" s="104" t="s">
        <v>577</v>
      </c>
    </row>
    <row r="120" spans="1:9" ht="30.6" x14ac:dyDescent="0.3">
      <c r="A120" s="102" t="s">
        <v>578</v>
      </c>
      <c r="B120" s="112">
        <v>56</v>
      </c>
      <c r="C120" s="111" t="s">
        <v>483</v>
      </c>
      <c r="D120" s="111" t="s">
        <v>579</v>
      </c>
      <c r="E120" s="103" t="s">
        <v>1213</v>
      </c>
      <c r="F120" s="103" t="s">
        <v>576</v>
      </c>
      <c r="G120" s="103" t="s">
        <v>305</v>
      </c>
      <c r="H120" s="105" t="s">
        <v>289</v>
      </c>
      <c r="I120" s="104" t="s">
        <v>1214</v>
      </c>
    </row>
    <row r="121" spans="1:9" x14ac:dyDescent="0.3">
      <c r="A121" s="102" t="s">
        <v>581</v>
      </c>
      <c r="B121" s="112">
        <v>57</v>
      </c>
      <c r="C121" s="111" t="s">
        <v>388</v>
      </c>
      <c r="D121" s="111" t="s">
        <v>388</v>
      </c>
      <c r="E121" s="103" t="s">
        <v>1215</v>
      </c>
      <c r="F121" s="103" t="s">
        <v>576</v>
      </c>
      <c r="G121" s="103" t="s">
        <v>296</v>
      </c>
      <c r="H121" s="105" t="s">
        <v>256</v>
      </c>
      <c r="I121" s="104" t="s">
        <v>580</v>
      </c>
    </row>
    <row r="122" spans="1:9" ht="30.6" x14ac:dyDescent="0.3">
      <c r="A122" s="102" t="s">
        <v>581</v>
      </c>
      <c r="B122" s="112">
        <v>57</v>
      </c>
      <c r="C122" s="111" t="s">
        <v>388</v>
      </c>
      <c r="D122" s="111" t="s">
        <v>388</v>
      </c>
      <c r="E122" s="103" t="s">
        <v>1215</v>
      </c>
      <c r="F122" s="103" t="s">
        <v>576</v>
      </c>
      <c r="G122" s="103" t="s">
        <v>296</v>
      </c>
      <c r="H122" s="105" t="s">
        <v>289</v>
      </c>
      <c r="I122" s="104" t="s">
        <v>1216</v>
      </c>
    </row>
    <row r="123" spans="1:9" x14ac:dyDescent="0.3">
      <c r="A123" s="102" t="s">
        <v>583</v>
      </c>
      <c r="B123" s="112">
        <v>58</v>
      </c>
      <c r="C123" s="111" t="s">
        <v>483</v>
      </c>
      <c r="D123" s="111" t="s">
        <v>584</v>
      </c>
      <c r="E123" s="103" t="s">
        <v>1217</v>
      </c>
      <c r="F123" s="103" t="s">
        <v>576</v>
      </c>
      <c r="G123" s="103" t="s">
        <v>305</v>
      </c>
      <c r="H123" s="105" t="s">
        <v>256</v>
      </c>
      <c r="I123" s="104" t="s">
        <v>582</v>
      </c>
    </row>
    <row r="124" spans="1:9" ht="30.6" x14ac:dyDescent="0.3">
      <c r="A124" s="102" t="s">
        <v>583</v>
      </c>
      <c r="B124" s="112">
        <v>58</v>
      </c>
      <c r="C124" s="111" t="s">
        <v>483</v>
      </c>
      <c r="D124" s="111" t="s">
        <v>584</v>
      </c>
      <c r="E124" s="103" t="s">
        <v>1217</v>
      </c>
      <c r="F124" s="103" t="s">
        <v>576</v>
      </c>
      <c r="G124" s="103" t="s">
        <v>305</v>
      </c>
      <c r="H124" s="105" t="s">
        <v>289</v>
      </c>
      <c r="I124" s="104" t="s">
        <v>1218</v>
      </c>
    </row>
    <row r="125" spans="1:9" x14ac:dyDescent="0.3">
      <c r="A125" s="102" t="s">
        <v>586</v>
      </c>
      <c r="B125" s="112">
        <v>59</v>
      </c>
      <c r="C125" s="111" t="s">
        <v>388</v>
      </c>
      <c r="D125" s="111" t="s">
        <v>388</v>
      </c>
      <c r="E125" s="103" t="s">
        <v>587</v>
      </c>
      <c r="F125" s="103" t="s">
        <v>390</v>
      </c>
      <c r="G125" s="103" t="s">
        <v>290</v>
      </c>
      <c r="H125" s="105" t="s">
        <v>256</v>
      </c>
      <c r="I125" s="104" t="s">
        <v>585</v>
      </c>
    </row>
    <row r="126" spans="1:9" ht="20.399999999999999" x14ac:dyDescent="0.3">
      <c r="A126" s="102" t="s">
        <v>586</v>
      </c>
      <c r="B126" s="112">
        <v>59</v>
      </c>
      <c r="C126" s="111" t="s">
        <v>388</v>
      </c>
      <c r="D126" s="111" t="s">
        <v>388</v>
      </c>
      <c r="E126" s="103" t="s">
        <v>587</v>
      </c>
      <c r="F126" s="103" t="s">
        <v>390</v>
      </c>
      <c r="G126" s="103" t="s">
        <v>290</v>
      </c>
      <c r="H126" s="105" t="s">
        <v>289</v>
      </c>
      <c r="I126" s="104" t="s">
        <v>588</v>
      </c>
    </row>
    <row r="127" spans="1:9" x14ac:dyDescent="0.3">
      <c r="A127" s="102" t="s">
        <v>590</v>
      </c>
      <c r="B127" s="112">
        <v>60</v>
      </c>
      <c r="C127" s="111" t="s">
        <v>388</v>
      </c>
      <c r="D127" s="111" t="s">
        <v>388</v>
      </c>
      <c r="E127" s="103" t="s">
        <v>591</v>
      </c>
      <c r="F127" s="103" t="s">
        <v>471</v>
      </c>
      <c r="G127" s="103" t="s">
        <v>290</v>
      </c>
      <c r="H127" s="105" t="s">
        <v>256</v>
      </c>
      <c r="I127" s="104" t="s">
        <v>589</v>
      </c>
    </row>
    <row r="128" spans="1:9" ht="20.399999999999999" x14ac:dyDescent="0.3">
      <c r="A128" s="102" t="s">
        <v>590</v>
      </c>
      <c r="B128" s="112">
        <v>60</v>
      </c>
      <c r="C128" s="111" t="s">
        <v>388</v>
      </c>
      <c r="D128" s="111" t="s">
        <v>388</v>
      </c>
      <c r="E128" s="103" t="s">
        <v>591</v>
      </c>
      <c r="F128" s="103" t="s">
        <v>471</v>
      </c>
      <c r="G128" s="103" t="s">
        <v>290</v>
      </c>
      <c r="H128" s="105" t="s">
        <v>289</v>
      </c>
      <c r="I128" s="104" t="s">
        <v>592</v>
      </c>
    </row>
    <row r="129" spans="1:9" x14ac:dyDescent="0.3">
      <c r="A129" s="102" t="s">
        <v>594</v>
      </c>
      <c r="B129" s="112">
        <v>61</v>
      </c>
      <c r="C129" s="111" t="s">
        <v>388</v>
      </c>
      <c r="D129" s="111" t="s">
        <v>388</v>
      </c>
      <c r="E129" s="103" t="s">
        <v>595</v>
      </c>
      <c r="F129" s="103" t="s">
        <v>426</v>
      </c>
      <c r="G129" s="103" t="s">
        <v>290</v>
      </c>
      <c r="H129" s="105" t="s">
        <v>256</v>
      </c>
      <c r="I129" s="104" t="s">
        <v>593</v>
      </c>
    </row>
    <row r="130" spans="1:9" ht="20.399999999999999" x14ac:dyDescent="0.3">
      <c r="A130" s="102" t="s">
        <v>594</v>
      </c>
      <c r="B130" s="112">
        <v>61</v>
      </c>
      <c r="C130" s="111" t="s">
        <v>388</v>
      </c>
      <c r="D130" s="111" t="s">
        <v>388</v>
      </c>
      <c r="E130" s="103" t="s">
        <v>595</v>
      </c>
      <c r="F130" s="103" t="s">
        <v>426</v>
      </c>
      <c r="G130" s="103" t="s">
        <v>290</v>
      </c>
      <c r="H130" s="105" t="s">
        <v>289</v>
      </c>
      <c r="I130" s="104" t="s">
        <v>596</v>
      </c>
    </row>
    <row r="131" spans="1:9" x14ac:dyDescent="0.3">
      <c r="A131" s="102" t="s">
        <v>598</v>
      </c>
      <c r="B131" s="112">
        <v>62</v>
      </c>
      <c r="C131" s="111" t="s">
        <v>388</v>
      </c>
      <c r="D131" s="111" t="s">
        <v>388</v>
      </c>
      <c r="E131" s="103" t="s">
        <v>599</v>
      </c>
      <c r="F131" s="103" t="s">
        <v>520</v>
      </c>
      <c r="G131" s="103" t="s">
        <v>290</v>
      </c>
      <c r="H131" s="105" t="s">
        <v>256</v>
      </c>
      <c r="I131" s="104" t="s">
        <v>597</v>
      </c>
    </row>
    <row r="132" spans="1:9" ht="20.399999999999999" x14ac:dyDescent="0.3">
      <c r="A132" s="102" t="s">
        <v>598</v>
      </c>
      <c r="B132" s="112">
        <v>62</v>
      </c>
      <c r="C132" s="111" t="s">
        <v>388</v>
      </c>
      <c r="D132" s="111" t="s">
        <v>388</v>
      </c>
      <c r="E132" s="103" t="s">
        <v>599</v>
      </c>
      <c r="F132" s="103" t="s">
        <v>520</v>
      </c>
      <c r="G132" s="103" t="s">
        <v>290</v>
      </c>
      <c r="H132" s="105" t="s">
        <v>289</v>
      </c>
      <c r="I132" s="104" t="s">
        <v>600</v>
      </c>
    </row>
    <row r="133" spans="1:9" x14ac:dyDescent="0.3">
      <c r="A133" s="102" t="s">
        <v>602</v>
      </c>
      <c r="B133" s="112">
        <v>63</v>
      </c>
      <c r="C133" s="111" t="s">
        <v>388</v>
      </c>
      <c r="D133" s="111" t="s">
        <v>388</v>
      </c>
      <c r="E133" s="103" t="s">
        <v>603</v>
      </c>
      <c r="F133" s="103" t="s">
        <v>508</v>
      </c>
      <c r="G133" s="103" t="s">
        <v>290</v>
      </c>
      <c r="H133" s="105" t="s">
        <v>256</v>
      </c>
      <c r="I133" s="104" t="s">
        <v>601</v>
      </c>
    </row>
    <row r="134" spans="1:9" ht="20.399999999999999" x14ac:dyDescent="0.3">
      <c r="A134" s="102" t="s">
        <v>602</v>
      </c>
      <c r="B134" s="112">
        <v>63</v>
      </c>
      <c r="C134" s="111" t="s">
        <v>388</v>
      </c>
      <c r="D134" s="111" t="s">
        <v>388</v>
      </c>
      <c r="E134" s="103" t="s">
        <v>603</v>
      </c>
      <c r="F134" s="103" t="s">
        <v>508</v>
      </c>
      <c r="G134" s="103" t="s">
        <v>290</v>
      </c>
      <c r="H134" s="105" t="s">
        <v>289</v>
      </c>
      <c r="I134" s="104" t="s">
        <v>604</v>
      </c>
    </row>
    <row r="135" spans="1:9" x14ac:dyDescent="0.3">
      <c r="A135" s="102" t="s">
        <v>606</v>
      </c>
      <c r="B135" s="112">
        <v>64</v>
      </c>
      <c r="C135" s="111" t="s">
        <v>388</v>
      </c>
      <c r="D135" s="111" t="s">
        <v>388</v>
      </c>
      <c r="E135" s="103" t="s">
        <v>607</v>
      </c>
      <c r="F135" s="103" t="s">
        <v>390</v>
      </c>
      <c r="G135" s="103" t="s">
        <v>384</v>
      </c>
      <c r="H135" s="105" t="s">
        <v>256</v>
      </c>
      <c r="I135" s="104" t="s">
        <v>605</v>
      </c>
    </row>
    <row r="136" spans="1:9" ht="30.6" x14ac:dyDescent="0.3">
      <c r="A136" s="102" t="s">
        <v>606</v>
      </c>
      <c r="B136" s="112">
        <v>64</v>
      </c>
      <c r="C136" s="111" t="s">
        <v>388</v>
      </c>
      <c r="D136" s="111" t="s">
        <v>388</v>
      </c>
      <c r="E136" s="103" t="s">
        <v>607</v>
      </c>
      <c r="F136" s="103" t="s">
        <v>390</v>
      </c>
      <c r="G136" s="103" t="s">
        <v>384</v>
      </c>
      <c r="H136" s="105" t="s">
        <v>289</v>
      </c>
      <c r="I136" s="104" t="s">
        <v>608</v>
      </c>
    </row>
    <row r="137" spans="1:9" x14ac:dyDescent="0.3">
      <c r="A137" s="102" t="s">
        <v>1256</v>
      </c>
      <c r="B137" s="112">
        <v>65</v>
      </c>
      <c r="C137" s="111" t="s">
        <v>398</v>
      </c>
      <c r="D137" s="111" t="s">
        <v>399</v>
      </c>
      <c r="E137" s="103" t="s">
        <v>1257</v>
      </c>
      <c r="F137" s="103" t="s">
        <v>390</v>
      </c>
      <c r="G137" s="103" t="s">
        <v>292</v>
      </c>
      <c r="H137" s="105" t="s">
        <v>256</v>
      </c>
      <c r="I137" s="104" t="s">
        <v>1258</v>
      </c>
    </row>
    <row r="138" spans="1:9" ht="30.6" x14ac:dyDescent="0.3">
      <c r="A138" s="102" t="s">
        <v>1256</v>
      </c>
      <c r="B138" s="112">
        <v>65</v>
      </c>
      <c r="C138" s="111" t="s">
        <v>398</v>
      </c>
      <c r="D138" s="111" t="s">
        <v>399</v>
      </c>
      <c r="E138" s="103" t="s">
        <v>1257</v>
      </c>
      <c r="F138" s="103" t="s">
        <v>390</v>
      </c>
      <c r="G138" s="103" t="s">
        <v>292</v>
      </c>
      <c r="H138" s="105" t="s">
        <v>289</v>
      </c>
      <c r="I138" s="104" t="s">
        <v>1259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rgb="FF7030A0"/>
  </sheetPr>
  <dimension ref="A1:F787"/>
  <sheetViews>
    <sheetView showGridLines="0" topLeftCell="D1" workbookViewId="0">
      <selection activeCell="F4" sqref="F4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/>
      <c r="E1" s="127">
        <v>44211</v>
      </c>
      <c r="F1" s="101">
        <f ca="1">+TODAY()</f>
        <v>44211</v>
      </c>
    </row>
    <row r="3" spans="1:6" x14ac:dyDescent="0.3">
      <c r="A3" s="118" t="s">
        <v>108</v>
      </c>
      <c r="B3" s="118" t="s">
        <v>217</v>
      </c>
      <c r="C3" s="118" t="s">
        <v>232</v>
      </c>
      <c r="D3" s="118" t="s">
        <v>658</v>
      </c>
      <c r="E3" s="118" t="s">
        <v>1</v>
      </c>
      <c r="F3" s="98" t="s">
        <v>1700</v>
      </c>
    </row>
    <row r="4" spans="1:6" x14ac:dyDescent="0.3">
      <c r="A4" t="s">
        <v>87</v>
      </c>
      <c r="B4">
        <v>23</v>
      </c>
      <c r="C4">
        <v>0</v>
      </c>
      <c r="D4" t="s">
        <v>89</v>
      </c>
      <c r="E4" t="s">
        <v>110</v>
      </c>
      <c r="F4" t="str">
        <f>+"divisiones.Add(new DivisionAdministrativa(id: "&amp;B4&amp;", id2: "&amp;C4&amp;", nombreAdministrativo: "&amp;""""&amp;D4&amp;""""&amp;", pais: "&amp;""""&amp;E4&amp;""""&amp;"));"</f>
        <v>divisiones.Add(new DivisionAdministrativa(id: 23, id2: 0, nombreAdministrativo: "Nacional", pais: "Honduras"));</v>
      </c>
    </row>
    <row r="5" spans="1:6" x14ac:dyDescent="0.3">
      <c r="A5" t="s">
        <v>87</v>
      </c>
      <c r="B5">
        <v>24</v>
      </c>
      <c r="C5">
        <v>1</v>
      </c>
      <c r="D5" t="s">
        <v>1028</v>
      </c>
      <c r="E5" t="s">
        <v>110</v>
      </c>
      <c r="F5" t="str">
        <f t="shared" ref="F5:F68" si="0">+"divisiones.Add(new DivisionAdministrativa(id: "&amp;B5&amp;", id2: "&amp;C5&amp;", nombreAdministrativo: "&amp;""""&amp;D5&amp;""""&amp;", pais: "&amp;""""&amp;E5&amp;""""&amp;"));"</f>
        <v>divisiones.Add(new DivisionAdministrativa(id: 24, id2: 1, nombreAdministrativo: "Departamento: Atlántida", pais: "Honduras"));</v>
      </c>
    </row>
    <row r="6" spans="1:6" x14ac:dyDescent="0.3">
      <c r="A6" t="s">
        <v>87</v>
      </c>
      <c r="B6">
        <v>24</v>
      </c>
      <c r="C6">
        <v>2</v>
      </c>
      <c r="D6" t="s">
        <v>1029</v>
      </c>
      <c r="E6" t="s">
        <v>110</v>
      </c>
      <c r="F6" t="str">
        <f t="shared" si="0"/>
        <v>divisiones.Add(new DivisionAdministrativa(id: 24, id2: 2, nombreAdministrativo: "Departamento: Colón", pais: "Honduras"));</v>
      </c>
    </row>
    <row r="7" spans="1:6" x14ac:dyDescent="0.3">
      <c r="A7" t="s">
        <v>87</v>
      </c>
      <c r="B7">
        <v>24</v>
      </c>
      <c r="C7">
        <v>3</v>
      </c>
      <c r="D7" t="s">
        <v>1030</v>
      </c>
      <c r="E7" t="s">
        <v>110</v>
      </c>
      <c r="F7" t="str">
        <f t="shared" si="0"/>
        <v>divisiones.Add(new DivisionAdministrativa(id: 24, id2: 3, nombreAdministrativo: "Departamento: Comayagua", pais: "Honduras"));</v>
      </c>
    </row>
    <row r="8" spans="1:6" x14ac:dyDescent="0.3">
      <c r="A8" t="s">
        <v>87</v>
      </c>
      <c r="B8">
        <v>24</v>
      </c>
      <c r="C8">
        <v>4</v>
      </c>
      <c r="D8" t="s">
        <v>1031</v>
      </c>
      <c r="E8" t="s">
        <v>110</v>
      </c>
      <c r="F8" t="str">
        <f t="shared" si="0"/>
        <v>divisiones.Add(new DivisionAdministrativa(id: 24, id2: 4, nombreAdministrativo: "Departamento: Copán", pais: "Honduras"));</v>
      </c>
    </row>
    <row r="9" spans="1:6" x14ac:dyDescent="0.3">
      <c r="A9" t="s">
        <v>87</v>
      </c>
      <c r="B9">
        <v>24</v>
      </c>
      <c r="C9">
        <v>5</v>
      </c>
      <c r="D9" t="s">
        <v>1032</v>
      </c>
      <c r="E9" t="s">
        <v>110</v>
      </c>
      <c r="F9" t="str">
        <f t="shared" si="0"/>
        <v>divisiones.Add(new DivisionAdministrativa(id: 24, id2: 5, nombreAdministrativo: "Departamento: Cortés", pais: "Honduras"));</v>
      </c>
    </row>
    <row r="10" spans="1:6" x14ac:dyDescent="0.3">
      <c r="A10" t="s">
        <v>87</v>
      </c>
      <c r="B10">
        <v>24</v>
      </c>
      <c r="C10">
        <v>6</v>
      </c>
      <c r="D10" t="s">
        <v>1033</v>
      </c>
      <c r="E10" t="s">
        <v>110</v>
      </c>
      <c r="F10" t="str">
        <f t="shared" si="0"/>
        <v>divisiones.Add(new DivisionAdministrativa(id: 24, id2: 6, nombreAdministrativo: "Departamento: Choluteca", pais: "Honduras"));</v>
      </c>
    </row>
    <row r="11" spans="1:6" x14ac:dyDescent="0.3">
      <c r="A11" t="s">
        <v>87</v>
      </c>
      <c r="B11">
        <v>24</v>
      </c>
      <c r="C11">
        <v>7</v>
      </c>
      <c r="D11" t="s">
        <v>1034</v>
      </c>
      <c r="E11" t="s">
        <v>110</v>
      </c>
      <c r="F11" t="str">
        <f t="shared" si="0"/>
        <v>divisiones.Add(new DivisionAdministrativa(id: 24, id2: 7, nombreAdministrativo: "Departamento: El Paraiso", pais: "Honduras"));</v>
      </c>
    </row>
    <row r="12" spans="1:6" x14ac:dyDescent="0.3">
      <c r="A12" t="s">
        <v>87</v>
      </c>
      <c r="B12">
        <v>24</v>
      </c>
      <c r="C12">
        <v>8</v>
      </c>
      <c r="D12" t="s">
        <v>1035</v>
      </c>
      <c r="E12" t="s">
        <v>110</v>
      </c>
      <c r="F12" t="str">
        <f t="shared" si="0"/>
        <v>divisiones.Add(new DivisionAdministrativa(id: 24, id2: 8, nombreAdministrativo: "Departamento: Francisco Morazán", pais: "Honduras"));</v>
      </c>
    </row>
    <row r="13" spans="1:6" x14ac:dyDescent="0.3">
      <c r="A13" t="s">
        <v>87</v>
      </c>
      <c r="B13">
        <v>24</v>
      </c>
      <c r="C13">
        <v>9</v>
      </c>
      <c r="D13" t="s">
        <v>1036</v>
      </c>
      <c r="E13" t="s">
        <v>110</v>
      </c>
      <c r="F13" t="str">
        <f t="shared" si="0"/>
        <v>divisiones.Add(new DivisionAdministrativa(id: 24, id2: 9, nombreAdministrativo: "Departamento: Gracias a Dios", pais: "Honduras"));</v>
      </c>
    </row>
    <row r="14" spans="1:6" x14ac:dyDescent="0.3">
      <c r="A14" t="s">
        <v>87</v>
      </c>
      <c r="B14">
        <v>24</v>
      </c>
      <c r="C14">
        <v>10</v>
      </c>
      <c r="D14" t="s">
        <v>1037</v>
      </c>
      <c r="E14" t="s">
        <v>110</v>
      </c>
      <c r="F14" t="str">
        <f t="shared" si="0"/>
        <v>divisiones.Add(new DivisionAdministrativa(id: 24, id2: 10, nombreAdministrativo: "Departamento: Intibucá", pais: "Honduras"));</v>
      </c>
    </row>
    <row r="15" spans="1:6" x14ac:dyDescent="0.3">
      <c r="A15" t="s">
        <v>87</v>
      </c>
      <c r="B15">
        <v>24</v>
      </c>
      <c r="C15">
        <v>11</v>
      </c>
      <c r="D15" t="s">
        <v>1038</v>
      </c>
      <c r="E15" t="s">
        <v>110</v>
      </c>
      <c r="F15" t="str">
        <f t="shared" si="0"/>
        <v>divisiones.Add(new DivisionAdministrativa(id: 24, id2: 11, nombreAdministrativo: "Departamento: Islas de La Bahía", pais: "Honduras"));</v>
      </c>
    </row>
    <row r="16" spans="1:6" x14ac:dyDescent="0.3">
      <c r="A16" t="s">
        <v>87</v>
      </c>
      <c r="B16">
        <v>24</v>
      </c>
      <c r="C16">
        <v>12</v>
      </c>
      <c r="D16" t="s">
        <v>1039</v>
      </c>
      <c r="E16" t="s">
        <v>110</v>
      </c>
      <c r="F16" t="str">
        <f t="shared" si="0"/>
        <v>divisiones.Add(new DivisionAdministrativa(id: 24, id2: 12, nombreAdministrativo: "Departamento: La Paz", pais: "Honduras"));</v>
      </c>
    </row>
    <row r="17" spans="1:6" x14ac:dyDescent="0.3">
      <c r="A17" t="s">
        <v>87</v>
      </c>
      <c r="B17">
        <v>24</v>
      </c>
      <c r="C17">
        <v>13</v>
      </c>
      <c r="D17" t="s">
        <v>1040</v>
      </c>
      <c r="E17" t="s">
        <v>110</v>
      </c>
      <c r="F17" t="str">
        <f t="shared" si="0"/>
        <v>divisiones.Add(new DivisionAdministrativa(id: 24, id2: 13, nombreAdministrativo: "Departamento: Lempira", pais: "Honduras"));</v>
      </c>
    </row>
    <row r="18" spans="1:6" x14ac:dyDescent="0.3">
      <c r="A18" t="s">
        <v>87</v>
      </c>
      <c r="B18">
        <v>24</v>
      </c>
      <c r="C18">
        <v>14</v>
      </c>
      <c r="D18" t="s">
        <v>1041</v>
      </c>
      <c r="E18" t="s">
        <v>110</v>
      </c>
      <c r="F18" t="str">
        <f t="shared" si="0"/>
        <v>divisiones.Add(new DivisionAdministrativa(id: 24, id2: 14, nombreAdministrativo: "Departamento: Ocotepeque", pais: "Honduras"));</v>
      </c>
    </row>
    <row r="19" spans="1:6" x14ac:dyDescent="0.3">
      <c r="A19" t="s">
        <v>87</v>
      </c>
      <c r="B19">
        <v>24</v>
      </c>
      <c r="C19">
        <v>15</v>
      </c>
      <c r="D19" t="s">
        <v>1042</v>
      </c>
      <c r="E19" t="s">
        <v>110</v>
      </c>
      <c r="F19" t="str">
        <f t="shared" si="0"/>
        <v>divisiones.Add(new DivisionAdministrativa(id: 24, id2: 15, nombreAdministrativo: "Departamento: Olancho", pais: "Honduras"));</v>
      </c>
    </row>
    <row r="20" spans="1:6" x14ac:dyDescent="0.3">
      <c r="A20" t="s">
        <v>87</v>
      </c>
      <c r="B20">
        <v>24</v>
      </c>
      <c r="C20">
        <v>16</v>
      </c>
      <c r="D20" t="s">
        <v>1043</v>
      </c>
      <c r="E20" t="s">
        <v>110</v>
      </c>
      <c r="F20" t="str">
        <f t="shared" si="0"/>
        <v>divisiones.Add(new DivisionAdministrativa(id: 24, id2: 16, nombreAdministrativo: "Departamento: Santa Bárbara", pais: "Honduras"));</v>
      </c>
    </row>
    <row r="21" spans="1:6" x14ac:dyDescent="0.3">
      <c r="A21" t="s">
        <v>87</v>
      </c>
      <c r="B21">
        <v>24</v>
      </c>
      <c r="C21">
        <v>17</v>
      </c>
      <c r="D21" t="s">
        <v>1044</v>
      </c>
      <c r="E21" t="s">
        <v>110</v>
      </c>
      <c r="F21" t="str">
        <f t="shared" si="0"/>
        <v>divisiones.Add(new DivisionAdministrativa(id: 24, id2: 17, nombreAdministrativo: "Departamento: Valle", pais: "Honduras"));</v>
      </c>
    </row>
    <row r="22" spans="1:6" x14ac:dyDescent="0.3">
      <c r="A22" t="s">
        <v>87</v>
      </c>
      <c r="B22">
        <v>24</v>
      </c>
      <c r="C22">
        <v>18</v>
      </c>
      <c r="D22" t="s">
        <v>1045</v>
      </c>
      <c r="E22" t="s">
        <v>110</v>
      </c>
      <c r="F22" t="str">
        <f t="shared" si="0"/>
        <v>divisiones.Add(new DivisionAdministrativa(id: 24, id2: 18, nombreAdministrativo: "Departamento: Yoro", pais: "Honduras"));</v>
      </c>
    </row>
    <row r="23" spans="1:6" x14ac:dyDescent="0.3">
      <c r="A23" t="s">
        <v>87</v>
      </c>
      <c r="B23">
        <v>25</v>
      </c>
      <c r="C23">
        <v>0</v>
      </c>
      <c r="D23" t="s">
        <v>89</v>
      </c>
      <c r="E23" t="s">
        <v>110</v>
      </c>
      <c r="F23" t="str">
        <f t="shared" si="0"/>
        <v>divisiones.Add(new DivisionAdministrativa(id: 25, id2: 0, nombreAdministrativo: "Nacional", pais: "Honduras"));</v>
      </c>
    </row>
    <row r="24" spans="1:6" x14ac:dyDescent="0.3">
      <c r="A24" t="s">
        <v>87</v>
      </c>
      <c r="B24">
        <v>26</v>
      </c>
      <c r="C24">
        <v>1</v>
      </c>
      <c r="D24" t="s">
        <v>1028</v>
      </c>
      <c r="E24" t="s">
        <v>110</v>
      </c>
      <c r="F24" t="str">
        <f t="shared" si="0"/>
        <v>divisiones.Add(new DivisionAdministrativa(id: 26, id2: 1, nombreAdministrativo: "Departamento: Atlántida", pais: "Honduras"));</v>
      </c>
    </row>
    <row r="25" spans="1:6" x14ac:dyDescent="0.3">
      <c r="A25" t="s">
        <v>87</v>
      </c>
      <c r="B25">
        <v>26</v>
      </c>
      <c r="C25">
        <v>2</v>
      </c>
      <c r="D25" t="s">
        <v>1029</v>
      </c>
      <c r="E25" t="s">
        <v>110</v>
      </c>
      <c r="F25" t="str">
        <f t="shared" si="0"/>
        <v>divisiones.Add(new DivisionAdministrativa(id: 26, id2: 2, nombreAdministrativo: "Departamento: Colón", pais: "Honduras"));</v>
      </c>
    </row>
    <row r="26" spans="1:6" x14ac:dyDescent="0.3">
      <c r="A26" t="s">
        <v>87</v>
      </c>
      <c r="B26">
        <v>26</v>
      </c>
      <c r="C26">
        <v>3</v>
      </c>
      <c r="D26" t="s">
        <v>1030</v>
      </c>
      <c r="E26" t="s">
        <v>110</v>
      </c>
      <c r="F26" t="str">
        <f t="shared" si="0"/>
        <v>divisiones.Add(new DivisionAdministrativa(id: 26, id2: 3, nombreAdministrativo: "Departamento: Comayagua", pais: "Honduras"));</v>
      </c>
    </row>
    <row r="27" spans="1:6" x14ac:dyDescent="0.3">
      <c r="A27" t="s">
        <v>87</v>
      </c>
      <c r="B27">
        <v>26</v>
      </c>
      <c r="C27">
        <v>4</v>
      </c>
      <c r="D27" t="s">
        <v>1031</v>
      </c>
      <c r="E27" t="s">
        <v>110</v>
      </c>
      <c r="F27" t="str">
        <f t="shared" si="0"/>
        <v>divisiones.Add(new DivisionAdministrativa(id: 26, id2: 4, nombreAdministrativo: "Departamento: Copán", pais: "Honduras"));</v>
      </c>
    </row>
    <row r="28" spans="1:6" x14ac:dyDescent="0.3">
      <c r="A28" t="s">
        <v>87</v>
      </c>
      <c r="B28">
        <v>26</v>
      </c>
      <c r="C28">
        <v>5</v>
      </c>
      <c r="D28" t="s">
        <v>1032</v>
      </c>
      <c r="E28" t="s">
        <v>110</v>
      </c>
      <c r="F28" t="str">
        <f t="shared" si="0"/>
        <v>divisiones.Add(new DivisionAdministrativa(id: 26, id2: 5, nombreAdministrativo: "Departamento: Cortés", pais: "Honduras"));</v>
      </c>
    </row>
    <row r="29" spans="1:6" x14ac:dyDescent="0.3">
      <c r="A29" t="s">
        <v>87</v>
      </c>
      <c r="B29">
        <v>26</v>
      </c>
      <c r="C29">
        <v>6</v>
      </c>
      <c r="D29" t="s">
        <v>1033</v>
      </c>
      <c r="E29" t="s">
        <v>110</v>
      </c>
      <c r="F29" t="str">
        <f t="shared" si="0"/>
        <v>divisiones.Add(new DivisionAdministrativa(id: 26, id2: 6, nombreAdministrativo: "Departamento: Choluteca", pais: "Honduras"));</v>
      </c>
    </row>
    <row r="30" spans="1:6" x14ac:dyDescent="0.3">
      <c r="A30" t="s">
        <v>87</v>
      </c>
      <c r="B30">
        <v>26</v>
      </c>
      <c r="C30">
        <v>7</v>
      </c>
      <c r="D30" t="s">
        <v>1034</v>
      </c>
      <c r="E30" t="s">
        <v>110</v>
      </c>
      <c r="F30" t="str">
        <f t="shared" si="0"/>
        <v>divisiones.Add(new DivisionAdministrativa(id: 26, id2: 7, nombreAdministrativo: "Departamento: El Paraiso", pais: "Honduras"));</v>
      </c>
    </row>
    <row r="31" spans="1:6" x14ac:dyDescent="0.3">
      <c r="A31" t="s">
        <v>87</v>
      </c>
      <c r="B31">
        <v>26</v>
      </c>
      <c r="C31">
        <v>8</v>
      </c>
      <c r="D31" t="s">
        <v>1035</v>
      </c>
      <c r="E31" t="s">
        <v>110</v>
      </c>
      <c r="F31" t="str">
        <f t="shared" si="0"/>
        <v>divisiones.Add(new DivisionAdministrativa(id: 26, id2: 8, nombreAdministrativo: "Departamento: Francisco Morazán", pais: "Honduras"));</v>
      </c>
    </row>
    <row r="32" spans="1:6" x14ac:dyDescent="0.3">
      <c r="A32" t="s">
        <v>87</v>
      </c>
      <c r="B32">
        <v>26</v>
      </c>
      <c r="C32">
        <v>9</v>
      </c>
      <c r="D32" t="s">
        <v>1036</v>
      </c>
      <c r="E32" t="s">
        <v>110</v>
      </c>
      <c r="F32" t="str">
        <f t="shared" si="0"/>
        <v>divisiones.Add(new DivisionAdministrativa(id: 26, id2: 9, nombreAdministrativo: "Departamento: Gracias a Dios", pais: "Honduras"));</v>
      </c>
    </row>
    <row r="33" spans="1:6" x14ac:dyDescent="0.3">
      <c r="A33" t="s">
        <v>87</v>
      </c>
      <c r="B33">
        <v>26</v>
      </c>
      <c r="C33">
        <v>10</v>
      </c>
      <c r="D33" t="s">
        <v>1037</v>
      </c>
      <c r="E33" t="s">
        <v>110</v>
      </c>
      <c r="F33" t="str">
        <f t="shared" si="0"/>
        <v>divisiones.Add(new DivisionAdministrativa(id: 26, id2: 10, nombreAdministrativo: "Departamento: Intibucá", pais: "Honduras"));</v>
      </c>
    </row>
    <row r="34" spans="1:6" x14ac:dyDescent="0.3">
      <c r="A34" t="s">
        <v>87</v>
      </c>
      <c r="B34">
        <v>26</v>
      </c>
      <c r="C34">
        <v>11</v>
      </c>
      <c r="D34" t="s">
        <v>1038</v>
      </c>
      <c r="E34" t="s">
        <v>110</v>
      </c>
      <c r="F34" t="str">
        <f t="shared" si="0"/>
        <v>divisiones.Add(new DivisionAdministrativa(id: 26, id2: 11, nombreAdministrativo: "Departamento: Islas de La Bahía", pais: "Honduras"));</v>
      </c>
    </row>
    <row r="35" spans="1:6" x14ac:dyDescent="0.3">
      <c r="A35" t="s">
        <v>87</v>
      </c>
      <c r="B35">
        <v>26</v>
      </c>
      <c r="C35">
        <v>12</v>
      </c>
      <c r="D35" t="s">
        <v>1039</v>
      </c>
      <c r="E35" t="s">
        <v>110</v>
      </c>
      <c r="F35" t="str">
        <f t="shared" si="0"/>
        <v>divisiones.Add(new DivisionAdministrativa(id: 26, id2: 12, nombreAdministrativo: "Departamento: La Paz", pais: "Honduras"));</v>
      </c>
    </row>
    <row r="36" spans="1:6" x14ac:dyDescent="0.3">
      <c r="A36" t="s">
        <v>87</v>
      </c>
      <c r="B36">
        <v>26</v>
      </c>
      <c r="C36">
        <v>13</v>
      </c>
      <c r="D36" t="s">
        <v>1040</v>
      </c>
      <c r="E36" t="s">
        <v>110</v>
      </c>
      <c r="F36" t="str">
        <f t="shared" si="0"/>
        <v>divisiones.Add(new DivisionAdministrativa(id: 26, id2: 13, nombreAdministrativo: "Departamento: Lempira", pais: "Honduras"));</v>
      </c>
    </row>
    <row r="37" spans="1:6" x14ac:dyDescent="0.3">
      <c r="A37" t="s">
        <v>87</v>
      </c>
      <c r="B37">
        <v>26</v>
      </c>
      <c r="C37">
        <v>14</v>
      </c>
      <c r="D37" t="s">
        <v>1041</v>
      </c>
      <c r="E37" t="s">
        <v>110</v>
      </c>
      <c r="F37" t="str">
        <f t="shared" si="0"/>
        <v>divisiones.Add(new DivisionAdministrativa(id: 26, id2: 14, nombreAdministrativo: "Departamento: Ocotepeque", pais: "Honduras"));</v>
      </c>
    </row>
    <row r="38" spans="1:6" x14ac:dyDescent="0.3">
      <c r="A38" t="s">
        <v>87</v>
      </c>
      <c r="B38">
        <v>26</v>
      </c>
      <c r="C38">
        <v>15</v>
      </c>
      <c r="D38" t="s">
        <v>1042</v>
      </c>
      <c r="E38" t="s">
        <v>110</v>
      </c>
      <c r="F38" t="str">
        <f t="shared" si="0"/>
        <v>divisiones.Add(new DivisionAdministrativa(id: 26, id2: 15, nombreAdministrativo: "Departamento: Olancho", pais: "Honduras"));</v>
      </c>
    </row>
    <row r="39" spans="1:6" x14ac:dyDescent="0.3">
      <c r="A39" t="s">
        <v>87</v>
      </c>
      <c r="B39">
        <v>26</v>
      </c>
      <c r="C39">
        <v>16</v>
      </c>
      <c r="D39" t="s">
        <v>1043</v>
      </c>
      <c r="E39" t="s">
        <v>110</v>
      </c>
      <c r="F39" t="str">
        <f t="shared" si="0"/>
        <v>divisiones.Add(new DivisionAdministrativa(id: 26, id2: 16, nombreAdministrativo: "Departamento: Santa Bárbara", pais: "Honduras"));</v>
      </c>
    </row>
    <row r="40" spans="1:6" x14ac:dyDescent="0.3">
      <c r="A40" t="s">
        <v>87</v>
      </c>
      <c r="B40">
        <v>26</v>
      </c>
      <c r="C40">
        <v>17</v>
      </c>
      <c r="D40" t="s">
        <v>1044</v>
      </c>
      <c r="E40" t="s">
        <v>110</v>
      </c>
      <c r="F40" t="str">
        <f t="shared" si="0"/>
        <v>divisiones.Add(new DivisionAdministrativa(id: 26, id2: 17, nombreAdministrativo: "Departamento: Valle", pais: "Honduras"));</v>
      </c>
    </row>
    <row r="41" spans="1:6" x14ac:dyDescent="0.3">
      <c r="A41" t="s">
        <v>87</v>
      </c>
      <c r="B41">
        <v>26</v>
      </c>
      <c r="C41">
        <v>18</v>
      </c>
      <c r="D41" t="s">
        <v>1045</v>
      </c>
      <c r="E41" t="s">
        <v>110</v>
      </c>
      <c r="F41" t="str">
        <f t="shared" si="0"/>
        <v>divisiones.Add(new DivisionAdministrativa(id: 26, id2: 18, nombreAdministrativo: "Departamento: Yoro", pais: "Honduras"));</v>
      </c>
    </row>
    <row r="42" spans="1:6" x14ac:dyDescent="0.3">
      <c r="A42" t="s">
        <v>87</v>
      </c>
      <c r="B42">
        <v>27</v>
      </c>
      <c r="C42">
        <v>0</v>
      </c>
      <c r="D42" t="s">
        <v>89</v>
      </c>
      <c r="E42" t="s">
        <v>91</v>
      </c>
      <c r="F42" t="str">
        <f t="shared" si="0"/>
        <v>divisiones.Add(new DivisionAdministrativa(id: 27, id2: 0, nombreAdministrativo: "Nacional", pais: "Guatemala"));</v>
      </c>
    </row>
    <row r="43" spans="1:6" x14ac:dyDescent="0.3">
      <c r="A43" t="s">
        <v>87</v>
      </c>
      <c r="B43">
        <v>28</v>
      </c>
      <c r="C43">
        <v>1</v>
      </c>
      <c r="D43" t="s">
        <v>1052</v>
      </c>
      <c r="E43" t="s">
        <v>91</v>
      </c>
      <c r="F43" t="str">
        <f t="shared" si="0"/>
        <v>divisiones.Add(new DivisionAdministrativa(id: 28, id2: 1, nombreAdministrativo: "Departamento: Guatemala", pais: "Guatemala"));</v>
      </c>
    </row>
    <row r="44" spans="1:6" x14ac:dyDescent="0.3">
      <c r="A44" t="s">
        <v>87</v>
      </c>
      <c r="B44">
        <v>28</v>
      </c>
      <c r="C44">
        <v>2</v>
      </c>
      <c r="D44" t="s">
        <v>1050</v>
      </c>
      <c r="E44" t="s">
        <v>91</v>
      </c>
      <c r="F44" t="str">
        <f t="shared" si="0"/>
        <v>divisiones.Add(new DivisionAdministrativa(id: 28, id2: 2, nombreAdministrativo: "Departamento: El Progreso", pais: "Guatemala"));</v>
      </c>
    </row>
    <row r="45" spans="1:6" x14ac:dyDescent="0.3">
      <c r="A45" t="s">
        <v>87</v>
      </c>
      <c r="B45">
        <v>28</v>
      </c>
      <c r="C45">
        <v>3</v>
      </c>
      <c r="D45" t="s">
        <v>1061</v>
      </c>
      <c r="E45" t="s">
        <v>91</v>
      </c>
      <c r="F45" t="str">
        <f t="shared" si="0"/>
        <v>divisiones.Add(new DivisionAdministrativa(id: 28, id2: 3, nombreAdministrativo: "Departamento: Sacatepéquez", pais: "Guatemala"));</v>
      </c>
    </row>
    <row r="46" spans="1:6" x14ac:dyDescent="0.3">
      <c r="A46" t="s">
        <v>87</v>
      </c>
      <c r="B46">
        <v>28</v>
      </c>
      <c r="C46">
        <v>4</v>
      </c>
      <c r="D46" t="s">
        <v>1048</v>
      </c>
      <c r="E46" t="s">
        <v>91</v>
      </c>
      <c r="F46" t="str">
        <f t="shared" si="0"/>
        <v>divisiones.Add(new DivisionAdministrativa(id: 28, id2: 4, nombreAdministrativo: "Departamento: Chimaltenango", pais: "Guatemala"));</v>
      </c>
    </row>
    <row r="47" spans="1:6" x14ac:dyDescent="0.3">
      <c r="A47" t="s">
        <v>87</v>
      </c>
      <c r="B47">
        <v>28</v>
      </c>
      <c r="C47">
        <v>5</v>
      </c>
      <c r="D47" t="s">
        <v>1051</v>
      </c>
      <c r="E47" t="s">
        <v>91</v>
      </c>
      <c r="F47" t="str">
        <f t="shared" si="0"/>
        <v>divisiones.Add(new DivisionAdministrativa(id: 28, id2: 5, nombreAdministrativo: "Departamento: Escuintla", pais: "Guatemala"));</v>
      </c>
    </row>
    <row r="48" spans="1:6" x14ac:dyDescent="0.3">
      <c r="A48" t="s">
        <v>87</v>
      </c>
      <c r="B48">
        <v>28</v>
      </c>
      <c r="C48">
        <v>6</v>
      </c>
      <c r="D48" t="s">
        <v>1063</v>
      </c>
      <c r="E48" t="s">
        <v>91</v>
      </c>
      <c r="F48" t="str">
        <f t="shared" si="0"/>
        <v>divisiones.Add(new DivisionAdministrativa(id: 28, id2: 6, nombreAdministrativo: "Departamento: Santa Rosa", pais: "Guatemala"));</v>
      </c>
    </row>
    <row r="49" spans="1:6" x14ac:dyDescent="0.3">
      <c r="A49" t="s">
        <v>87</v>
      </c>
      <c r="B49">
        <v>28</v>
      </c>
      <c r="C49">
        <v>7</v>
      </c>
      <c r="D49" t="s">
        <v>1064</v>
      </c>
      <c r="E49" t="s">
        <v>91</v>
      </c>
      <c r="F49" t="str">
        <f t="shared" si="0"/>
        <v>divisiones.Add(new DivisionAdministrativa(id: 28, id2: 7, nombreAdministrativo: "Departamento: Sololá", pais: "Guatemala"));</v>
      </c>
    </row>
    <row r="50" spans="1:6" x14ac:dyDescent="0.3">
      <c r="A50" t="s">
        <v>87</v>
      </c>
      <c r="B50">
        <v>28</v>
      </c>
      <c r="C50">
        <v>8</v>
      </c>
      <c r="D50" t="s">
        <v>1066</v>
      </c>
      <c r="E50" t="s">
        <v>91</v>
      </c>
      <c r="F50" t="str">
        <f t="shared" si="0"/>
        <v>divisiones.Add(new DivisionAdministrativa(id: 28, id2: 8, nombreAdministrativo: "Departamento: Totonicapán", pais: "Guatemala"));</v>
      </c>
    </row>
    <row r="51" spans="1:6" x14ac:dyDescent="0.3">
      <c r="A51" t="s">
        <v>87</v>
      </c>
      <c r="B51">
        <v>28</v>
      </c>
      <c r="C51">
        <v>9</v>
      </c>
      <c r="D51" t="s">
        <v>1058</v>
      </c>
      <c r="E51" t="s">
        <v>91</v>
      </c>
      <c r="F51" t="str">
        <f t="shared" si="0"/>
        <v>divisiones.Add(new DivisionAdministrativa(id: 28, id2: 9, nombreAdministrativo: "Departamento: Quetzaltenango", pais: "Guatemala"));</v>
      </c>
    </row>
    <row r="52" spans="1:6" x14ac:dyDescent="0.3">
      <c r="A52" t="s">
        <v>87</v>
      </c>
      <c r="B52">
        <v>28</v>
      </c>
      <c r="C52">
        <v>10</v>
      </c>
      <c r="D52" t="s">
        <v>1065</v>
      </c>
      <c r="E52" t="s">
        <v>91</v>
      </c>
      <c r="F52" t="str">
        <f t="shared" si="0"/>
        <v>divisiones.Add(new DivisionAdministrativa(id: 28, id2: 10, nombreAdministrativo: "Departamento: Suchitepéquez", pais: "Guatemala"));</v>
      </c>
    </row>
    <row r="53" spans="1:6" x14ac:dyDescent="0.3">
      <c r="A53" t="s">
        <v>87</v>
      </c>
      <c r="B53">
        <v>28</v>
      </c>
      <c r="C53">
        <v>11</v>
      </c>
      <c r="D53" t="s">
        <v>1060</v>
      </c>
      <c r="E53" t="s">
        <v>91</v>
      </c>
      <c r="F53" t="str">
        <f t="shared" si="0"/>
        <v>divisiones.Add(new DivisionAdministrativa(id: 28, id2: 11, nombreAdministrativo: "Departamento: Retalhuleu", pais: "Guatemala"));</v>
      </c>
    </row>
    <row r="54" spans="1:6" x14ac:dyDescent="0.3">
      <c r="A54" t="s">
        <v>87</v>
      </c>
      <c r="B54">
        <v>28</v>
      </c>
      <c r="C54">
        <v>12</v>
      </c>
      <c r="D54" t="s">
        <v>1062</v>
      </c>
      <c r="E54" t="s">
        <v>91</v>
      </c>
      <c r="F54" t="str">
        <f t="shared" si="0"/>
        <v>divisiones.Add(new DivisionAdministrativa(id: 28, id2: 12, nombreAdministrativo: "Departamento: San Marcos", pais: "Guatemala"));</v>
      </c>
    </row>
    <row r="55" spans="1:6" x14ac:dyDescent="0.3">
      <c r="A55" t="s">
        <v>87</v>
      </c>
      <c r="B55">
        <v>28</v>
      </c>
      <c r="C55">
        <v>13</v>
      </c>
      <c r="D55" t="s">
        <v>1053</v>
      </c>
      <c r="E55" t="s">
        <v>91</v>
      </c>
      <c r="F55" t="str">
        <f t="shared" si="0"/>
        <v>divisiones.Add(new DivisionAdministrativa(id: 28, id2: 13, nombreAdministrativo: "Departamento: Huehuetenango", pais: "Guatemala"));</v>
      </c>
    </row>
    <row r="56" spans="1:6" x14ac:dyDescent="0.3">
      <c r="A56" t="s">
        <v>87</v>
      </c>
      <c r="B56">
        <v>28</v>
      </c>
      <c r="C56">
        <v>14</v>
      </c>
      <c r="D56" t="s">
        <v>1059</v>
      </c>
      <c r="E56" t="s">
        <v>91</v>
      </c>
      <c r="F56" t="str">
        <f t="shared" si="0"/>
        <v>divisiones.Add(new DivisionAdministrativa(id: 28, id2: 14, nombreAdministrativo: "Departamento: Quiché", pais: "Guatemala"));</v>
      </c>
    </row>
    <row r="57" spans="1:6" x14ac:dyDescent="0.3">
      <c r="A57" t="s">
        <v>87</v>
      </c>
      <c r="B57">
        <v>28</v>
      </c>
      <c r="C57">
        <v>15</v>
      </c>
      <c r="D57" t="s">
        <v>1047</v>
      </c>
      <c r="E57" t="s">
        <v>91</v>
      </c>
      <c r="F57" t="str">
        <f t="shared" si="0"/>
        <v>divisiones.Add(new DivisionAdministrativa(id: 28, id2: 15, nombreAdministrativo: "Departamento: Baja Verapaz", pais: "Guatemala"));</v>
      </c>
    </row>
    <row r="58" spans="1:6" x14ac:dyDescent="0.3">
      <c r="A58" t="s">
        <v>87</v>
      </c>
      <c r="B58">
        <v>28</v>
      </c>
      <c r="C58">
        <v>16</v>
      </c>
      <c r="D58" t="s">
        <v>1046</v>
      </c>
      <c r="E58" t="s">
        <v>91</v>
      </c>
      <c r="F58" t="str">
        <f t="shared" si="0"/>
        <v>divisiones.Add(new DivisionAdministrativa(id: 28, id2: 16, nombreAdministrativo: "Departamento: Alta Verapaz", pais: "Guatemala"));</v>
      </c>
    </row>
    <row r="59" spans="1:6" x14ac:dyDescent="0.3">
      <c r="A59" t="s">
        <v>87</v>
      </c>
      <c r="B59">
        <v>28</v>
      </c>
      <c r="C59">
        <v>17</v>
      </c>
      <c r="D59" t="s">
        <v>1057</v>
      </c>
      <c r="E59" t="s">
        <v>91</v>
      </c>
      <c r="F59" t="str">
        <f t="shared" si="0"/>
        <v>divisiones.Add(new DivisionAdministrativa(id: 28, id2: 17, nombreAdministrativo: "Departamento: Petén", pais: "Guatemala"));</v>
      </c>
    </row>
    <row r="60" spans="1:6" x14ac:dyDescent="0.3">
      <c r="A60" t="s">
        <v>87</v>
      </c>
      <c r="B60">
        <v>28</v>
      </c>
      <c r="C60">
        <v>18</v>
      </c>
      <c r="D60" t="s">
        <v>1054</v>
      </c>
      <c r="E60" t="s">
        <v>91</v>
      </c>
      <c r="F60" t="str">
        <f t="shared" si="0"/>
        <v>divisiones.Add(new DivisionAdministrativa(id: 28, id2: 18, nombreAdministrativo: "Departamento: Izabal", pais: "Guatemala"));</v>
      </c>
    </row>
    <row r="61" spans="1:6" x14ac:dyDescent="0.3">
      <c r="A61" t="s">
        <v>87</v>
      </c>
      <c r="B61">
        <v>28</v>
      </c>
      <c r="C61">
        <v>19</v>
      </c>
      <c r="D61" t="s">
        <v>1067</v>
      </c>
      <c r="E61" t="s">
        <v>91</v>
      </c>
      <c r="F61" t="str">
        <f t="shared" si="0"/>
        <v>divisiones.Add(new DivisionAdministrativa(id: 28, id2: 19, nombreAdministrativo: "Departamento: Zacapa", pais: "Guatemala"));</v>
      </c>
    </row>
    <row r="62" spans="1:6" x14ac:dyDescent="0.3">
      <c r="A62" t="s">
        <v>87</v>
      </c>
      <c r="B62">
        <v>28</v>
      </c>
      <c r="C62">
        <v>20</v>
      </c>
      <c r="D62" t="s">
        <v>1049</v>
      </c>
      <c r="E62" t="s">
        <v>91</v>
      </c>
      <c r="F62" t="str">
        <f t="shared" si="0"/>
        <v>divisiones.Add(new DivisionAdministrativa(id: 28, id2: 20, nombreAdministrativo: "Departamento: Chiquimula", pais: "Guatemala"));</v>
      </c>
    </row>
    <row r="63" spans="1:6" x14ac:dyDescent="0.3">
      <c r="A63" t="s">
        <v>87</v>
      </c>
      <c r="B63">
        <v>28</v>
      </c>
      <c r="C63">
        <v>21</v>
      </c>
      <c r="D63" t="s">
        <v>1055</v>
      </c>
      <c r="E63" t="s">
        <v>91</v>
      </c>
      <c r="F63" t="str">
        <f t="shared" si="0"/>
        <v>divisiones.Add(new DivisionAdministrativa(id: 28, id2: 21, nombreAdministrativo: "Departamento: Jalapa", pais: "Guatemala"));</v>
      </c>
    </row>
    <row r="64" spans="1:6" x14ac:dyDescent="0.3">
      <c r="A64" t="s">
        <v>87</v>
      </c>
      <c r="B64">
        <v>28</v>
      </c>
      <c r="C64">
        <v>22</v>
      </c>
      <c r="D64" t="s">
        <v>1056</v>
      </c>
      <c r="E64" t="s">
        <v>91</v>
      </c>
      <c r="F64" t="str">
        <f t="shared" si="0"/>
        <v>divisiones.Add(new DivisionAdministrativa(id: 28, id2: 22, nombreAdministrativo: "Departamento: Jutiapa", pais: "Guatemala"));</v>
      </c>
    </row>
    <row r="65" spans="1:6" x14ac:dyDescent="0.3">
      <c r="A65" t="s">
        <v>87</v>
      </c>
      <c r="B65">
        <v>29</v>
      </c>
      <c r="C65">
        <v>0</v>
      </c>
      <c r="D65" t="s">
        <v>89</v>
      </c>
      <c r="E65" t="s">
        <v>91</v>
      </c>
      <c r="F65" t="str">
        <f t="shared" si="0"/>
        <v>divisiones.Add(new DivisionAdministrativa(id: 29, id2: 0, nombreAdministrativo: "Nacional", pais: "Guatemala"));</v>
      </c>
    </row>
    <row r="66" spans="1:6" x14ac:dyDescent="0.3">
      <c r="A66" t="s">
        <v>87</v>
      </c>
      <c r="B66">
        <v>30</v>
      </c>
      <c r="C66">
        <v>1</v>
      </c>
      <c r="D66" t="s">
        <v>1052</v>
      </c>
      <c r="E66" t="s">
        <v>91</v>
      </c>
      <c r="F66" t="str">
        <f t="shared" si="0"/>
        <v>divisiones.Add(new DivisionAdministrativa(id: 30, id2: 1, nombreAdministrativo: "Departamento: Guatemala", pais: "Guatemala"));</v>
      </c>
    </row>
    <row r="67" spans="1:6" x14ac:dyDescent="0.3">
      <c r="A67" t="s">
        <v>87</v>
      </c>
      <c r="B67">
        <v>30</v>
      </c>
      <c r="C67">
        <v>2</v>
      </c>
      <c r="D67" t="s">
        <v>1050</v>
      </c>
      <c r="E67" t="s">
        <v>91</v>
      </c>
      <c r="F67" t="str">
        <f t="shared" si="0"/>
        <v>divisiones.Add(new DivisionAdministrativa(id: 30, id2: 2, nombreAdministrativo: "Departamento: El Progreso", pais: "Guatemala"));</v>
      </c>
    </row>
    <row r="68" spans="1:6" x14ac:dyDescent="0.3">
      <c r="A68" t="s">
        <v>87</v>
      </c>
      <c r="B68">
        <v>30</v>
      </c>
      <c r="C68">
        <v>3</v>
      </c>
      <c r="D68" t="s">
        <v>1061</v>
      </c>
      <c r="E68" t="s">
        <v>91</v>
      </c>
      <c r="F68" t="str">
        <f t="shared" si="0"/>
        <v>divisiones.Add(new DivisionAdministrativa(id: 30, id2: 3, nombreAdministrativo: "Departamento: Sacatepéquez", pais: "Guatemala"));</v>
      </c>
    </row>
    <row r="69" spans="1:6" x14ac:dyDescent="0.3">
      <c r="A69" t="s">
        <v>87</v>
      </c>
      <c r="B69">
        <v>30</v>
      </c>
      <c r="C69">
        <v>4</v>
      </c>
      <c r="D69" t="s">
        <v>1048</v>
      </c>
      <c r="E69" t="s">
        <v>91</v>
      </c>
      <c r="F69" t="str">
        <f t="shared" ref="F69:F132" si="1">+"divisiones.Add(new DivisionAdministrativa(id: "&amp;B69&amp;", id2: "&amp;C69&amp;", nombreAdministrativo: "&amp;""""&amp;D69&amp;""""&amp;", pais: "&amp;""""&amp;E69&amp;""""&amp;"));"</f>
        <v>divisiones.Add(new DivisionAdministrativa(id: 30, id2: 4, nombreAdministrativo: "Departamento: Chimaltenango", pais: "Guatemala"));</v>
      </c>
    </row>
    <row r="70" spans="1:6" x14ac:dyDescent="0.3">
      <c r="A70" t="s">
        <v>87</v>
      </c>
      <c r="B70">
        <v>30</v>
      </c>
      <c r="C70">
        <v>5</v>
      </c>
      <c r="D70" t="s">
        <v>1051</v>
      </c>
      <c r="E70" t="s">
        <v>91</v>
      </c>
      <c r="F70" t="str">
        <f t="shared" si="1"/>
        <v>divisiones.Add(new DivisionAdministrativa(id: 30, id2: 5, nombreAdministrativo: "Departamento: Escuintla", pais: "Guatemala"));</v>
      </c>
    </row>
    <row r="71" spans="1:6" x14ac:dyDescent="0.3">
      <c r="A71" t="s">
        <v>87</v>
      </c>
      <c r="B71">
        <v>30</v>
      </c>
      <c r="C71">
        <v>6</v>
      </c>
      <c r="D71" t="s">
        <v>1063</v>
      </c>
      <c r="E71" t="s">
        <v>91</v>
      </c>
      <c r="F71" t="str">
        <f t="shared" si="1"/>
        <v>divisiones.Add(new DivisionAdministrativa(id: 30, id2: 6, nombreAdministrativo: "Departamento: Santa Rosa", pais: "Guatemala"));</v>
      </c>
    </row>
    <row r="72" spans="1:6" x14ac:dyDescent="0.3">
      <c r="A72" t="s">
        <v>87</v>
      </c>
      <c r="B72">
        <v>30</v>
      </c>
      <c r="C72">
        <v>7</v>
      </c>
      <c r="D72" t="s">
        <v>1064</v>
      </c>
      <c r="E72" t="s">
        <v>91</v>
      </c>
      <c r="F72" t="str">
        <f t="shared" si="1"/>
        <v>divisiones.Add(new DivisionAdministrativa(id: 30, id2: 7, nombreAdministrativo: "Departamento: Sololá", pais: "Guatemala"));</v>
      </c>
    </row>
    <row r="73" spans="1:6" x14ac:dyDescent="0.3">
      <c r="A73" t="s">
        <v>87</v>
      </c>
      <c r="B73">
        <v>30</v>
      </c>
      <c r="C73">
        <v>8</v>
      </c>
      <c r="D73" t="s">
        <v>1066</v>
      </c>
      <c r="E73" t="s">
        <v>91</v>
      </c>
      <c r="F73" t="str">
        <f t="shared" si="1"/>
        <v>divisiones.Add(new DivisionAdministrativa(id: 30, id2: 8, nombreAdministrativo: "Departamento: Totonicapán", pais: "Guatemala"));</v>
      </c>
    </row>
    <row r="74" spans="1:6" x14ac:dyDescent="0.3">
      <c r="A74" t="s">
        <v>87</v>
      </c>
      <c r="B74">
        <v>30</v>
      </c>
      <c r="C74">
        <v>9</v>
      </c>
      <c r="D74" t="s">
        <v>1058</v>
      </c>
      <c r="E74" t="s">
        <v>91</v>
      </c>
      <c r="F74" t="str">
        <f t="shared" si="1"/>
        <v>divisiones.Add(new DivisionAdministrativa(id: 30, id2: 9, nombreAdministrativo: "Departamento: Quetzaltenango", pais: "Guatemala"));</v>
      </c>
    </row>
    <row r="75" spans="1:6" x14ac:dyDescent="0.3">
      <c r="A75" t="s">
        <v>87</v>
      </c>
      <c r="B75">
        <v>30</v>
      </c>
      <c r="C75">
        <v>10</v>
      </c>
      <c r="D75" t="s">
        <v>1065</v>
      </c>
      <c r="E75" t="s">
        <v>91</v>
      </c>
      <c r="F75" t="str">
        <f t="shared" si="1"/>
        <v>divisiones.Add(new DivisionAdministrativa(id: 30, id2: 10, nombreAdministrativo: "Departamento: Suchitepéquez", pais: "Guatemala"));</v>
      </c>
    </row>
    <row r="76" spans="1:6" x14ac:dyDescent="0.3">
      <c r="A76" t="s">
        <v>87</v>
      </c>
      <c r="B76">
        <v>30</v>
      </c>
      <c r="C76">
        <v>11</v>
      </c>
      <c r="D76" t="s">
        <v>1060</v>
      </c>
      <c r="E76" t="s">
        <v>91</v>
      </c>
      <c r="F76" t="str">
        <f t="shared" si="1"/>
        <v>divisiones.Add(new DivisionAdministrativa(id: 30, id2: 11, nombreAdministrativo: "Departamento: Retalhuleu", pais: "Guatemala"));</v>
      </c>
    </row>
    <row r="77" spans="1:6" x14ac:dyDescent="0.3">
      <c r="A77" t="s">
        <v>87</v>
      </c>
      <c r="B77">
        <v>30</v>
      </c>
      <c r="C77">
        <v>12</v>
      </c>
      <c r="D77" t="s">
        <v>1062</v>
      </c>
      <c r="E77" t="s">
        <v>91</v>
      </c>
      <c r="F77" t="str">
        <f t="shared" si="1"/>
        <v>divisiones.Add(new DivisionAdministrativa(id: 30, id2: 12, nombreAdministrativo: "Departamento: San Marcos", pais: "Guatemala"));</v>
      </c>
    </row>
    <row r="78" spans="1:6" x14ac:dyDescent="0.3">
      <c r="A78" t="s">
        <v>87</v>
      </c>
      <c r="B78">
        <v>30</v>
      </c>
      <c r="C78">
        <v>13</v>
      </c>
      <c r="D78" t="s">
        <v>1053</v>
      </c>
      <c r="E78" t="s">
        <v>91</v>
      </c>
      <c r="F78" t="str">
        <f t="shared" si="1"/>
        <v>divisiones.Add(new DivisionAdministrativa(id: 30, id2: 13, nombreAdministrativo: "Departamento: Huehuetenango", pais: "Guatemala"));</v>
      </c>
    </row>
    <row r="79" spans="1:6" x14ac:dyDescent="0.3">
      <c r="A79" t="s">
        <v>87</v>
      </c>
      <c r="B79">
        <v>30</v>
      </c>
      <c r="C79">
        <v>14</v>
      </c>
      <c r="D79" t="s">
        <v>1059</v>
      </c>
      <c r="E79" t="s">
        <v>91</v>
      </c>
      <c r="F79" t="str">
        <f t="shared" si="1"/>
        <v>divisiones.Add(new DivisionAdministrativa(id: 30, id2: 14, nombreAdministrativo: "Departamento: Quiché", pais: "Guatemala"));</v>
      </c>
    </row>
    <row r="80" spans="1:6" x14ac:dyDescent="0.3">
      <c r="A80" t="s">
        <v>87</v>
      </c>
      <c r="B80">
        <v>30</v>
      </c>
      <c r="C80">
        <v>15</v>
      </c>
      <c r="D80" t="s">
        <v>1047</v>
      </c>
      <c r="E80" t="s">
        <v>91</v>
      </c>
      <c r="F80" t="str">
        <f t="shared" si="1"/>
        <v>divisiones.Add(new DivisionAdministrativa(id: 30, id2: 15, nombreAdministrativo: "Departamento: Baja Verapaz", pais: "Guatemala"));</v>
      </c>
    </row>
    <row r="81" spans="1:6" x14ac:dyDescent="0.3">
      <c r="A81" t="s">
        <v>87</v>
      </c>
      <c r="B81">
        <v>30</v>
      </c>
      <c r="C81">
        <v>16</v>
      </c>
      <c r="D81" t="s">
        <v>1046</v>
      </c>
      <c r="E81" t="s">
        <v>91</v>
      </c>
      <c r="F81" t="str">
        <f t="shared" si="1"/>
        <v>divisiones.Add(new DivisionAdministrativa(id: 30, id2: 16, nombreAdministrativo: "Departamento: Alta Verapaz", pais: "Guatemala"));</v>
      </c>
    </row>
    <row r="82" spans="1:6" x14ac:dyDescent="0.3">
      <c r="A82" t="s">
        <v>87</v>
      </c>
      <c r="B82">
        <v>30</v>
      </c>
      <c r="C82">
        <v>17</v>
      </c>
      <c r="D82" t="s">
        <v>1057</v>
      </c>
      <c r="E82" t="s">
        <v>91</v>
      </c>
      <c r="F82" t="str">
        <f t="shared" si="1"/>
        <v>divisiones.Add(new DivisionAdministrativa(id: 30, id2: 17, nombreAdministrativo: "Departamento: Petén", pais: "Guatemala"));</v>
      </c>
    </row>
    <row r="83" spans="1:6" x14ac:dyDescent="0.3">
      <c r="A83" t="s">
        <v>87</v>
      </c>
      <c r="B83">
        <v>30</v>
      </c>
      <c r="C83">
        <v>18</v>
      </c>
      <c r="D83" t="s">
        <v>1054</v>
      </c>
      <c r="E83" t="s">
        <v>91</v>
      </c>
      <c r="F83" t="str">
        <f t="shared" si="1"/>
        <v>divisiones.Add(new DivisionAdministrativa(id: 30, id2: 18, nombreAdministrativo: "Departamento: Izabal", pais: "Guatemala"));</v>
      </c>
    </row>
    <row r="84" spans="1:6" x14ac:dyDescent="0.3">
      <c r="A84" t="s">
        <v>87</v>
      </c>
      <c r="B84">
        <v>30</v>
      </c>
      <c r="C84">
        <v>19</v>
      </c>
      <c r="D84" t="s">
        <v>1067</v>
      </c>
      <c r="E84" t="s">
        <v>91</v>
      </c>
      <c r="F84" t="str">
        <f t="shared" si="1"/>
        <v>divisiones.Add(new DivisionAdministrativa(id: 30, id2: 19, nombreAdministrativo: "Departamento: Zacapa", pais: "Guatemala"));</v>
      </c>
    </row>
    <row r="85" spans="1:6" x14ac:dyDescent="0.3">
      <c r="A85" t="s">
        <v>87</v>
      </c>
      <c r="B85">
        <v>30</v>
      </c>
      <c r="C85">
        <v>20</v>
      </c>
      <c r="D85" t="s">
        <v>1049</v>
      </c>
      <c r="E85" t="s">
        <v>91</v>
      </c>
      <c r="F85" t="str">
        <f t="shared" si="1"/>
        <v>divisiones.Add(new DivisionAdministrativa(id: 30, id2: 20, nombreAdministrativo: "Departamento: Chiquimula", pais: "Guatemala"));</v>
      </c>
    </row>
    <row r="86" spans="1:6" x14ac:dyDescent="0.3">
      <c r="A86" t="s">
        <v>87</v>
      </c>
      <c r="B86">
        <v>30</v>
      </c>
      <c r="C86">
        <v>21</v>
      </c>
      <c r="D86" t="s">
        <v>1055</v>
      </c>
      <c r="E86" t="s">
        <v>91</v>
      </c>
      <c r="F86" t="str">
        <f t="shared" si="1"/>
        <v>divisiones.Add(new DivisionAdministrativa(id: 30, id2: 21, nombreAdministrativo: "Departamento: Jalapa", pais: "Guatemala"));</v>
      </c>
    </row>
    <row r="87" spans="1:6" x14ac:dyDescent="0.3">
      <c r="A87" t="s">
        <v>87</v>
      </c>
      <c r="B87">
        <v>30</v>
      </c>
      <c r="C87">
        <v>22</v>
      </c>
      <c r="D87" t="s">
        <v>1056</v>
      </c>
      <c r="E87" t="s">
        <v>91</v>
      </c>
      <c r="F87" t="str">
        <f t="shared" si="1"/>
        <v>divisiones.Add(new DivisionAdministrativa(id: 30, id2: 22, nombreAdministrativo: "Departamento: Jutiapa", pais: "Guatemala"));</v>
      </c>
    </row>
    <row r="88" spans="1:6" x14ac:dyDescent="0.3">
      <c r="A88" t="s">
        <v>87</v>
      </c>
      <c r="B88">
        <v>31</v>
      </c>
      <c r="C88">
        <v>0</v>
      </c>
      <c r="D88" t="s">
        <v>89</v>
      </c>
      <c r="E88" t="s">
        <v>109</v>
      </c>
      <c r="F88" t="str">
        <f t="shared" si="1"/>
        <v>divisiones.Add(new DivisionAdministrativa(id: 31, id2: 0, nombreAdministrativo: "Nacional", pais: "Panamá"));</v>
      </c>
    </row>
    <row r="89" spans="1:6" x14ac:dyDescent="0.3">
      <c r="A89" t="s">
        <v>87</v>
      </c>
      <c r="B89">
        <v>32</v>
      </c>
      <c r="C89">
        <v>1</v>
      </c>
      <c r="D89" t="s">
        <v>1071</v>
      </c>
      <c r="E89" t="s">
        <v>109</v>
      </c>
      <c r="F89" t="str">
        <f t="shared" si="1"/>
        <v>divisiones.Add(new DivisionAdministrativa(id: 32, id2: 1, nombreAdministrativo: "Provincia: Bocas del Toro", pais: "Panamá"));</v>
      </c>
    </row>
    <row r="90" spans="1:6" x14ac:dyDescent="0.3">
      <c r="A90" t="s">
        <v>87</v>
      </c>
      <c r="B90">
        <v>32</v>
      </c>
      <c r="C90">
        <v>2</v>
      </c>
      <c r="D90" t="s">
        <v>1073</v>
      </c>
      <c r="E90" t="s">
        <v>109</v>
      </c>
      <c r="F90" t="str">
        <f t="shared" si="1"/>
        <v>divisiones.Add(new DivisionAdministrativa(id: 32, id2: 2, nombreAdministrativo: "Provincia: Coclé", pais: "Panamá"));</v>
      </c>
    </row>
    <row r="91" spans="1:6" x14ac:dyDescent="0.3">
      <c r="A91" t="s">
        <v>87</v>
      </c>
      <c r="B91">
        <v>32</v>
      </c>
      <c r="C91">
        <v>3</v>
      </c>
      <c r="D91" t="s">
        <v>1074</v>
      </c>
      <c r="E91" t="s">
        <v>109</v>
      </c>
      <c r="F91" t="str">
        <f t="shared" si="1"/>
        <v>divisiones.Add(new DivisionAdministrativa(id: 32, id2: 3, nombreAdministrativo: "Provincia: Colón", pais: "Panamá"));</v>
      </c>
    </row>
    <row r="92" spans="1:6" x14ac:dyDescent="0.3">
      <c r="A92" t="s">
        <v>87</v>
      </c>
      <c r="B92">
        <v>32</v>
      </c>
      <c r="C92">
        <v>4</v>
      </c>
      <c r="D92" t="s">
        <v>1072</v>
      </c>
      <c r="E92" t="s">
        <v>109</v>
      </c>
      <c r="F92" t="str">
        <f t="shared" si="1"/>
        <v>divisiones.Add(new DivisionAdministrativa(id: 32, id2: 4, nombreAdministrativo: "Provincia: Chiriquí", pais: "Panamá"));</v>
      </c>
    </row>
    <row r="93" spans="1:6" x14ac:dyDescent="0.3">
      <c r="A93" t="s">
        <v>87</v>
      </c>
      <c r="B93">
        <v>32</v>
      </c>
      <c r="C93">
        <v>5</v>
      </c>
      <c r="D93" t="s">
        <v>1075</v>
      </c>
      <c r="E93" t="s">
        <v>109</v>
      </c>
      <c r="F93" t="str">
        <f t="shared" si="1"/>
        <v>divisiones.Add(new DivisionAdministrativa(id: 32, id2: 5, nombreAdministrativo: "Provincia: Darién", pais: "Panamá"));</v>
      </c>
    </row>
    <row r="94" spans="1:6" x14ac:dyDescent="0.3">
      <c r="A94" t="s">
        <v>87</v>
      </c>
      <c r="B94">
        <v>32</v>
      </c>
      <c r="C94">
        <v>6</v>
      </c>
      <c r="D94" t="s">
        <v>1076</v>
      </c>
      <c r="E94" t="s">
        <v>109</v>
      </c>
      <c r="F94" t="str">
        <f t="shared" si="1"/>
        <v>divisiones.Add(new DivisionAdministrativa(id: 32, id2: 6, nombreAdministrativo: "Provincia: Herrera", pais: "Panamá"));</v>
      </c>
    </row>
    <row r="95" spans="1:6" x14ac:dyDescent="0.3">
      <c r="A95" t="s">
        <v>87</v>
      </c>
      <c r="B95">
        <v>32</v>
      </c>
      <c r="C95">
        <v>7</v>
      </c>
      <c r="D95" t="s">
        <v>1077</v>
      </c>
      <c r="E95" t="s">
        <v>109</v>
      </c>
      <c r="F95" t="str">
        <f t="shared" si="1"/>
        <v>divisiones.Add(new DivisionAdministrativa(id: 32, id2: 7, nombreAdministrativo: "Provincia: Los Santos", pais: "Panamá"));</v>
      </c>
    </row>
    <row r="96" spans="1:6" x14ac:dyDescent="0.3">
      <c r="A96" t="s">
        <v>87</v>
      </c>
      <c r="B96">
        <v>32</v>
      </c>
      <c r="C96">
        <v>8</v>
      </c>
      <c r="D96" t="s">
        <v>1078</v>
      </c>
      <c r="E96" t="s">
        <v>109</v>
      </c>
      <c r="F96" t="str">
        <f t="shared" si="1"/>
        <v>divisiones.Add(new DivisionAdministrativa(id: 32, id2: 8, nombreAdministrativo: "Provincia: Panamá", pais: "Panamá"));</v>
      </c>
    </row>
    <row r="97" spans="1:6" x14ac:dyDescent="0.3">
      <c r="A97" t="s">
        <v>87</v>
      </c>
      <c r="B97">
        <v>32</v>
      </c>
      <c r="C97">
        <v>9</v>
      </c>
      <c r="D97" t="s">
        <v>1080</v>
      </c>
      <c r="E97" t="s">
        <v>109</v>
      </c>
      <c r="F97" t="str">
        <f t="shared" si="1"/>
        <v>divisiones.Add(new DivisionAdministrativa(id: 32, id2: 9, nombreAdministrativo: "Provincia: Veraguas", pais: "Panamá"));</v>
      </c>
    </row>
    <row r="98" spans="1:6" x14ac:dyDescent="0.3">
      <c r="A98" t="s">
        <v>87</v>
      </c>
      <c r="B98">
        <v>32</v>
      </c>
      <c r="C98">
        <v>10</v>
      </c>
      <c r="D98" t="s">
        <v>1069</v>
      </c>
      <c r="E98" t="s">
        <v>109</v>
      </c>
      <c r="F98" t="str">
        <f t="shared" si="1"/>
        <v>divisiones.Add(new DivisionAdministrativa(id: 32, id2: 10, nombreAdministrativo: "Comarca Kuna Yala", pais: "Panamá"));</v>
      </c>
    </row>
    <row r="99" spans="1:6" x14ac:dyDescent="0.3">
      <c r="A99" t="s">
        <v>87</v>
      </c>
      <c r="B99">
        <v>32</v>
      </c>
      <c r="C99">
        <v>11</v>
      </c>
      <c r="D99" t="s">
        <v>1068</v>
      </c>
      <c r="E99" t="s">
        <v>109</v>
      </c>
      <c r="F99" t="str">
        <f t="shared" si="1"/>
        <v>divisiones.Add(new DivisionAdministrativa(id: 32, id2: 11, nombreAdministrativo: "Comarca Emberá Wounaán", pais: "Panamá"));</v>
      </c>
    </row>
    <row r="100" spans="1:6" x14ac:dyDescent="0.3">
      <c r="A100" t="s">
        <v>87</v>
      </c>
      <c r="B100">
        <v>32</v>
      </c>
      <c r="C100">
        <v>12</v>
      </c>
      <c r="D100" t="s">
        <v>1070</v>
      </c>
      <c r="E100" t="s">
        <v>109</v>
      </c>
      <c r="F100" t="str">
        <f t="shared" si="1"/>
        <v>divisiones.Add(new DivisionAdministrativa(id: 32, id2: 12, nombreAdministrativo: "Comarca Ngäbe Buglé", pais: "Panamá"));</v>
      </c>
    </row>
    <row r="101" spans="1:6" x14ac:dyDescent="0.3">
      <c r="A101" t="s">
        <v>87</v>
      </c>
      <c r="B101">
        <v>32</v>
      </c>
      <c r="C101">
        <v>13</v>
      </c>
      <c r="D101" t="s">
        <v>1079</v>
      </c>
      <c r="E101" t="s">
        <v>109</v>
      </c>
      <c r="F101" t="str">
        <f t="shared" si="1"/>
        <v>divisiones.Add(new DivisionAdministrativa(id: 32, id2: 13, nombreAdministrativo: "Provincia: Panamá Oeste", pais: "Panamá"));</v>
      </c>
    </row>
    <row r="102" spans="1:6" x14ac:dyDescent="0.3">
      <c r="A102" t="s">
        <v>87</v>
      </c>
      <c r="B102">
        <v>33</v>
      </c>
      <c r="C102">
        <v>0</v>
      </c>
      <c r="D102" t="s">
        <v>89</v>
      </c>
      <c r="E102" t="s">
        <v>109</v>
      </c>
      <c r="F102" t="str">
        <f t="shared" si="1"/>
        <v>divisiones.Add(new DivisionAdministrativa(id: 33, id2: 0, nombreAdministrativo: "Nacional", pais: "Panamá"));</v>
      </c>
    </row>
    <row r="103" spans="1:6" x14ac:dyDescent="0.3">
      <c r="A103" t="s">
        <v>87</v>
      </c>
      <c r="B103">
        <v>34</v>
      </c>
      <c r="C103">
        <v>1</v>
      </c>
      <c r="D103" t="s">
        <v>1071</v>
      </c>
      <c r="E103" t="s">
        <v>109</v>
      </c>
      <c r="F103" t="str">
        <f t="shared" si="1"/>
        <v>divisiones.Add(new DivisionAdministrativa(id: 34, id2: 1, nombreAdministrativo: "Provincia: Bocas del Toro", pais: "Panamá"));</v>
      </c>
    </row>
    <row r="104" spans="1:6" x14ac:dyDescent="0.3">
      <c r="A104" t="s">
        <v>87</v>
      </c>
      <c r="B104">
        <v>34</v>
      </c>
      <c r="C104">
        <v>2</v>
      </c>
      <c r="D104" t="s">
        <v>1073</v>
      </c>
      <c r="E104" t="s">
        <v>109</v>
      </c>
      <c r="F104" t="str">
        <f t="shared" si="1"/>
        <v>divisiones.Add(new DivisionAdministrativa(id: 34, id2: 2, nombreAdministrativo: "Provincia: Coclé", pais: "Panamá"));</v>
      </c>
    </row>
    <row r="105" spans="1:6" x14ac:dyDescent="0.3">
      <c r="A105" t="s">
        <v>87</v>
      </c>
      <c r="B105">
        <v>34</v>
      </c>
      <c r="C105">
        <v>3</v>
      </c>
      <c r="D105" t="s">
        <v>1074</v>
      </c>
      <c r="E105" t="s">
        <v>109</v>
      </c>
      <c r="F105" t="str">
        <f t="shared" si="1"/>
        <v>divisiones.Add(new DivisionAdministrativa(id: 34, id2: 3, nombreAdministrativo: "Provincia: Colón", pais: "Panamá"));</v>
      </c>
    </row>
    <row r="106" spans="1:6" x14ac:dyDescent="0.3">
      <c r="A106" t="s">
        <v>87</v>
      </c>
      <c r="B106">
        <v>34</v>
      </c>
      <c r="C106">
        <v>4</v>
      </c>
      <c r="D106" t="s">
        <v>1072</v>
      </c>
      <c r="E106" t="s">
        <v>109</v>
      </c>
      <c r="F106" t="str">
        <f t="shared" si="1"/>
        <v>divisiones.Add(new DivisionAdministrativa(id: 34, id2: 4, nombreAdministrativo: "Provincia: Chiriquí", pais: "Panamá"));</v>
      </c>
    </row>
    <row r="107" spans="1:6" x14ac:dyDescent="0.3">
      <c r="A107" t="s">
        <v>87</v>
      </c>
      <c r="B107">
        <v>34</v>
      </c>
      <c r="C107">
        <v>5</v>
      </c>
      <c r="D107" t="s">
        <v>1075</v>
      </c>
      <c r="E107" t="s">
        <v>109</v>
      </c>
      <c r="F107" t="str">
        <f t="shared" si="1"/>
        <v>divisiones.Add(new DivisionAdministrativa(id: 34, id2: 5, nombreAdministrativo: "Provincia: Darién", pais: "Panamá"));</v>
      </c>
    </row>
    <row r="108" spans="1:6" x14ac:dyDescent="0.3">
      <c r="A108" t="s">
        <v>87</v>
      </c>
      <c r="B108">
        <v>34</v>
      </c>
      <c r="C108">
        <v>6</v>
      </c>
      <c r="D108" t="s">
        <v>1076</v>
      </c>
      <c r="E108" t="s">
        <v>109</v>
      </c>
      <c r="F108" t="str">
        <f t="shared" si="1"/>
        <v>divisiones.Add(new DivisionAdministrativa(id: 34, id2: 6, nombreAdministrativo: "Provincia: Herrera", pais: "Panamá"));</v>
      </c>
    </row>
    <row r="109" spans="1:6" x14ac:dyDescent="0.3">
      <c r="A109" t="s">
        <v>87</v>
      </c>
      <c r="B109">
        <v>34</v>
      </c>
      <c r="C109">
        <v>7</v>
      </c>
      <c r="D109" t="s">
        <v>1077</v>
      </c>
      <c r="E109" t="s">
        <v>109</v>
      </c>
      <c r="F109" t="str">
        <f t="shared" si="1"/>
        <v>divisiones.Add(new DivisionAdministrativa(id: 34, id2: 7, nombreAdministrativo: "Provincia: Los Santos", pais: "Panamá"));</v>
      </c>
    </row>
    <row r="110" spans="1:6" x14ac:dyDescent="0.3">
      <c r="A110" t="s">
        <v>87</v>
      </c>
      <c r="B110">
        <v>34</v>
      </c>
      <c r="C110">
        <v>8</v>
      </c>
      <c r="D110" t="s">
        <v>1078</v>
      </c>
      <c r="E110" t="s">
        <v>109</v>
      </c>
      <c r="F110" t="str">
        <f t="shared" si="1"/>
        <v>divisiones.Add(new DivisionAdministrativa(id: 34, id2: 8, nombreAdministrativo: "Provincia: Panamá", pais: "Panamá"));</v>
      </c>
    </row>
    <row r="111" spans="1:6" x14ac:dyDescent="0.3">
      <c r="A111" t="s">
        <v>87</v>
      </c>
      <c r="B111">
        <v>34</v>
      </c>
      <c r="C111">
        <v>9</v>
      </c>
      <c r="D111" t="s">
        <v>1080</v>
      </c>
      <c r="E111" t="s">
        <v>109</v>
      </c>
      <c r="F111" t="str">
        <f t="shared" si="1"/>
        <v>divisiones.Add(new DivisionAdministrativa(id: 34, id2: 9, nombreAdministrativo: "Provincia: Veraguas", pais: "Panamá"));</v>
      </c>
    </row>
    <row r="112" spans="1:6" x14ac:dyDescent="0.3">
      <c r="A112" t="s">
        <v>87</v>
      </c>
      <c r="B112">
        <v>34</v>
      </c>
      <c r="C112">
        <v>10</v>
      </c>
      <c r="D112" t="s">
        <v>1069</v>
      </c>
      <c r="E112" t="s">
        <v>109</v>
      </c>
      <c r="F112" t="str">
        <f t="shared" si="1"/>
        <v>divisiones.Add(new DivisionAdministrativa(id: 34, id2: 10, nombreAdministrativo: "Comarca Kuna Yala", pais: "Panamá"));</v>
      </c>
    </row>
    <row r="113" spans="1:6" x14ac:dyDescent="0.3">
      <c r="A113" t="s">
        <v>87</v>
      </c>
      <c r="B113">
        <v>34</v>
      </c>
      <c r="C113">
        <v>11</v>
      </c>
      <c r="D113" t="s">
        <v>1068</v>
      </c>
      <c r="E113" t="s">
        <v>109</v>
      </c>
      <c r="F113" t="str">
        <f t="shared" si="1"/>
        <v>divisiones.Add(new DivisionAdministrativa(id: 34, id2: 11, nombreAdministrativo: "Comarca Emberá Wounaán", pais: "Panamá"));</v>
      </c>
    </row>
    <row r="114" spans="1:6" x14ac:dyDescent="0.3">
      <c r="A114" t="s">
        <v>87</v>
      </c>
      <c r="B114">
        <v>34</v>
      </c>
      <c r="C114">
        <v>12</v>
      </c>
      <c r="D114" t="s">
        <v>1070</v>
      </c>
      <c r="E114" t="s">
        <v>109</v>
      </c>
      <c r="F114" t="str">
        <f t="shared" si="1"/>
        <v>divisiones.Add(new DivisionAdministrativa(id: 34, id2: 12, nombreAdministrativo: "Comarca Ngäbe Buglé", pais: "Panamá"));</v>
      </c>
    </row>
    <row r="115" spans="1:6" x14ac:dyDescent="0.3">
      <c r="A115" t="s">
        <v>87</v>
      </c>
      <c r="B115">
        <v>34</v>
      </c>
      <c r="C115">
        <v>13</v>
      </c>
      <c r="D115" t="s">
        <v>1079</v>
      </c>
      <c r="E115" t="s">
        <v>109</v>
      </c>
      <c r="F115" t="str">
        <f t="shared" si="1"/>
        <v>divisiones.Add(new DivisionAdministrativa(id: 34, id2: 13, nombreAdministrativo: "Provincia: Panamá Oeste", pais: "Panamá"));</v>
      </c>
    </row>
    <row r="116" spans="1:6" x14ac:dyDescent="0.3">
      <c r="A116" t="s">
        <v>87</v>
      </c>
      <c r="B116">
        <v>35</v>
      </c>
      <c r="C116">
        <v>0</v>
      </c>
      <c r="D116" t="s">
        <v>89</v>
      </c>
      <c r="E116" t="s">
        <v>111</v>
      </c>
      <c r="F116" t="str">
        <f t="shared" si="1"/>
        <v>divisiones.Add(new DivisionAdministrativa(id: 35, id2: 0, nombreAdministrativo: "Nacional", pais: "El Salvador"));</v>
      </c>
    </row>
    <row r="117" spans="1:6" x14ac:dyDescent="0.3">
      <c r="A117" t="s">
        <v>87</v>
      </c>
      <c r="B117">
        <v>36</v>
      </c>
      <c r="C117">
        <v>1</v>
      </c>
      <c r="D117" t="s">
        <v>1081</v>
      </c>
      <c r="E117" t="s">
        <v>111</v>
      </c>
      <c r="F117" t="str">
        <f t="shared" si="1"/>
        <v>divisiones.Add(new DivisionAdministrativa(id: 36, id2: 1, nombreAdministrativo: "Departamento: Ahuachapán", pais: "El Salvador"));</v>
      </c>
    </row>
    <row r="118" spans="1:6" x14ac:dyDescent="0.3">
      <c r="A118" t="s">
        <v>87</v>
      </c>
      <c r="B118">
        <v>36</v>
      </c>
      <c r="C118">
        <v>2</v>
      </c>
      <c r="D118" t="s">
        <v>1091</v>
      </c>
      <c r="E118" t="s">
        <v>111</v>
      </c>
      <c r="F118" t="str">
        <f t="shared" si="1"/>
        <v>divisiones.Add(new DivisionAdministrativa(id: 36, id2: 2, nombreAdministrativo: "Departamento: Santa Ana", pais: "El Salvador"));</v>
      </c>
    </row>
    <row r="119" spans="1:6" x14ac:dyDescent="0.3">
      <c r="A119" t="s">
        <v>87</v>
      </c>
      <c r="B119">
        <v>36</v>
      </c>
      <c r="C119">
        <v>3</v>
      </c>
      <c r="D119" t="s">
        <v>1092</v>
      </c>
      <c r="E119" t="s">
        <v>111</v>
      </c>
      <c r="F119" t="str">
        <f t="shared" si="1"/>
        <v>divisiones.Add(new DivisionAdministrativa(id: 36, id2: 3, nombreAdministrativo: "Departamento: Sonsonate", pais: "El Salvador"));</v>
      </c>
    </row>
    <row r="120" spans="1:6" x14ac:dyDescent="0.3">
      <c r="A120" t="s">
        <v>87</v>
      </c>
      <c r="B120">
        <v>36</v>
      </c>
      <c r="C120">
        <v>4</v>
      </c>
      <c r="D120" t="s">
        <v>1083</v>
      </c>
      <c r="E120" t="s">
        <v>111</v>
      </c>
      <c r="F120" t="str">
        <f t="shared" si="1"/>
        <v>divisiones.Add(new DivisionAdministrativa(id: 36, id2: 4, nombreAdministrativo: "Departamento: Chalatenango", pais: "El Salvador"));</v>
      </c>
    </row>
    <row r="121" spans="1:6" x14ac:dyDescent="0.3">
      <c r="A121" t="s">
        <v>87</v>
      </c>
      <c r="B121">
        <v>36</v>
      </c>
      <c r="C121">
        <v>5</v>
      </c>
      <c r="D121" t="s">
        <v>1085</v>
      </c>
      <c r="E121" t="s">
        <v>111</v>
      </c>
      <c r="F121" t="str">
        <f t="shared" si="1"/>
        <v>divisiones.Add(new DivisionAdministrativa(id: 36, id2: 5, nombreAdministrativo: "Departamento: La Libertad", pais: "El Salvador"));</v>
      </c>
    </row>
    <row r="122" spans="1:6" x14ac:dyDescent="0.3">
      <c r="A122" t="s">
        <v>87</v>
      </c>
      <c r="B122">
        <v>36</v>
      </c>
      <c r="C122">
        <v>6</v>
      </c>
      <c r="D122" t="s">
        <v>1089</v>
      </c>
      <c r="E122" t="s">
        <v>111</v>
      </c>
      <c r="F122" t="str">
        <f t="shared" si="1"/>
        <v>divisiones.Add(new DivisionAdministrativa(id: 36, id2: 6, nombreAdministrativo: "Departamento: San Salvador", pais: "El Salvador"));</v>
      </c>
    </row>
    <row r="123" spans="1:6" x14ac:dyDescent="0.3">
      <c r="A123" t="s">
        <v>87</v>
      </c>
      <c r="B123">
        <v>36</v>
      </c>
      <c r="C123">
        <v>7</v>
      </c>
      <c r="D123" t="s">
        <v>1084</v>
      </c>
      <c r="E123" t="s">
        <v>111</v>
      </c>
      <c r="F123" t="str">
        <f t="shared" si="1"/>
        <v>divisiones.Add(new DivisionAdministrativa(id: 36, id2: 7, nombreAdministrativo: "Departamento: Cuscatlán", pais: "El Salvador"));</v>
      </c>
    </row>
    <row r="124" spans="1:6" x14ac:dyDescent="0.3">
      <c r="A124" t="s">
        <v>87</v>
      </c>
      <c r="B124">
        <v>36</v>
      </c>
      <c r="C124">
        <v>8</v>
      </c>
      <c r="D124" t="s">
        <v>1039</v>
      </c>
      <c r="E124" t="s">
        <v>111</v>
      </c>
      <c r="F124" t="str">
        <f t="shared" si="1"/>
        <v>divisiones.Add(new DivisionAdministrativa(id: 36, id2: 8, nombreAdministrativo: "Departamento: La Paz", pais: "El Salvador"));</v>
      </c>
    </row>
    <row r="125" spans="1:6" x14ac:dyDescent="0.3">
      <c r="A125" t="s">
        <v>87</v>
      </c>
      <c r="B125">
        <v>36</v>
      </c>
      <c r="C125">
        <v>9</v>
      </c>
      <c r="D125" t="s">
        <v>1082</v>
      </c>
      <c r="E125" t="s">
        <v>111</v>
      </c>
      <c r="F125" t="str">
        <f t="shared" si="1"/>
        <v>divisiones.Add(new DivisionAdministrativa(id: 36, id2: 9, nombreAdministrativo: "Departamento: Cabañas", pais: "El Salvador"));</v>
      </c>
    </row>
    <row r="126" spans="1:6" x14ac:dyDescent="0.3">
      <c r="A126" t="s">
        <v>87</v>
      </c>
      <c r="B126">
        <v>36</v>
      </c>
      <c r="C126">
        <v>10</v>
      </c>
      <c r="D126" t="s">
        <v>1090</v>
      </c>
      <c r="E126" t="s">
        <v>111</v>
      </c>
      <c r="F126" t="str">
        <f t="shared" si="1"/>
        <v>divisiones.Add(new DivisionAdministrativa(id: 36, id2: 10, nombreAdministrativo: "Departamento: San Vicente", pais: "El Salvador"));</v>
      </c>
    </row>
    <row r="127" spans="1:6" x14ac:dyDescent="0.3">
      <c r="A127" t="s">
        <v>87</v>
      </c>
      <c r="B127">
        <v>36</v>
      </c>
      <c r="C127">
        <v>11</v>
      </c>
      <c r="D127" t="s">
        <v>1093</v>
      </c>
      <c r="E127" t="s">
        <v>111</v>
      </c>
      <c r="F127" t="str">
        <f t="shared" si="1"/>
        <v>divisiones.Add(new DivisionAdministrativa(id: 36, id2: 11, nombreAdministrativo: "Departamento: Usulután", pais: "El Salvador"));</v>
      </c>
    </row>
    <row r="128" spans="1:6" x14ac:dyDescent="0.3">
      <c r="A128" t="s">
        <v>87</v>
      </c>
      <c r="B128">
        <v>36</v>
      </c>
      <c r="C128">
        <v>12</v>
      </c>
      <c r="D128" t="s">
        <v>1088</v>
      </c>
      <c r="E128" t="s">
        <v>111</v>
      </c>
      <c r="F128" t="str">
        <f t="shared" si="1"/>
        <v>divisiones.Add(new DivisionAdministrativa(id: 36, id2: 12, nombreAdministrativo: "Departamento: San Miguel", pais: "El Salvador"));</v>
      </c>
    </row>
    <row r="129" spans="1:6" x14ac:dyDescent="0.3">
      <c r="A129" t="s">
        <v>87</v>
      </c>
      <c r="B129">
        <v>36</v>
      </c>
      <c r="C129">
        <v>13</v>
      </c>
      <c r="D129" t="s">
        <v>1087</v>
      </c>
      <c r="E129" t="s">
        <v>111</v>
      </c>
      <c r="F129" t="str">
        <f t="shared" si="1"/>
        <v>divisiones.Add(new DivisionAdministrativa(id: 36, id2: 13, nombreAdministrativo: "Departamento: Morazán", pais: "El Salvador"));</v>
      </c>
    </row>
    <row r="130" spans="1:6" x14ac:dyDescent="0.3">
      <c r="A130" t="s">
        <v>87</v>
      </c>
      <c r="B130">
        <v>36</v>
      </c>
      <c r="C130">
        <v>14</v>
      </c>
      <c r="D130" t="s">
        <v>1086</v>
      </c>
      <c r="E130" t="s">
        <v>111</v>
      </c>
      <c r="F130" t="str">
        <f t="shared" si="1"/>
        <v>divisiones.Add(new DivisionAdministrativa(id: 36, id2: 14, nombreAdministrativo: "Departamento: La Unión", pais: "El Salvador"));</v>
      </c>
    </row>
    <row r="131" spans="1:6" x14ac:dyDescent="0.3">
      <c r="A131" t="s">
        <v>87</v>
      </c>
      <c r="B131">
        <v>37</v>
      </c>
      <c r="C131">
        <v>0</v>
      </c>
      <c r="D131" t="s">
        <v>89</v>
      </c>
      <c r="E131" t="s">
        <v>111</v>
      </c>
      <c r="F131" t="str">
        <f t="shared" si="1"/>
        <v>divisiones.Add(new DivisionAdministrativa(id: 37, id2: 0, nombreAdministrativo: "Nacional", pais: "El Salvador"));</v>
      </c>
    </row>
    <row r="132" spans="1:6" x14ac:dyDescent="0.3">
      <c r="A132" t="s">
        <v>87</v>
      </c>
      <c r="B132">
        <v>38</v>
      </c>
      <c r="C132">
        <v>1</v>
      </c>
      <c r="D132" t="s">
        <v>1081</v>
      </c>
      <c r="E132" t="s">
        <v>111</v>
      </c>
      <c r="F132" t="str">
        <f t="shared" si="1"/>
        <v>divisiones.Add(new DivisionAdministrativa(id: 38, id2: 1, nombreAdministrativo: "Departamento: Ahuachapán", pais: "El Salvador"));</v>
      </c>
    </row>
    <row r="133" spans="1:6" x14ac:dyDescent="0.3">
      <c r="A133" t="s">
        <v>87</v>
      </c>
      <c r="B133">
        <v>38</v>
      </c>
      <c r="C133">
        <v>2</v>
      </c>
      <c r="D133" t="s">
        <v>1091</v>
      </c>
      <c r="E133" t="s">
        <v>111</v>
      </c>
      <c r="F133" t="str">
        <f t="shared" ref="F133:F196" si="2">+"divisiones.Add(new DivisionAdministrativa(id: "&amp;B133&amp;", id2: "&amp;C133&amp;", nombreAdministrativo: "&amp;""""&amp;D133&amp;""""&amp;", pais: "&amp;""""&amp;E133&amp;""""&amp;"));"</f>
        <v>divisiones.Add(new DivisionAdministrativa(id: 38, id2: 2, nombreAdministrativo: "Departamento: Santa Ana", pais: "El Salvador"));</v>
      </c>
    </row>
    <row r="134" spans="1:6" x14ac:dyDescent="0.3">
      <c r="A134" t="s">
        <v>87</v>
      </c>
      <c r="B134">
        <v>38</v>
      </c>
      <c r="C134">
        <v>3</v>
      </c>
      <c r="D134" t="s">
        <v>1092</v>
      </c>
      <c r="E134" t="s">
        <v>111</v>
      </c>
      <c r="F134" t="str">
        <f t="shared" si="2"/>
        <v>divisiones.Add(new DivisionAdministrativa(id: 38, id2: 3, nombreAdministrativo: "Departamento: Sonsonate", pais: "El Salvador"));</v>
      </c>
    </row>
    <row r="135" spans="1:6" x14ac:dyDescent="0.3">
      <c r="A135" t="s">
        <v>87</v>
      </c>
      <c r="B135">
        <v>38</v>
      </c>
      <c r="C135">
        <v>4</v>
      </c>
      <c r="D135" t="s">
        <v>1083</v>
      </c>
      <c r="E135" t="s">
        <v>111</v>
      </c>
      <c r="F135" t="str">
        <f t="shared" si="2"/>
        <v>divisiones.Add(new DivisionAdministrativa(id: 38, id2: 4, nombreAdministrativo: "Departamento: Chalatenango", pais: "El Salvador"));</v>
      </c>
    </row>
    <row r="136" spans="1:6" x14ac:dyDescent="0.3">
      <c r="A136" t="s">
        <v>87</v>
      </c>
      <c r="B136">
        <v>38</v>
      </c>
      <c r="C136">
        <v>5</v>
      </c>
      <c r="D136" t="s">
        <v>1085</v>
      </c>
      <c r="E136" t="s">
        <v>111</v>
      </c>
      <c r="F136" t="str">
        <f t="shared" si="2"/>
        <v>divisiones.Add(new DivisionAdministrativa(id: 38, id2: 5, nombreAdministrativo: "Departamento: La Libertad", pais: "El Salvador"));</v>
      </c>
    </row>
    <row r="137" spans="1:6" x14ac:dyDescent="0.3">
      <c r="A137" t="s">
        <v>87</v>
      </c>
      <c r="B137">
        <v>38</v>
      </c>
      <c r="C137">
        <v>6</v>
      </c>
      <c r="D137" t="s">
        <v>1089</v>
      </c>
      <c r="E137" t="s">
        <v>111</v>
      </c>
      <c r="F137" t="str">
        <f t="shared" si="2"/>
        <v>divisiones.Add(new DivisionAdministrativa(id: 38, id2: 6, nombreAdministrativo: "Departamento: San Salvador", pais: "El Salvador"));</v>
      </c>
    </row>
    <row r="138" spans="1:6" x14ac:dyDescent="0.3">
      <c r="A138" t="s">
        <v>87</v>
      </c>
      <c r="B138">
        <v>38</v>
      </c>
      <c r="C138">
        <v>7</v>
      </c>
      <c r="D138" t="s">
        <v>1084</v>
      </c>
      <c r="E138" t="s">
        <v>111</v>
      </c>
      <c r="F138" t="str">
        <f t="shared" si="2"/>
        <v>divisiones.Add(new DivisionAdministrativa(id: 38, id2: 7, nombreAdministrativo: "Departamento: Cuscatlán", pais: "El Salvador"));</v>
      </c>
    </row>
    <row r="139" spans="1:6" x14ac:dyDescent="0.3">
      <c r="A139" t="s">
        <v>87</v>
      </c>
      <c r="B139">
        <v>38</v>
      </c>
      <c r="C139">
        <v>8</v>
      </c>
      <c r="D139" t="s">
        <v>1039</v>
      </c>
      <c r="E139" t="s">
        <v>111</v>
      </c>
      <c r="F139" t="str">
        <f t="shared" si="2"/>
        <v>divisiones.Add(new DivisionAdministrativa(id: 38, id2: 8, nombreAdministrativo: "Departamento: La Paz", pais: "El Salvador"));</v>
      </c>
    </row>
    <row r="140" spans="1:6" x14ac:dyDescent="0.3">
      <c r="A140" t="s">
        <v>87</v>
      </c>
      <c r="B140">
        <v>38</v>
      </c>
      <c r="C140">
        <v>9</v>
      </c>
      <c r="D140" t="s">
        <v>1082</v>
      </c>
      <c r="E140" t="s">
        <v>111</v>
      </c>
      <c r="F140" t="str">
        <f t="shared" si="2"/>
        <v>divisiones.Add(new DivisionAdministrativa(id: 38, id2: 9, nombreAdministrativo: "Departamento: Cabañas", pais: "El Salvador"));</v>
      </c>
    </row>
    <row r="141" spans="1:6" x14ac:dyDescent="0.3">
      <c r="A141" t="s">
        <v>87</v>
      </c>
      <c r="B141">
        <v>38</v>
      </c>
      <c r="C141">
        <v>10</v>
      </c>
      <c r="D141" t="s">
        <v>1090</v>
      </c>
      <c r="E141" t="s">
        <v>111</v>
      </c>
      <c r="F141" t="str">
        <f t="shared" si="2"/>
        <v>divisiones.Add(new DivisionAdministrativa(id: 38, id2: 10, nombreAdministrativo: "Departamento: San Vicente", pais: "El Salvador"));</v>
      </c>
    </row>
    <row r="142" spans="1:6" x14ac:dyDescent="0.3">
      <c r="A142" t="s">
        <v>87</v>
      </c>
      <c r="B142">
        <v>38</v>
      </c>
      <c r="C142">
        <v>11</v>
      </c>
      <c r="D142" t="s">
        <v>1093</v>
      </c>
      <c r="E142" t="s">
        <v>111</v>
      </c>
      <c r="F142" t="str">
        <f t="shared" si="2"/>
        <v>divisiones.Add(new DivisionAdministrativa(id: 38, id2: 11, nombreAdministrativo: "Departamento: Usulután", pais: "El Salvador"));</v>
      </c>
    </row>
    <row r="143" spans="1:6" x14ac:dyDescent="0.3">
      <c r="A143" t="s">
        <v>87</v>
      </c>
      <c r="B143">
        <v>38</v>
      </c>
      <c r="C143">
        <v>12</v>
      </c>
      <c r="D143" t="s">
        <v>1088</v>
      </c>
      <c r="E143" t="s">
        <v>111</v>
      </c>
      <c r="F143" t="str">
        <f t="shared" si="2"/>
        <v>divisiones.Add(new DivisionAdministrativa(id: 38, id2: 12, nombreAdministrativo: "Departamento: San Miguel", pais: "El Salvador"));</v>
      </c>
    </row>
    <row r="144" spans="1:6" x14ac:dyDescent="0.3">
      <c r="A144" t="s">
        <v>87</v>
      </c>
      <c r="B144">
        <v>38</v>
      </c>
      <c r="C144">
        <v>13</v>
      </c>
      <c r="D144" t="s">
        <v>1087</v>
      </c>
      <c r="E144" t="s">
        <v>111</v>
      </c>
      <c r="F144" t="str">
        <f t="shared" si="2"/>
        <v>divisiones.Add(new DivisionAdministrativa(id: 38, id2: 13, nombreAdministrativo: "Departamento: Morazán", pais: "El Salvador"));</v>
      </c>
    </row>
    <row r="145" spans="1:6" x14ac:dyDescent="0.3">
      <c r="A145" t="s">
        <v>87</v>
      </c>
      <c r="B145">
        <v>38</v>
      </c>
      <c r="C145">
        <v>14</v>
      </c>
      <c r="D145" t="s">
        <v>1086</v>
      </c>
      <c r="E145" t="s">
        <v>111</v>
      </c>
      <c r="F145" t="str">
        <f t="shared" si="2"/>
        <v>divisiones.Add(new DivisionAdministrativa(id: 38, id2: 14, nombreAdministrativo: "Departamento: La Unión", pais: "El Salvador"));</v>
      </c>
    </row>
    <row r="146" spans="1:6" x14ac:dyDescent="0.3">
      <c r="A146" t="s">
        <v>87</v>
      </c>
      <c r="B146">
        <v>39</v>
      </c>
      <c r="C146">
        <v>0</v>
      </c>
      <c r="D146" t="s">
        <v>89</v>
      </c>
      <c r="E146" t="s">
        <v>112</v>
      </c>
      <c r="F146" t="str">
        <f t="shared" si="2"/>
        <v>divisiones.Add(new DivisionAdministrativa(id: 39, id2: 0, nombreAdministrativo: "Nacional", pais: "Costa Rica"));</v>
      </c>
    </row>
    <row r="147" spans="1:6" x14ac:dyDescent="0.3">
      <c r="A147" t="s">
        <v>87</v>
      </c>
      <c r="B147">
        <v>40</v>
      </c>
      <c r="C147">
        <v>1</v>
      </c>
      <c r="D147" t="s">
        <v>1823</v>
      </c>
      <c r="E147" t="s">
        <v>112</v>
      </c>
      <c r="F147" t="str">
        <f t="shared" si="2"/>
        <v>divisiones.Add(new DivisionAdministrativa(id: 40, id2: 1, nombreAdministrativo: "Provincia: San José", pais: "Costa Rica"));</v>
      </c>
    </row>
    <row r="148" spans="1:6" x14ac:dyDescent="0.3">
      <c r="A148" t="s">
        <v>87</v>
      </c>
      <c r="B148">
        <v>40</v>
      </c>
      <c r="C148">
        <v>2</v>
      </c>
      <c r="D148" t="s">
        <v>1817</v>
      </c>
      <c r="E148" t="s">
        <v>112</v>
      </c>
      <c r="F148" t="str">
        <f t="shared" si="2"/>
        <v>divisiones.Add(new DivisionAdministrativa(id: 40, id2: 2, nombreAdministrativo: "Provincia: Alajuela", pais: "Costa Rica"));</v>
      </c>
    </row>
    <row r="149" spans="1:6" x14ac:dyDescent="0.3">
      <c r="A149" t="s">
        <v>87</v>
      </c>
      <c r="B149">
        <v>40</v>
      </c>
      <c r="C149">
        <v>3</v>
      </c>
      <c r="D149" t="s">
        <v>1818</v>
      </c>
      <c r="E149" t="s">
        <v>112</v>
      </c>
      <c r="F149" t="str">
        <f t="shared" si="2"/>
        <v>divisiones.Add(new DivisionAdministrativa(id: 40, id2: 3, nombreAdministrativo: "Provincia: Cartago", pais: "Costa Rica"));</v>
      </c>
    </row>
    <row r="150" spans="1:6" x14ac:dyDescent="0.3">
      <c r="A150" t="s">
        <v>87</v>
      </c>
      <c r="B150">
        <v>40</v>
      </c>
      <c r="C150">
        <v>4</v>
      </c>
      <c r="D150" t="s">
        <v>1820</v>
      </c>
      <c r="E150" t="s">
        <v>112</v>
      </c>
      <c r="F150" t="str">
        <f t="shared" si="2"/>
        <v>divisiones.Add(new DivisionAdministrativa(id: 40, id2: 4, nombreAdministrativo: "Provincia: Heredia", pais: "Costa Rica"));</v>
      </c>
    </row>
    <row r="151" spans="1:6" x14ac:dyDescent="0.3">
      <c r="A151" t="s">
        <v>87</v>
      </c>
      <c r="B151">
        <v>40</v>
      </c>
      <c r="C151">
        <v>5</v>
      </c>
      <c r="D151" t="s">
        <v>1819</v>
      </c>
      <c r="E151" t="s">
        <v>112</v>
      </c>
      <c r="F151" t="str">
        <f t="shared" si="2"/>
        <v>divisiones.Add(new DivisionAdministrativa(id: 40, id2: 5, nombreAdministrativo: "Provincia: Guanacaste", pais: "Costa Rica"));</v>
      </c>
    </row>
    <row r="152" spans="1:6" x14ac:dyDescent="0.3">
      <c r="A152" t="s">
        <v>87</v>
      </c>
      <c r="B152">
        <v>40</v>
      </c>
      <c r="C152">
        <v>6</v>
      </c>
      <c r="D152" t="s">
        <v>1822</v>
      </c>
      <c r="E152" t="s">
        <v>112</v>
      </c>
      <c r="F152" t="str">
        <f t="shared" si="2"/>
        <v>divisiones.Add(new DivisionAdministrativa(id: 40, id2: 6, nombreAdministrativo: "Provincia: Puntarenas", pais: "Costa Rica"));</v>
      </c>
    </row>
    <row r="153" spans="1:6" x14ac:dyDescent="0.3">
      <c r="A153" t="s">
        <v>87</v>
      </c>
      <c r="B153">
        <v>40</v>
      </c>
      <c r="C153">
        <v>7</v>
      </c>
      <c r="D153" t="s">
        <v>1821</v>
      </c>
      <c r="E153" t="s">
        <v>112</v>
      </c>
      <c r="F153" t="str">
        <f t="shared" si="2"/>
        <v>divisiones.Add(new DivisionAdministrativa(id: 40, id2: 7, nombreAdministrativo: "Provincia: Limón", pais: "Costa Rica"));</v>
      </c>
    </row>
    <row r="154" spans="1:6" x14ac:dyDescent="0.3">
      <c r="A154" t="s">
        <v>87</v>
      </c>
      <c r="B154">
        <v>41</v>
      </c>
      <c r="C154">
        <v>0</v>
      </c>
      <c r="D154" t="s">
        <v>89</v>
      </c>
      <c r="E154" t="s">
        <v>112</v>
      </c>
      <c r="F154" t="str">
        <f t="shared" si="2"/>
        <v>divisiones.Add(new DivisionAdministrativa(id: 41, id2: 0, nombreAdministrativo: "Nacional", pais: "Costa Rica"));</v>
      </c>
    </row>
    <row r="155" spans="1:6" x14ac:dyDescent="0.3">
      <c r="A155" t="s">
        <v>87</v>
      </c>
      <c r="B155">
        <v>42</v>
      </c>
      <c r="C155">
        <v>1</v>
      </c>
      <c r="D155" t="s">
        <v>1823</v>
      </c>
      <c r="E155" t="s">
        <v>112</v>
      </c>
      <c r="F155" t="str">
        <f t="shared" si="2"/>
        <v>divisiones.Add(new DivisionAdministrativa(id: 42, id2: 1, nombreAdministrativo: "Provincia: San José", pais: "Costa Rica"));</v>
      </c>
    </row>
    <row r="156" spans="1:6" x14ac:dyDescent="0.3">
      <c r="A156" t="s">
        <v>87</v>
      </c>
      <c r="B156">
        <v>42</v>
      </c>
      <c r="C156">
        <v>2</v>
      </c>
      <c r="D156" t="s">
        <v>1817</v>
      </c>
      <c r="E156" t="s">
        <v>112</v>
      </c>
      <c r="F156" t="str">
        <f t="shared" si="2"/>
        <v>divisiones.Add(new DivisionAdministrativa(id: 42, id2: 2, nombreAdministrativo: "Provincia: Alajuela", pais: "Costa Rica"));</v>
      </c>
    </row>
    <row r="157" spans="1:6" x14ac:dyDescent="0.3">
      <c r="A157" t="s">
        <v>87</v>
      </c>
      <c r="B157">
        <v>42</v>
      </c>
      <c r="C157">
        <v>3</v>
      </c>
      <c r="D157" t="s">
        <v>1818</v>
      </c>
      <c r="E157" t="s">
        <v>112</v>
      </c>
      <c r="F157" t="str">
        <f t="shared" si="2"/>
        <v>divisiones.Add(new DivisionAdministrativa(id: 42, id2: 3, nombreAdministrativo: "Provincia: Cartago", pais: "Costa Rica"));</v>
      </c>
    </row>
    <row r="158" spans="1:6" x14ac:dyDescent="0.3">
      <c r="A158" t="s">
        <v>87</v>
      </c>
      <c r="B158">
        <v>42</v>
      </c>
      <c r="C158">
        <v>4</v>
      </c>
      <c r="D158" t="s">
        <v>1820</v>
      </c>
      <c r="E158" t="s">
        <v>112</v>
      </c>
      <c r="F158" t="str">
        <f t="shared" si="2"/>
        <v>divisiones.Add(new DivisionAdministrativa(id: 42, id2: 4, nombreAdministrativo: "Provincia: Heredia", pais: "Costa Rica"));</v>
      </c>
    </row>
    <row r="159" spans="1:6" x14ac:dyDescent="0.3">
      <c r="A159" t="s">
        <v>87</v>
      </c>
      <c r="B159">
        <v>42</v>
      </c>
      <c r="C159">
        <v>5</v>
      </c>
      <c r="D159" t="s">
        <v>1819</v>
      </c>
      <c r="E159" t="s">
        <v>112</v>
      </c>
      <c r="F159" t="str">
        <f t="shared" si="2"/>
        <v>divisiones.Add(new DivisionAdministrativa(id: 42, id2: 5, nombreAdministrativo: "Provincia: Guanacaste", pais: "Costa Rica"));</v>
      </c>
    </row>
    <row r="160" spans="1:6" x14ac:dyDescent="0.3">
      <c r="A160" t="s">
        <v>87</v>
      </c>
      <c r="B160">
        <v>42</v>
      </c>
      <c r="C160">
        <v>6</v>
      </c>
      <c r="D160" t="s">
        <v>1822</v>
      </c>
      <c r="E160" t="s">
        <v>112</v>
      </c>
      <c r="F160" t="str">
        <f t="shared" si="2"/>
        <v>divisiones.Add(new DivisionAdministrativa(id: 42, id2: 6, nombreAdministrativo: "Provincia: Puntarenas", pais: "Costa Rica"));</v>
      </c>
    </row>
    <row r="161" spans="1:6" x14ac:dyDescent="0.3">
      <c r="A161" t="s">
        <v>87</v>
      </c>
      <c r="B161">
        <v>42</v>
      </c>
      <c r="C161">
        <v>7</v>
      </c>
      <c r="D161" t="s">
        <v>1821</v>
      </c>
      <c r="E161" t="s">
        <v>112</v>
      </c>
      <c r="F161" t="str">
        <f t="shared" si="2"/>
        <v>divisiones.Add(new DivisionAdministrativa(id: 42, id2: 7, nombreAdministrativo: "Provincia: Limón", pais: "Costa Rica"));</v>
      </c>
    </row>
    <row r="162" spans="1:6" x14ac:dyDescent="0.3">
      <c r="A162" t="s">
        <v>87</v>
      </c>
      <c r="B162">
        <v>43</v>
      </c>
      <c r="C162">
        <v>0</v>
      </c>
      <c r="D162" t="s">
        <v>89</v>
      </c>
      <c r="E162" t="s">
        <v>113</v>
      </c>
      <c r="F162" t="str">
        <f t="shared" si="2"/>
        <v>divisiones.Add(new DivisionAdministrativa(id: 43, id2: 0, nombreAdministrativo: "Nacional", pais: "Belice"));</v>
      </c>
    </row>
    <row r="163" spans="1:6" x14ac:dyDescent="0.3">
      <c r="A163" t="s">
        <v>87</v>
      </c>
      <c r="B163">
        <v>44</v>
      </c>
      <c r="C163">
        <v>1</v>
      </c>
      <c r="D163" t="s">
        <v>1094</v>
      </c>
      <c r="E163" t="s">
        <v>113</v>
      </c>
      <c r="F163" t="str">
        <f t="shared" si="2"/>
        <v>divisiones.Add(new DivisionAdministrativa(id: 44, id2: 1, nombreAdministrativo: "Distrito: Belize", pais: "Belice"));</v>
      </c>
    </row>
    <row r="164" spans="1:6" x14ac:dyDescent="0.3">
      <c r="A164" t="s">
        <v>87</v>
      </c>
      <c r="B164">
        <v>44</v>
      </c>
      <c r="C164">
        <v>2</v>
      </c>
      <c r="D164" t="s">
        <v>1095</v>
      </c>
      <c r="E164" t="s">
        <v>113</v>
      </c>
      <c r="F164" t="str">
        <f t="shared" si="2"/>
        <v>divisiones.Add(new DivisionAdministrativa(id: 44, id2: 2, nombreAdministrativo: "Distrito: Cayo", pais: "Belice"));</v>
      </c>
    </row>
    <row r="165" spans="1:6" x14ac:dyDescent="0.3">
      <c r="A165" t="s">
        <v>87</v>
      </c>
      <c r="B165">
        <v>44</v>
      </c>
      <c r="C165">
        <v>3</v>
      </c>
      <c r="D165" t="s">
        <v>1096</v>
      </c>
      <c r="E165" t="s">
        <v>113</v>
      </c>
      <c r="F165" t="str">
        <f t="shared" si="2"/>
        <v>divisiones.Add(new DivisionAdministrativa(id: 44, id2: 3, nombreAdministrativo: "Distrito: Corozal", pais: "Belice"));</v>
      </c>
    </row>
    <row r="166" spans="1:6" x14ac:dyDescent="0.3">
      <c r="A166" t="s">
        <v>87</v>
      </c>
      <c r="B166">
        <v>44</v>
      </c>
      <c r="C166">
        <v>4</v>
      </c>
      <c r="D166" t="s">
        <v>1097</v>
      </c>
      <c r="E166" t="s">
        <v>113</v>
      </c>
      <c r="F166" t="str">
        <f t="shared" si="2"/>
        <v>divisiones.Add(new DivisionAdministrativa(id: 44, id2: 4, nombreAdministrativo: "Distrito: Orange Walk", pais: "Belice"));</v>
      </c>
    </row>
    <row r="167" spans="1:6" x14ac:dyDescent="0.3">
      <c r="A167" t="s">
        <v>87</v>
      </c>
      <c r="B167">
        <v>44</v>
      </c>
      <c r="C167">
        <v>5</v>
      </c>
      <c r="D167" t="s">
        <v>1098</v>
      </c>
      <c r="E167" t="s">
        <v>113</v>
      </c>
      <c r="F167" t="str">
        <f t="shared" si="2"/>
        <v>divisiones.Add(new DivisionAdministrativa(id: 44, id2: 5, nombreAdministrativo: "Distrito: Stann Creek", pais: "Belice"));</v>
      </c>
    </row>
    <row r="168" spans="1:6" x14ac:dyDescent="0.3">
      <c r="A168" t="s">
        <v>87</v>
      </c>
      <c r="B168">
        <v>44</v>
      </c>
      <c r="C168">
        <v>6</v>
      </c>
      <c r="D168" t="s">
        <v>1099</v>
      </c>
      <c r="E168" t="s">
        <v>113</v>
      </c>
      <c r="F168" t="str">
        <f t="shared" si="2"/>
        <v>divisiones.Add(new DivisionAdministrativa(id: 44, id2: 6, nombreAdministrativo: "Distrito: Toledo", pais: "Belice"));</v>
      </c>
    </row>
    <row r="169" spans="1:6" x14ac:dyDescent="0.3">
      <c r="A169" t="s">
        <v>87</v>
      </c>
      <c r="B169">
        <v>45</v>
      </c>
      <c r="C169">
        <v>0</v>
      </c>
      <c r="D169" t="s">
        <v>89</v>
      </c>
      <c r="E169" t="s">
        <v>113</v>
      </c>
      <c r="F169" t="str">
        <f t="shared" si="2"/>
        <v>divisiones.Add(new DivisionAdministrativa(id: 45, id2: 0, nombreAdministrativo: "Nacional", pais: "Belice"));</v>
      </c>
    </row>
    <row r="170" spans="1:6" x14ac:dyDescent="0.3">
      <c r="A170" t="s">
        <v>87</v>
      </c>
      <c r="B170">
        <v>46</v>
      </c>
      <c r="C170">
        <v>1</v>
      </c>
      <c r="D170" t="s">
        <v>1094</v>
      </c>
      <c r="E170" t="s">
        <v>113</v>
      </c>
      <c r="F170" t="str">
        <f t="shared" si="2"/>
        <v>divisiones.Add(new DivisionAdministrativa(id: 46, id2: 1, nombreAdministrativo: "Distrito: Belize", pais: "Belice"));</v>
      </c>
    </row>
    <row r="171" spans="1:6" x14ac:dyDescent="0.3">
      <c r="A171" t="s">
        <v>87</v>
      </c>
      <c r="B171">
        <v>46</v>
      </c>
      <c r="C171">
        <v>2</v>
      </c>
      <c r="D171" t="s">
        <v>1095</v>
      </c>
      <c r="E171" t="s">
        <v>113</v>
      </c>
      <c r="F171" t="str">
        <f t="shared" si="2"/>
        <v>divisiones.Add(new DivisionAdministrativa(id: 46, id2: 2, nombreAdministrativo: "Distrito: Cayo", pais: "Belice"));</v>
      </c>
    </row>
    <row r="172" spans="1:6" x14ac:dyDescent="0.3">
      <c r="A172" t="s">
        <v>87</v>
      </c>
      <c r="B172">
        <v>46</v>
      </c>
      <c r="C172">
        <v>3</v>
      </c>
      <c r="D172" t="s">
        <v>1096</v>
      </c>
      <c r="E172" t="s">
        <v>113</v>
      </c>
      <c r="F172" t="str">
        <f t="shared" si="2"/>
        <v>divisiones.Add(new DivisionAdministrativa(id: 46, id2: 3, nombreAdministrativo: "Distrito: Corozal", pais: "Belice"));</v>
      </c>
    </row>
    <row r="173" spans="1:6" x14ac:dyDescent="0.3">
      <c r="A173" t="s">
        <v>87</v>
      </c>
      <c r="B173">
        <v>46</v>
      </c>
      <c r="C173">
        <v>4</v>
      </c>
      <c r="D173" t="s">
        <v>1097</v>
      </c>
      <c r="E173" t="s">
        <v>113</v>
      </c>
      <c r="F173" t="str">
        <f t="shared" si="2"/>
        <v>divisiones.Add(new DivisionAdministrativa(id: 46, id2: 4, nombreAdministrativo: "Distrito: Orange Walk", pais: "Belice"));</v>
      </c>
    </row>
    <row r="174" spans="1:6" x14ac:dyDescent="0.3">
      <c r="A174" t="s">
        <v>87</v>
      </c>
      <c r="B174">
        <v>46</v>
      </c>
      <c r="C174">
        <v>5</v>
      </c>
      <c r="D174" t="s">
        <v>1098</v>
      </c>
      <c r="E174" t="s">
        <v>113</v>
      </c>
      <c r="F174" t="str">
        <f t="shared" si="2"/>
        <v>divisiones.Add(new DivisionAdministrativa(id: 46, id2: 5, nombreAdministrativo: "Distrito: Stann Creek", pais: "Belice"));</v>
      </c>
    </row>
    <row r="175" spans="1:6" x14ac:dyDescent="0.3">
      <c r="A175" t="s">
        <v>87</v>
      </c>
      <c r="B175">
        <v>46</v>
      </c>
      <c r="C175">
        <v>6</v>
      </c>
      <c r="D175" t="s">
        <v>1099</v>
      </c>
      <c r="E175" t="s">
        <v>113</v>
      </c>
      <c r="F175" t="str">
        <f t="shared" si="2"/>
        <v>divisiones.Add(new DivisionAdministrativa(id: 46, id2: 6, nombreAdministrativo: "Distrito: Toledo", pais: "Belice"));</v>
      </c>
    </row>
    <row r="176" spans="1:6" x14ac:dyDescent="0.3">
      <c r="A176" t="s">
        <v>87</v>
      </c>
      <c r="B176">
        <v>47</v>
      </c>
      <c r="C176">
        <v>0</v>
      </c>
      <c r="D176" t="s">
        <v>89</v>
      </c>
      <c r="E176" t="s">
        <v>114</v>
      </c>
      <c r="F176" t="str">
        <f t="shared" si="2"/>
        <v>divisiones.Add(new DivisionAdministrativa(id: 47, id2: 0, nombreAdministrativo: "Nacional", pais: "Rep Dominicana"));</v>
      </c>
    </row>
    <row r="177" spans="1:6" x14ac:dyDescent="0.3">
      <c r="A177" t="s">
        <v>87</v>
      </c>
      <c r="B177">
        <v>48</v>
      </c>
      <c r="C177">
        <v>109</v>
      </c>
      <c r="D177" t="s">
        <v>1793</v>
      </c>
      <c r="E177" t="s">
        <v>114</v>
      </c>
      <c r="F177" t="str">
        <f t="shared" si="2"/>
        <v>divisiones.Add(new DivisionAdministrativa(id: 48, id2: 109, nombreAdministrativo: "Provincia: Espaillat", pais: "Rep Dominicana"));</v>
      </c>
    </row>
    <row r="178" spans="1:6" x14ac:dyDescent="0.3">
      <c r="A178" t="s">
        <v>87</v>
      </c>
      <c r="B178">
        <v>48</v>
      </c>
      <c r="C178">
        <v>118</v>
      </c>
      <c r="D178" t="s">
        <v>1806</v>
      </c>
      <c r="E178" t="s">
        <v>114</v>
      </c>
      <c r="F178" t="str">
        <f t="shared" si="2"/>
        <v>divisiones.Add(new DivisionAdministrativa(id: 48, id2: 118, nombreAdministrativo: "Provincia: Puerto Plata", pais: "Rep Dominicana"));</v>
      </c>
    </row>
    <row r="179" spans="1:6" x14ac:dyDescent="0.3">
      <c r="A179" t="s">
        <v>87</v>
      </c>
      <c r="B179">
        <v>48</v>
      </c>
      <c r="C179">
        <v>125</v>
      </c>
      <c r="D179" t="s">
        <v>1813</v>
      </c>
      <c r="E179" t="s">
        <v>114</v>
      </c>
      <c r="F179" t="str">
        <f t="shared" si="2"/>
        <v>divisiones.Add(new DivisionAdministrativa(id: 48, id2: 125, nombreAdministrativo: "Provincia: Santiago", pais: "Rep Dominicana"));</v>
      </c>
    </row>
    <row r="180" spans="1:6" x14ac:dyDescent="0.3">
      <c r="A180" t="s">
        <v>87</v>
      </c>
      <c r="B180">
        <v>48</v>
      </c>
      <c r="C180">
        <v>213</v>
      </c>
      <c r="D180" t="s">
        <v>1799</v>
      </c>
      <c r="E180" t="s">
        <v>114</v>
      </c>
      <c r="F180" t="str">
        <f t="shared" si="2"/>
        <v>divisiones.Add(new DivisionAdministrativa(id: 48, id2: 213, nombreAdministrativo: "Provincia: La Vega", pais: "Rep Dominicana"));</v>
      </c>
    </row>
    <row r="181" spans="1:6" x14ac:dyDescent="0.3">
      <c r="A181" t="s">
        <v>87</v>
      </c>
      <c r="B181">
        <v>48</v>
      </c>
      <c r="C181">
        <v>224</v>
      </c>
      <c r="D181" t="s">
        <v>1812</v>
      </c>
      <c r="E181" t="s">
        <v>114</v>
      </c>
      <c r="F181" t="str">
        <f t="shared" si="2"/>
        <v>divisiones.Add(new DivisionAdministrativa(id: 48, id2: 224, nombreAdministrativo: "Provincia: Sanchez Ramírez", pais: "Rep Dominicana"));</v>
      </c>
    </row>
    <row r="182" spans="1:6" x14ac:dyDescent="0.3">
      <c r="A182" t="s">
        <v>87</v>
      </c>
      <c r="B182">
        <v>48</v>
      </c>
      <c r="C182">
        <v>228</v>
      </c>
      <c r="D182" t="s">
        <v>1801</v>
      </c>
      <c r="E182" t="s">
        <v>114</v>
      </c>
      <c r="F182" t="str">
        <f t="shared" si="2"/>
        <v>divisiones.Add(new DivisionAdministrativa(id: 48, id2: 228, nombreAdministrativo: "Provincia: Monseñor Nouel", pais: "Rep Dominicana"));</v>
      </c>
    </row>
    <row r="183" spans="1:6" x14ac:dyDescent="0.3">
      <c r="A183" t="s">
        <v>87</v>
      </c>
      <c r="B183">
        <v>48</v>
      </c>
      <c r="C183">
        <v>306</v>
      </c>
      <c r="D183" t="s">
        <v>1790</v>
      </c>
      <c r="E183" t="s">
        <v>114</v>
      </c>
      <c r="F183" t="str">
        <f t="shared" si="2"/>
        <v>divisiones.Add(new DivisionAdministrativa(id: 48, id2: 306, nombreAdministrativo: "Provincia: Duarte", pais: "Rep Dominicana"));</v>
      </c>
    </row>
    <row r="184" spans="1:6" x14ac:dyDescent="0.3">
      <c r="A184" t="s">
        <v>87</v>
      </c>
      <c r="B184">
        <v>48</v>
      </c>
      <c r="C184">
        <v>314</v>
      </c>
      <c r="D184" t="s">
        <v>1800</v>
      </c>
      <c r="E184" t="s">
        <v>114</v>
      </c>
      <c r="F184" t="str">
        <f t="shared" si="2"/>
        <v>divisiones.Add(new DivisionAdministrativa(id: 48, id2: 314, nombreAdministrativo: "Provincia: María Trinidad Sánchez", pais: "Rep Dominicana"));</v>
      </c>
    </row>
    <row r="185" spans="1:6" x14ac:dyDescent="0.3">
      <c r="A185" t="s">
        <v>87</v>
      </c>
      <c r="B185">
        <v>48</v>
      </c>
      <c r="C185">
        <v>319</v>
      </c>
      <c r="D185" t="s">
        <v>1795</v>
      </c>
      <c r="E185" t="s">
        <v>114</v>
      </c>
      <c r="F185" t="str">
        <f t="shared" si="2"/>
        <v>divisiones.Add(new DivisionAdministrativa(id: 48, id2: 319, nombreAdministrativo: "Provincia: Hermanas Mirabal", pais: "Rep Dominicana"));</v>
      </c>
    </row>
    <row r="186" spans="1:6" x14ac:dyDescent="0.3">
      <c r="A186" t="s">
        <v>87</v>
      </c>
      <c r="B186">
        <v>48</v>
      </c>
      <c r="C186">
        <v>320</v>
      </c>
      <c r="D186" t="s">
        <v>1807</v>
      </c>
      <c r="E186" t="s">
        <v>114</v>
      </c>
      <c r="F186" t="str">
        <f t="shared" si="2"/>
        <v>divisiones.Add(new DivisionAdministrativa(id: 48, id2: 320, nombreAdministrativo: "Provincia: Samaná", pais: "Rep Dominicana"));</v>
      </c>
    </row>
    <row r="187" spans="1:6" x14ac:dyDescent="0.3">
      <c r="A187" t="s">
        <v>87</v>
      </c>
      <c r="B187">
        <v>48</v>
      </c>
      <c r="C187">
        <v>405</v>
      </c>
      <c r="D187" t="s">
        <v>1788</v>
      </c>
      <c r="E187" t="s">
        <v>114</v>
      </c>
      <c r="F187" t="str">
        <f t="shared" si="2"/>
        <v>divisiones.Add(new DivisionAdministrativa(id: 48, id2: 405, nombreAdministrativo: "Provincia: Dajabón", pais: "Rep Dominicana"));</v>
      </c>
    </row>
    <row r="188" spans="1:6" x14ac:dyDescent="0.3">
      <c r="A188" t="s">
        <v>87</v>
      </c>
      <c r="B188">
        <v>48</v>
      </c>
      <c r="C188">
        <v>415</v>
      </c>
      <c r="D188" t="s">
        <v>1802</v>
      </c>
      <c r="E188" t="s">
        <v>114</v>
      </c>
      <c r="F188" t="str">
        <f t="shared" si="2"/>
        <v>divisiones.Add(new DivisionAdministrativa(id: 48, id2: 415, nombreAdministrativo: "Provincia: Monte Cristi", pais: "Rep Dominicana"));</v>
      </c>
    </row>
    <row r="189" spans="1:6" x14ac:dyDescent="0.3">
      <c r="A189" t="s">
        <v>87</v>
      </c>
      <c r="B189">
        <v>48</v>
      </c>
      <c r="C189">
        <v>426</v>
      </c>
      <c r="D189" t="s">
        <v>1814</v>
      </c>
      <c r="E189" t="s">
        <v>114</v>
      </c>
      <c r="F189" t="str">
        <f t="shared" si="2"/>
        <v>divisiones.Add(new DivisionAdministrativa(id: 48, id2: 426, nombreAdministrativo: "Provincia: Santiago Rodríguez", pais: "Rep Dominicana"));</v>
      </c>
    </row>
    <row r="190" spans="1:6" x14ac:dyDescent="0.3">
      <c r="A190" t="s">
        <v>87</v>
      </c>
      <c r="B190">
        <v>48</v>
      </c>
      <c r="C190">
        <v>427</v>
      </c>
      <c r="D190" t="s">
        <v>1816</v>
      </c>
      <c r="E190" t="s">
        <v>114</v>
      </c>
      <c r="F190" t="str">
        <f t="shared" si="2"/>
        <v>divisiones.Add(new DivisionAdministrativa(id: 48, id2: 427, nombreAdministrativo: "Provincia: Valverde", pais: "Rep Dominicana"));</v>
      </c>
    </row>
    <row r="191" spans="1:6" x14ac:dyDescent="0.3">
      <c r="A191" t="s">
        <v>87</v>
      </c>
      <c r="B191">
        <v>48</v>
      </c>
      <c r="C191">
        <v>502</v>
      </c>
      <c r="D191" t="s">
        <v>1785</v>
      </c>
      <c r="E191" t="s">
        <v>114</v>
      </c>
      <c r="F191" t="str">
        <f t="shared" si="2"/>
        <v>divisiones.Add(new DivisionAdministrativa(id: 48, id2: 502, nombreAdministrativo: "Provincia: Azua", pais: "Rep Dominicana"));</v>
      </c>
    </row>
    <row r="192" spans="1:6" x14ac:dyDescent="0.3">
      <c r="A192" t="s">
        <v>87</v>
      </c>
      <c r="B192">
        <v>48</v>
      </c>
      <c r="C192">
        <v>517</v>
      </c>
      <c r="D192" t="s">
        <v>1805</v>
      </c>
      <c r="E192" t="s">
        <v>114</v>
      </c>
      <c r="F192" t="str">
        <f t="shared" si="2"/>
        <v>divisiones.Add(new DivisionAdministrativa(id: 48, id2: 517, nombreAdministrativo: "Provincia: Peravia", pais: "Rep Dominicana"));</v>
      </c>
    </row>
    <row r="193" spans="1:6" x14ac:dyDescent="0.3">
      <c r="A193" t="s">
        <v>87</v>
      </c>
      <c r="B193">
        <v>48</v>
      </c>
      <c r="C193">
        <v>521</v>
      </c>
      <c r="D193" t="s">
        <v>1808</v>
      </c>
      <c r="E193" t="s">
        <v>114</v>
      </c>
      <c r="F193" t="str">
        <f t="shared" si="2"/>
        <v>divisiones.Add(new DivisionAdministrativa(id: 48, id2: 521, nombreAdministrativo: "Provincia: San Cristóbal", pais: "Rep Dominicana"));</v>
      </c>
    </row>
    <row r="194" spans="1:6" x14ac:dyDescent="0.3">
      <c r="A194" t="s">
        <v>87</v>
      </c>
      <c r="B194">
        <v>48</v>
      </c>
      <c r="C194">
        <v>531</v>
      </c>
      <c r="D194" t="s">
        <v>1809</v>
      </c>
      <c r="E194" t="s">
        <v>114</v>
      </c>
      <c r="F194" t="str">
        <f t="shared" si="2"/>
        <v>divisiones.Add(new DivisionAdministrativa(id: 48, id2: 531, nombreAdministrativo: "Provincia: San José de Ocoa", pais: "Rep Dominicana"));</v>
      </c>
    </row>
    <row r="195" spans="1:6" x14ac:dyDescent="0.3">
      <c r="A195" t="s">
        <v>87</v>
      </c>
      <c r="B195">
        <v>48</v>
      </c>
      <c r="C195">
        <v>603</v>
      </c>
      <c r="D195" t="s">
        <v>1786</v>
      </c>
      <c r="E195" t="s">
        <v>114</v>
      </c>
      <c r="F195" t="str">
        <f t="shared" si="2"/>
        <v>divisiones.Add(new DivisionAdministrativa(id: 48, id2: 603, nombreAdministrativo: "Provincia: Baoruco", pais: "Rep Dominicana"));</v>
      </c>
    </row>
    <row r="196" spans="1:6" x14ac:dyDescent="0.3">
      <c r="A196" t="s">
        <v>87</v>
      </c>
      <c r="B196">
        <v>48</v>
      </c>
      <c r="C196">
        <v>604</v>
      </c>
      <c r="D196" t="s">
        <v>1787</v>
      </c>
      <c r="E196" t="s">
        <v>114</v>
      </c>
      <c r="F196" t="str">
        <f t="shared" si="2"/>
        <v>divisiones.Add(new DivisionAdministrativa(id: 48, id2: 604, nombreAdministrativo: "Provincia: Barahona", pais: "Rep Dominicana"));</v>
      </c>
    </row>
    <row r="197" spans="1:6" x14ac:dyDescent="0.3">
      <c r="A197" t="s">
        <v>87</v>
      </c>
      <c r="B197">
        <v>48</v>
      </c>
      <c r="C197">
        <v>610</v>
      </c>
      <c r="D197" t="s">
        <v>1796</v>
      </c>
      <c r="E197" t="s">
        <v>114</v>
      </c>
      <c r="F197" t="str">
        <f t="shared" ref="F197:F260" si="3">+"divisiones.Add(new DivisionAdministrativa(id: "&amp;B197&amp;", id2: "&amp;C197&amp;", nombreAdministrativo: "&amp;""""&amp;D197&amp;""""&amp;", pais: "&amp;""""&amp;E197&amp;""""&amp;"));"</f>
        <v>divisiones.Add(new DivisionAdministrativa(id: 48, id2: 610, nombreAdministrativo: "Provincia: Independencia", pais: "Rep Dominicana"));</v>
      </c>
    </row>
    <row r="198" spans="1:6" x14ac:dyDescent="0.3">
      <c r="A198" t="s">
        <v>87</v>
      </c>
      <c r="B198">
        <v>48</v>
      </c>
      <c r="C198">
        <v>616</v>
      </c>
      <c r="D198" t="s">
        <v>1804</v>
      </c>
      <c r="E198" t="s">
        <v>114</v>
      </c>
      <c r="F198" t="str">
        <f t="shared" si="3"/>
        <v>divisiones.Add(new DivisionAdministrativa(id: 48, id2: 616, nombreAdministrativo: "Provincia: Pedernales", pais: "Rep Dominicana"));</v>
      </c>
    </row>
    <row r="199" spans="1:6" x14ac:dyDescent="0.3">
      <c r="A199" t="s">
        <v>87</v>
      </c>
      <c r="B199">
        <v>48</v>
      </c>
      <c r="C199">
        <v>707</v>
      </c>
      <c r="D199" t="s">
        <v>1792</v>
      </c>
      <c r="E199" t="s">
        <v>114</v>
      </c>
      <c r="F199" t="str">
        <f t="shared" si="3"/>
        <v>divisiones.Add(new DivisionAdministrativa(id: 48, id2: 707, nombreAdministrativo: "Provincia: Elías Piña", pais: "Rep Dominicana"));</v>
      </c>
    </row>
    <row r="200" spans="1:6" x14ac:dyDescent="0.3">
      <c r="A200" t="s">
        <v>87</v>
      </c>
      <c r="B200">
        <v>48</v>
      </c>
      <c r="C200">
        <v>722</v>
      </c>
      <c r="D200" t="s">
        <v>1810</v>
      </c>
      <c r="E200" t="s">
        <v>114</v>
      </c>
      <c r="F200" t="str">
        <f t="shared" si="3"/>
        <v>divisiones.Add(new DivisionAdministrativa(id: 48, id2: 722, nombreAdministrativo: "Provincia: San Juan", pais: "Rep Dominicana"));</v>
      </c>
    </row>
    <row r="201" spans="1:6" x14ac:dyDescent="0.3">
      <c r="A201" t="s">
        <v>87</v>
      </c>
      <c r="B201">
        <v>48</v>
      </c>
      <c r="C201">
        <v>808</v>
      </c>
      <c r="D201" t="s">
        <v>1791</v>
      </c>
      <c r="E201" t="s">
        <v>114</v>
      </c>
      <c r="F201" t="str">
        <f t="shared" si="3"/>
        <v>divisiones.Add(new DivisionAdministrativa(id: 48, id2: 808, nombreAdministrativo: "Provincia: El Seibo", pais: "Rep Dominicana"));</v>
      </c>
    </row>
    <row r="202" spans="1:6" x14ac:dyDescent="0.3">
      <c r="A202" t="s">
        <v>87</v>
      </c>
      <c r="B202">
        <v>48</v>
      </c>
      <c r="C202">
        <v>811</v>
      </c>
      <c r="D202" t="s">
        <v>1797</v>
      </c>
      <c r="E202" t="s">
        <v>114</v>
      </c>
      <c r="F202" t="str">
        <f t="shared" si="3"/>
        <v>divisiones.Add(new DivisionAdministrativa(id: 48, id2: 811, nombreAdministrativo: "Provincia: La Altagracia", pais: "Rep Dominicana"));</v>
      </c>
    </row>
    <row r="203" spans="1:6" x14ac:dyDescent="0.3">
      <c r="A203" t="s">
        <v>87</v>
      </c>
      <c r="B203">
        <v>48</v>
      </c>
      <c r="C203">
        <v>812</v>
      </c>
      <c r="D203" t="s">
        <v>1798</v>
      </c>
      <c r="E203" t="s">
        <v>114</v>
      </c>
      <c r="F203" t="str">
        <f t="shared" si="3"/>
        <v>divisiones.Add(new DivisionAdministrativa(id: 48, id2: 812, nombreAdministrativo: "Provincia: La Romana", pais: "Rep Dominicana"));</v>
      </c>
    </row>
    <row r="204" spans="1:6" x14ac:dyDescent="0.3">
      <c r="A204" t="s">
        <v>87</v>
      </c>
      <c r="B204">
        <v>48</v>
      </c>
      <c r="C204">
        <v>923</v>
      </c>
      <c r="D204" t="s">
        <v>1811</v>
      </c>
      <c r="E204" t="s">
        <v>114</v>
      </c>
      <c r="F204" t="str">
        <f t="shared" si="3"/>
        <v>divisiones.Add(new DivisionAdministrativa(id: 48, id2: 923, nombreAdministrativo: "Provincia: San Pedro de Macorís", pais: "Rep Dominicana"));</v>
      </c>
    </row>
    <row r="205" spans="1:6" x14ac:dyDescent="0.3">
      <c r="A205" t="s">
        <v>87</v>
      </c>
      <c r="B205">
        <v>48</v>
      </c>
      <c r="C205">
        <v>929</v>
      </c>
      <c r="D205" t="s">
        <v>1803</v>
      </c>
      <c r="E205" t="s">
        <v>114</v>
      </c>
      <c r="F205" t="str">
        <f t="shared" si="3"/>
        <v>divisiones.Add(new DivisionAdministrativa(id: 48, id2: 929, nombreAdministrativo: "Provincia: Monte Plata", pais: "Rep Dominicana"));</v>
      </c>
    </row>
    <row r="206" spans="1:6" x14ac:dyDescent="0.3">
      <c r="A206" t="s">
        <v>87</v>
      </c>
      <c r="B206">
        <v>48</v>
      </c>
      <c r="C206">
        <v>930</v>
      </c>
      <c r="D206" t="s">
        <v>1794</v>
      </c>
      <c r="E206" t="s">
        <v>114</v>
      </c>
      <c r="F206" t="str">
        <f t="shared" si="3"/>
        <v>divisiones.Add(new DivisionAdministrativa(id: 48, id2: 930, nombreAdministrativo: "Provincia: Hato Mayor", pais: "Rep Dominicana"));</v>
      </c>
    </row>
    <row r="207" spans="1:6" x14ac:dyDescent="0.3">
      <c r="A207" t="s">
        <v>87</v>
      </c>
      <c r="B207">
        <v>48</v>
      </c>
      <c r="C207">
        <v>1001</v>
      </c>
      <c r="D207" t="s">
        <v>1789</v>
      </c>
      <c r="E207" t="s">
        <v>114</v>
      </c>
      <c r="F207" t="str">
        <f t="shared" si="3"/>
        <v>divisiones.Add(new DivisionAdministrativa(id: 48, id2: 1001, nombreAdministrativo: "Provincia: Distrito Nacional", pais: "Rep Dominicana"));</v>
      </c>
    </row>
    <row r="208" spans="1:6" x14ac:dyDescent="0.3">
      <c r="A208" t="s">
        <v>87</v>
      </c>
      <c r="B208">
        <v>48</v>
      </c>
      <c r="C208">
        <v>1032</v>
      </c>
      <c r="D208" t="s">
        <v>1815</v>
      </c>
      <c r="E208" t="s">
        <v>114</v>
      </c>
      <c r="F208" t="str">
        <f t="shared" si="3"/>
        <v>divisiones.Add(new DivisionAdministrativa(id: 48, id2: 1032, nombreAdministrativo: "Provincia: Santo Domingo", pais: "Rep Dominicana"));</v>
      </c>
    </row>
    <row r="209" spans="1:6" x14ac:dyDescent="0.3">
      <c r="A209" t="s">
        <v>87</v>
      </c>
      <c r="B209">
        <v>49</v>
      </c>
      <c r="C209">
        <v>0</v>
      </c>
      <c r="D209" t="s">
        <v>89</v>
      </c>
      <c r="E209" t="s">
        <v>114</v>
      </c>
      <c r="F209" t="str">
        <f t="shared" si="3"/>
        <v>divisiones.Add(new DivisionAdministrativa(id: 49, id2: 0, nombreAdministrativo: "Nacional", pais: "Rep Dominicana"));</v>
      </c>
    </row>
    <row r="210" spans="1:6" x14ac:dyDescent="0.3">
      <c r="A210" t="s">
        <v>87</v>
      </c>
      <c r="B210">
        <v>50</v>
      </c>
      <c r="C210">
        <v>109</v>
      </c>
      <c r="D210" t="s">
        <v>1793</v>
      </c>
      <c r="E210" t="s">
        <v>114</v>
      </c>
      <c r="F210" t="str">
        <f t="shared" si="3"/>
        <v>divisiones.Add(new DivisionAdministrativa(id: 50, id2: 109, nombreAdministrativo: "Provincia: Espaillat", pais: "Rep Dominicana"));</v>
      </c>
    </row>
    <row r="211" spans="1:6" x14ac:dyDescent="0.3">
      <c r="A211" t="s">
        <v>87</v>
      </c>
      <c r="B211">
        <v>50</v>
      </c>
      <c r="C211">
        <v>118</v>
      </c>
      <c r="D211" t="s">
        <v>1806</v>
      </c>
      <c r="E211" t="s">
        <v>114</v>
      </c>
      <c r="F211" t="str">
        <f t="shared" si="3"/>
        <v>divisiones.Add(new DivisionAdministrativa(id: 50, id2: 118, nombreAdministrativo: "Provincia: Puerto Plata", pais: "Rep Dominicana"));</v>
      </c>
    </row>
    <row r="212" spans="1:6" x14ac:dyDescent="0.3">
      <c r="A212" t="s">
        <v>87</v>
      </c>
      <c r="B212">
        <v>50</v>
      </c>
      <c r="C212">
        <v>125</v>
      </c>
      <c r="D212" t="s">
        <v>1813</v>
      </c>
      <c r="E212" t="s">
        <v>114</v>
      </c>
      <c r="F212" t="str">
        <f t="shared" si="3"/>
        <v>divisiones.Add(new DivisionAdministrativa(id: 50, id2: 125, nombreAdministrativo: "Provincia: Santiago", pais: "Rep Dominicana"));</v>
      </c>
    </row>
    <row r="213" spans="1:6" x14ac:dyDescent="0.3">
      <c r="A213" t="s">
        <v>87</v>
      </c>
      <c r="B213">
        <v>50</v>
      </c>
      <c r="C213">
        <v>213</v>
      </c>
      <c r="D213" t="s">
        <v>1799</v>
      </c>
      <c r="E213" t="s">
        <v>114</v>
      </c>
      <c r="F213" t="str">
        <f t="shared" si="3"/>
        <v>divisiones.Add(new DivisionAdministrativa(id: 50, id2: 213, nombreAdministrativo: "Provincia: La Vega", pais: "Rep Dominicana"));</v>
      </c>
    </row>
    <row r="214" spans="1:6" x14ac:dyDescent="0.3">
      <c r="A214" t="s">
        <v>87</v>
      </c>
      <c r="B214">
        <v>50</v>
      </c>
      <c r="C214">
        <v>224</v>
      </c>
      <c r="D214" t="s">
        <v>1812</v>
      </c>
      <c r="E214" t="s">
        <v>114</v>
      </c>
      <c r="F214" t="str">
        <f t="shared" si="3"/>
        <v>divisiones.Add(new DivisionAdministrativa(id: 50, id2: 224, nombreAdministrativo: "Provincia: Sanchez Ramírez", pais: "Rep Dominicana"));</v>
      </c>
    </row>
    <row r="215" spans="1:6" x14ac:dyDescent="0.3">
      <c r="A215" t="s">
        <v>87</v>
      </c>
      <c r="B215">
        <v>50</v>
      </c>
      <c r="C215">
        <v>228</v>
      </c>
      <c r="D215" t="s">
        <v>1801</v>
      </c>
      <c r="E215" t="s">
        <v>114</v>
      </c>
      <c r="F215" t="str">
        <f t="shared" si="3"/>
        <v>divisiones.Add(new DivisionAdministrativa(id: 50, id2: 228, nombreAdministrativo: "Provincia: Monseñor Nouel", pais: "Rep Dominicana"));</v>
      </c>
    </row>
    <row r="216" spans="1:6" x14ac:dyDescent="0.3">
      <c r="A216" t="s">
        <v>87</v>
      </c>
      <c r="B216">
        <v>50</v>
      </c>
      <c r="C216">
        <v>306</v>
      </c>
      <c r="D216" t="s">
        <v>1790</v>
      </c>
      <c r="E216" t="s">
        <v>114</v>
      </c>
      <c r="F216" t="str">
        <f t="shared" si="3"/>
        <v>divisiones.Add(new DivisionAdministrativa(id: 50, id2: 306, nombreAdministrativo: "Provincia: Duarte", pais: "Rep Dominicana"));</v>
      </c>
    </row>
    <row r="217" spans="1:6" x14ac:dyDescent="0.3">
      <c r="A217" t="s">
        <v>87</v>
      </c>
      <c r="B217">
        <v>50</v>
      </c>
      <c r="C217">
        <v>314</v>
      </c>
      <c r="D217" t="s">
        <v>1800</v>
      </c>
      <c r="E217" t="s">
        <v>114</v>
      </c>
      <c r="F217" t="str">
        <f t="shared" si="3"/>
        <v>divisiones.Add(new DivisionAdministrativa(id: 50, id2: 314, nombreAdministrativo: "Provincia: María Trinidad Sánchez", pais: "Rep Dominicana"));</v>
      </c>
    </row>
    <row r="218" spans="1:6" x14ac:dyDescent="0.3">
      <c r="A218" t="s">
        <v>87</v>
      </c>
      <c r="B218">
        <v>50</v>
      </c>
      <c r="C218">
        <v>319</v>
      </c>
      <c r="D218" t="s">
        <v>1795</v>
      </c>
      <c r="E218" t="s">
        <v>114</v>
      </c>
      <c r="F218" t="str">
        <f t="shared" si="3"/>
        <v>divisiones.Add(new DivisionAdministrativa(id: 50, id2: 319, nombreAdministrativo: "Provincia: Hermanas Mirabal", pais: "Rep Dominicana"));</v>
      </c>
    </row>
    <row r="219" spans="1:6" x14ac:dyDescent="0.3">
      <c r="A219" t="s">
        <v>87</v>
      </c>
      <c r="B219">
        <v>50</v>
      </c>
      <c r="C219">
        <v>320</v>
      </c>
      <c r="D219" t="s">
        <v>1807</v>
      </c>
      <c r="E219" t="s">
        <v>114</v>
      </c>
      <c r="F219" t="str">
        <f t="shared" si="3"/>
        <v>divisiones.Add(new DivisionAdministrativa(id: 50, id2: 320, nombreAdministrativo: "Provincia: Samaná", pais: "Rep Dominicana"));</v>
      </c>
    </row>
    <row r="220" spans="1:6" x14ac:dyDescent="0.3">
      <c r="A220" t="s">
        <v>87</v>
      </c>
      <c r="B220">
        <v>50</v>
      </c>
      <c r="C220">
        <v>405</v>
      </c>
      <c r="D220" t="s">
        <v>1788</v>
      </c>
      <c r="E220" t="s">
        <v>114</v>
      </c>
      <c r="F220" t="str">
        <f t="shared" si="3"/>
        <v>divisiones.Add(new DivisionAdministrativa(id: 50, id2: 405, nombreAdministrativo: "Provincia: Dajabón", pais: "Rep Dominicana"));</v>
      </c>
    </row>
    <row r="221" spans="1:6" x14ac:dyDescent="0.3">
      <c r="A221" t="s">
        <v>87</v>
      </c>
      <c r="B221">
        <v>50</v>
      </c>
      <c r="C221">
        <v>415</v>
      </c>
      <c r="D221" t="s">
        <v>1802</v>
      </c>
      <c r="E221" t="s">
        <v>114</v>
      </c>
      <c r="F221" t="str">
        <f t="shared" si="3"/>
        <v>divisiones.Add(new DivisionAdministrativa(id: 50, id2: 415, nombreAdministrativo: "Provincia: Monte Cristi", pais: "Rep Dominicana"));</v>
      </c>
    </row>
    <row r="222" spans="1:6" x14ac:dyDescent="0.3">
      <c r="A222" t="s">
        <v>87</v>
      </c>
      <c r="B222">
        <v>50</v>
      </c>
      <c r="C222">
        <v>426</v>
      </c>
      <c r="D222" t="s">
        <v>1814</v>
      </c>
      <c r="E222" t="s">
        <v>114</v>
      </c>
      <c r="F222" t="str">
        <f t="shared" si="3"/>
        <v>divisiones.Add(new DivisionAdministrativa(id: 50, id2: 426, nombreAdministrativo: "Provincia: Santiago Rodríguez", pais: "Rep Dominicana"));</v>
      </c>
    </row>
    <row r="223" spans="1:6" x14ac:dyDescent="0.3">
      <c r="A223" t="s">
        <v>87</v>
      </c>
      <c r="B223">
        <v>50</v>
      </c>
      <c r="C223">
        <v>427</v>
      </c>
      <c r="D223" t="s">
        <v>1816</v>
      </c>
      <c r="E223" t="s">
        <v>114</v>
      </c>
      <c r="F223" t="str">
        <f t="shared" si="3"/>
        <v>divisiones.Add(new DivisionAdministrativa(id: 50, id2: 427, nombreAdministrativo: "Provincia: Valverde", pais: "Rep Dominicana"));</v>
      </c>
    </row>
    <row r="224" spans="1:6" x14ac:dyDescent="0.3">
      <c r="A224" t="s">
        <v>87</v>
      </c>
      <c r="B224">
        <v>50</v>
      </c>
      <c r="C224">
        <v>502</v>
      </c>
      <c r="D224" t="s">
        <v>1785</v>
      </c>
      <c r="E224" t="s">
        <v>114</v>
      </c>
      <c r="F224" t="str">
        <f t="shared" si="3"/>
        <v>divisiones.Add(new DivisionAdministrativa(id: 50, id2: 502, nombreAdministrativo: "Provincia: Azua", pais: "Rep Dominicana"));</v>
      </c>
    </row>
    <row r="225" spans="1:6" x14ac:dyDescent="0.3">
      <c r="A225" t="s">
        <v>87</v>
      </c>
      <c r="B225">
        <v>50</v>
      </c>
      <c r="C225">
        <v>517</v>
      </c>
      <c r="D225" t="s">
        <v>1805</v>
      </c>
      <c r="E225" t="s">
        <v>114</v>
      </c>
      <c r="F225" t="str">
        <f t="shared" si="3"/>
        <v>divisiones.Add(new DivisionAdministrativa(id: 50, id2: 517, nombreAdministrativo: "Provincia: Peravia", pais: "Rep Dominicana"));</v>
      </c>
    </row>
    <row r="226" spans="1:6" x14ac:dyDescent="0.3">
      <c r="A226" t="s">
        <v>87</v>
      </c>
      <c r="B226">
        <v>50</v>
      </c>
      <c r="C226">
        <v>521</v>
      </c>
      <c r="D226" t="s">
        <v>1808</v>
      </c>
      <c r="E226" t="s">
        <v>114</v>
      </c>
      <c r="F226" t="str">
        <f t="shared" si="3"/>
        <v>divisiones.Add(new DivisionAdministrativa(id: 50, id2: 521, nombreAdministrativo: "Provincia: San Cristóbal", pais: "Rep Dominicana"));</v>
      </c>
    </row>
    <row r="227" spans="1:6" x14ac:dyDescent="0.3">
      <c r="A227" t="s">
        <v>87</v>
      </c>
      <c r="B227">
        <v>50</v>
      </c>
      <c r="C227">
        <v>531</v>
      </c>
      <c r="D227" t="s">
        <v>1809</v>
      </c>
      <c r="E227" t="s">
        <v>114</v>
      </c>
      <c r="F227" t="str">
        <f t="shared" si="3"/>
        <v>divisiones.Add(new DivisionAdministrativa(id: 50, id2: 531, nombreAdministrativo: "Provincia: San José de Ocoa", pais: "Rep Dominicana"));</v>
      </c>
    </row>
    <row r="228" spans="1:6" x14ac:dyDescent="0.3">
      <c r="A228" t="s">
        <v>87</v>
      </c>
      <c r="B228">
        <v>50</v>
      </c>
      <c r="C228">
        <v>603</v>
      </c>
      <c r="D228" t="s">
        <v>1786</v>
      </c>
      <c r="E228" t="s">
        <v>114</v>
      </c>
      <c r="F228" t="str">
        <f t="shared" si="3"/>
        <v>divisiones.Add(new DivisionAdministrativa(id: 50, id2: 603, nombreAdministrativo: "Provincia: Baoruco", pais: "Rep Dominicana"));</v>
      </c>
    </row>
    <row r="229" spans="1:6" x14ac:dyDescent="0.3">
      <c r="A229" t="s">
        <v>87</v>
      </c>
      <c r="B229">
        <v>50</v>
      </c>
      <c r="C229">
        <v>604</v>
      </c>
      <c r="D229" t="s">
        <v>1787</v>
      </c>
      <c r="E229" t="s">
        <v>114</v>
      </c>
      <c r="F229" t="str">
        <f t="shared" si="3"/>
        <v>divisiones.Add(new DivisionAdministrativa(id: 50, id2: 604, nombreAdministrativo: "Provincia: Barahona", pais: "Rep Dominicana"));</v>
      </c>
    </row>
    <row r="230" spans="1:6" x14ac:dyDescent="0.3">
      <c r="A230" t="s">
        <v>87</v>
      </c>
      <c r="B230">
        <v>50</v>
      </c>
      <c r="C230">
        <v>610</v>
      </c>
      <c r="D230" t="s">
        <v>1796</v>
      </c>
      <c r="E230" t="s">
        <v>114</v>
      </c>
      <c r="F230" t="str">
        <f t="shared" si="3"/>
        <v>divisiones.Add(new DivisionAdministrativa(id: 50, id2: 610, nombreAdministrativo: "Provincia: Independencia", pais: "Rep Dominicana"));</v>
      </c>
    </row>
    <row r="231" spans="1:6" x14ac:dyDescent="0.3">
      <c r="A231" t="s">
        <v>87</v>
      </c>
      <c r="B231">
        <v>50</v>
      </c>
      <c r="C231">
        <v>616</v>
      </c>
      <c r="D231" t="s">
        <v>1804</v>
      </c>
      <c r="E231" t="s">
        <v>114</v>
      </c>
      <c r="F231" t="str">
        <f t="shared" si="3"/>
        <v>divisiones.Add(new DivisionAdministrativa(id: 50, id2: 616, nombreAdministrativo: "Provincia: Pedernales", pais: "Rep Dominicana"));</v>
      </c>
    </row>
    <row r="232" spans="1:6" x14ac:dyDescent="0.3">
      <c r="A232" t="s">
        <v>87</v>
      </c>
      <c r="B232">
        <v>50</v>
      </c>
      <c r="C232">
        <v>707</v>
      </c>
      <c r="D232" t="s">
        <v>1792</v>
      </c>
      <c r="E232" t="s">
        <v>114</v>
      </c>
      <c r="F232" t="str">
        <f t="shared" si="3"/>
        <v>divisiones.Add(new DivisionAdministrativa(id: 50, id2: 707, nombreAdministrativo: "Provincia: Elías Piña", pais: "Rep Dominicana"));</v>
      </c>
    </row>
    <row r="233" spans="1:6" x14ac:dyDescent="0.3">
      <c r="A233" t="s">
        <v>87</v>
      </c>
      <c r="B233">
        <v>50</v>
      </c>
      <c r="C233">
        <v>722</v>
      </c>
      <c r="D233" t="s">
        <v>1810</v>
      </c>
      <c r="E233" t="s">
        <v>114</v>
      </c>
      <c r="F233" t="str">
        <f t="shared" si="3"/>
        <v>divisiones.Add(new DivisionAdministrativa(id: 50, id2: 722, nombreAdministrativo: "Provincia: San Juan", pais: "Rep Dominicana"));</v>
      </c>
    </row>
    <row r="234" spans="1:6" x14ac:dyDescent="0.3">
      <c r="A234" t="s">
        <v>87</v>
      </c>
      <c r="B234">
        <v>50</v>
      </c>
      <c r="C234">
        <v>808</v>
      </c>
      <c r="D234" t="s">
        <v>1791</v>
      </c>
      <c r="E234" t="s">
        <v>114</v>
      </c>
      <c r="F234" t="str">
        <f t="shared" si="3"/>
        <v>divisiones.Add(new DivisionAdministrativa(id: 50, id2: 808, nombreAdministrativo: "Provincia: El Seibo", pais: "Rep Dominicana"));</v>
      </c>
    </row>
    <row r="235" spans="1:6" x14ac:dyDescent="0.3">
      <c r="A235" t="s">
        <v>87</v>
      </c>
      <c r="B235">
        <v>50</v>
      </c>
      <c r="C235">
        <v>811</v>
      </c>
      <c r="D235" t="s">
        <v>1797</v>
      </c>
      <c r="E235" t="s">
        <v>114</v>
      </c>
      <c r="F235" t="str">
        <f t="shared" si="3"/>
        <v>divisiones.Add(new DivisionAdministrativa(id: 50, id2: 811, nombreAdministrativo: "Provincia: La Altagracia", pais: "Rep Dominicana"));</v>
      </c>
    </row>
    <row r="236" spans="1:6" x14ac:dyDescent="0.3">
      <c r="A236" t="s">
        <v>87</v>
      </c>
      <c r="B236">
        <v>50</v>
      </c>
      <c r="C236">
        <v>812</v>
      </c>
      <c r="D236" t="s">
        <v>1798</v>
      </c>
      <c r="E236" t="s">
        <v>114</v>
      </c>
      <c r="F236" t="str">
        <f t="shared" si="3"/>
        <v>divisiones.Add(new DivisionAdministrativa(id: 50, id2: 812, nombreAdministrativo: "Provincia: La Romana", pais: "Rep Dominicana"));</v>
      </c>
    </row>
    <row r="237" spans="1:6" x14ac:dyDescent="0.3">
      <c r="A237" t="s">
        <v>87</v>
      </c>
      <c r="B237">
        <v>50</v>
      </c>
      <c r="C237">
        <v>923</v>
      </c>
      <c r="D237" t="s">
        <v>1811</v>
      </c>
      <c r="E237" t="s">
        <v>114</v>
      </c>
      <c r="F237" t="str">
        <f t="shared" si="3"/>
        <v>divisiones.Add(new DivisionAdministrativa(id: 50, id2: 923, nombreAdministrativo: "Provincia: San Pedro de Macorís", pais: "Rep Dominicana"));</v>
      </c>
    </row>
    <row r="238" spans="1:6" x14ac:dyDescent="0.3">
      <c r="A238" t="s">
        <v>87</v>
      </c>
      <c r="B238">
        <v>50</v>
      </c>
      <c r="C238">
        <v>929</v>
      </c>
      <c r="D238" t="s">
        <v>1803</v>
      </c>
      <c r="E238" t="s">
        <v>114</v>
      </c>
      <c r="F238" t="str">
        <f t="shared" si="3"/>
        <v>divisiones.Add(new DivisionAdministrativa(id: 50, id2: 929, nombreAdministrativo: "Provincia: Monte Plata", pais: "Rep Dominicana"));</v>
      </c>
    </row>
    <row r="239" spans="1:6" x14ac:dyDescent="0.3">
      <c r="A239" t="s">
        <v>87</v>
      </c>
      <c r="B239">
        <v>50</v>
      </c>
      <c r="C239">
        <v>930</v>
      </c>
      <c r="D239" t="s">
        <v>1794</v>
      </c>
      <c r="E239" t="s">
        <v>114</v>
      </c>
      <c r="F239" t="str">
        <f t="shared" si="3"/>
        <v>divisiones.Add(new DivisionAdministrativa(id: 50, id2: 930, nombreAdministrativo: "Provincia: Hato Mayor", pais: "Rep Dominicana"));</v>
      </c>
    </row>
    <row r="240" spans="1:6" x14ac:dyDescent="0.3">
      <c r="A240" t="s">
        <v>87</v>
      </c>
      <c r="B240">
        <v>50</v>
      </c>
      <c r="C240">
        <v>1001</v>
      </c>
      <c r="D240" t="s">
        <v>1789</v>
      </c>
      <c r="E240" t="s">
        <v>114</v>
      </c>
      <c r="F240" t="str">
        <f t="shared" si="3"/>
        <v>divisiones.Add(new DivisionAdministrativa(id: 50, id2: 1001, nombreAdministrativo: "Provincia: Distrito Nacional", pais: "Rep Dominicana"));</v>
      </c>
    </row>
    <row r="241" spans="1:6" x14ac:dyDescent="0.3">
      <c r="A241" t="s">
        <v>87</v>
      </c>
      <c r="B241">
        <v>50</v>
      </c>
      <c r="C241">
        <v>1032</v>
      </c>
      <c r="D241" t="s">
        <v>1815</v>
      </c>
      <c r="E241" t="s">
        <v>114</v>
      </c>
      <c r="F241" t="str">
        <f t="shared" si="3"/>
        <v>divisiones.Add(new DivisionAdministrativa(id: 50, id2: 1032, nombreAdministrativo: "Provincia: Santo Domingo", pais: "Rep Dominicana"));</v>
      </c>
    </row>
    <row r="242" spans="1:6" x14ac:dyDescent="0.3">
      <c r="A242" t="s">
        <v>87</v>
      </c>
      <c r="B242">
        <v>51</v>
      </c>
      <c r="C242">
        <v>0</v>
      </c>
      <c r="D242" t="s">
        <v>89</v>
      </c>
      <c r="E242" t="s">
        <v>2</v>
      </c>
      <c r="F242" t="str">
        <f t="shared" si="3"/>
        <v>divisiones.Add(new DivisionAdministrativa(id: 51, id2: 0, nombreAdministrativo: "Nacional", pais: "Chile"));</v>
      </c>
    </row>
    <row r="243" spans="1:6" x14ac:dyDescent="0.3">
      <c r="A243" t="s">
        <v>87</v>
      </c>
      <c r="B243">
        <v>52</v>
      </c>
      <c r="C243">
        <v>1</v>
      </c>
      <c r="D243" t="s">
        <v>635</v>
      </c>
      <c r="E243" t="s">
        <v>2</v>
      </c>
      <c r="F243" t="str">
        <f t="shared" si="3"/>
        <v>divisiones.Add(new DivisionAdministrativa(id: 52, id2: 1, nombreAdministrativo: "Región de Tarapacá", pais: "Chile"));</v>
      </c>
    </row>
    <row r="244" spans="1:6" x14ac:dyDescent="0.3">
      <c r="A244" t="s">
        <v>87</v>
      </c>
      <c r="B244">
        <v>52</v>
      </c>
      <c r="C244">
        <v>2</v>
      </c>
      <c r="D244" t="s">
        <v>636</v>
      </c>
      <c r="E244" t="s">
        <v>2</v>
      </c>
      <c r="F244" t="str">
        <f t="shared" si="3"/>
        <v>divisiones.Add(new DivisionAdministrativa(id: 52, id2: 2, nombreAdministrativo: "Región de Antofagasta", pais: "Chile"));</v>
      </c>
    </row>
    <row r="245" spans="1:6" x14ac:dyDescent="0.3">
      <c r="A245" t="s">
        <v>87</v>
      </c>
      <c r="B245">
        <v>52</v>
      </c>
      <c r="C245">
        <v>3</v>
      </c>
      <c r="D245" t="s">
        <v>637</v>
      </c>
      <c r="E245" t="s">
        <v>2</v>
      </c>
      <c r="F245" t="str">
        <f t="shared" si="3"/>
        <v>divisiones.Add(new DivisionAdministrativa(id: 52, id2: 3, nombreAdministrativo: "Región de Atacama", pais: "Chile"));</v>
      </c>
    </row>
    <row r="246" spans="1:6" x14ac:dyDescent="0.3">
      <c r="A246" t="s">
        <v>87</v>
      </c>
      <c r="B246">
        <v>52</v>
      </c>
      <c r="C246">
        <v>4</v>
      </c>
      <c r="D246" t="s">
        <v>638</v>
      </c>
      <c r="E246" t="s">
        <v>2</v>
      </c>
      <c r="F246" t="str">
        <f t="shared" si="3"/>
        <v>divisiones.Add(new DivisionAdministrativa(id: 52, id2: 4, nombreAdministrativo: "Región de Coquimbo", pais: "Chile"));</v>
      </c>
    </row>
    <row r="247" spans="1:6" x14ac:dyDescent="0.3">
      <c r="A247" t="s">
        <v>87</v>
      </c>
      <c r="B247">
        <v>52</v>
      </c>
      <c r="C247">
        <v>5</v>
      </c>
      <c r="D247" t="s">
        <v>639</v>
      </c>
      <c r="E247" t="s">
        <v>2</v>
      </c>
      <c r="F247" t="str">
        <f t="shared" si="3"/>
        <v>divisiones.Add(new DivisionAdministrativa(id: 52, id2: 5, nombreAdministrativo: "Región de Valparaíso", pais: "Chile"));</v>
      </c>
    </row>
    <row r="248" spans="1:6" x14ac:dyDescent="0.3">
      <c r="A248" t="s">
        <v>87</v>
      </c>
      <c r="B248">
        <v>52</v>
      </c>
      <c r="C248">
        <v>6</v>
      </c>
      <c r="D248" t="s">
        <v>640</v>
      </c>
      <c r="E248" t="s">
        <v>2</v>
      </c>
      <c r="F248" t="str">
        <f t="shared" si="3"/>
        <v>divisiones.Add(new DivisionAdministrativa(id: 52, id2: 6, nombreAdministrativo: "Región de O'Higgins", pais: "Chile"));</v>
      </c>
    </row>
    <row r="249" spans="1:6" x14ac:dyDescent="0.3">
      <c r="A249" t="s">
        <v>87</v>
      </c>
      <c r="B249">
        <v>52</v>
      </c>
      <c r="C249">
        <v>7</v>
      </c>
      <c r="D249" t="s">
        <v>641</v>
      </c>
      <c r="E249" t="s">
        <v>2</v>
      </c>
      <c r="F249" t="str">
        <f t="shared" si="3"/>
        <v>divisiones.Add(new DivisionAdministrativa(id: 52, id2: 7, nombreAdministrativo: "Región del Maule", pais: "Chile"));</v>
      </c>
    </row>
    <row r="250" spans="1:6" x14ac:dyDescent="0.3">
      <c r="A250" t="s">
        <v>87</v>
      </c>
      <c r="B250">
        <v>52</v>
      </c>
      <c r="C250">
        <v>8</v>
      </c>
      <c r="D250" t="s">
        <v>642</v>
      </c>
      <c r="E250" t="s">
        <v>2</v>
      </c>
      <c r="F250" t="str">
        <f t="shared" si="3"/>
        <v>divisiones.Add(new DivisionAdministrativa(id: 52, id2: 8, nombreAdministrativo: "Región del Biobío", pais: "Chile"));</v>
      </c>
    </row>
    <row r="251" spans="1:6" x14ac:dyDescent="0.3">
      <c r="A251" t="s">
        <v>87</v>
      </c>
      <c r="B251">
        <v>52</v>
      </c>
      <c r="C251">
        <v>9</v>
      </c>
      <c r="D251" t="s">
        <v>643</v>
      </c>
      <c r="E251" t="s">
        <v>2</v>
      </c>
      <c r="F251" t="str">
        <f t="shared" si="3"/>
        <v>divisiones.Add(new DivisionAdministrativa(id: 52, id2: 9, nombreAdministrativo: "Región de La Araucanía", pais: "Chile"));</v>
      </c>
    </row>
    <row r="252" spans="1:6" x14ac:dyDescent="0.3">
      <c r="A252" t="s">
        <v>87</v>
      </c>
      <c r="B252">
        <v>52</v>
      </c>
      <c r="C252">
        <v>10</v>
      </c>
      <c r="D252" t="s">
        <v>644</v>
      </c>
      <c r="E252" t="s">
        <v>2</v>
      </c>
      <c r="F252" t="str">
        <f t="shared" si="3"/>
        <v>divisiones.Add(new DivisionAdministrativa(id: 52, id2: 10, nombreAdministrativo: "Región de Los Lagos", pais: "Chile"));</v>
      </c>
    </row>
    <row r="253" spans="1:6" x14ac:dyDescent="0.3">
      <c r="A253" t="s">
        <v>87</v>
      </c>
      <c r="B253">
        <v>52</v>
      </c>
      <c r="C253">
        <v>11</v>
      </c>
      <c r="D253" t="s">
        <v>645</v>
      </c>
      <c r="E253" t="s">
        <v>2</v>
      </c>
      <c r="F253" t="str">
        <f t="shared" si="3"/>
        <v>divisiones.Add(new DivisionAdministrativa(id: 52, id2: 11, nombreAdministrativo: "Región de Aysén", pais: "Chile"));</v>
      </c>
    </row>
    <row r="254" spans="1:6" x14ac:dyDescent="0.3">
      <c r="A254" t="s">
        <v>87</v>
      </c>
      <c r="B254">
        <v>52</v>
      </c>
      <c r="C254">
        <v>12</v>
      </c>
      <c r="D254" t="s">
        <v>646</v>
      </c>
      <c r="E254" t="s">
        <v>2</v>
      </c>
      <c r="F254" t="str">
        <f t="shared" si="3"/>
        <v>divisiones.Add(new DivisionAdministrativa(id: 52, id2: 12, nombreAdministrativo: "Región de Magallanes", pais: "Chile"));</v>
      </c>
    </row>
    <row r="255" spans="1:6" x14ac:dyDescent="0.3">
      <c r="A255" t="s">
        <v>87</v>
      </c>
      <c r="B255">
        <v>52</v>
      </c>
      <c r="C255">
        <v>13</v>
      </c>
      <c r="D255" t="s">
        <v>647</v>
      </c>
      <c r="E255" t="s">
        <v>2</v>
      </c>
      <c r="F255" t="str">
        <f t="shared" si="3"/>
        <v>divisiones.Add(new DivisionAdministrativa(id: 52, id2: 13, nombreAdministrativo: "Región Metropolitana", pais: "Chile"));</v>
      </c>
    </row>
    <row r="256" spans="1:6" x14ac:dyDescent="0.3">
      <c r="A256" t="s">
        <v>87</v>
      </c>
      <c r="B256">
        <v>52</v>
      </c>
      <c r="C256">
        <v>14</v>
      </c>
      <c r="D256" t="s">
        <v>648</v>
      </c>
      <c r="E256" t="s">
        <v>2</v>
      </c>
      <c r="F256" t="str">
        <f t="shared" si="3"/>
        <v>divisiones.Add(new DivisionAdministrativa(id: 52, id2: 14, nombreAdministrativo: "Región de Los Ríos", pais: "Chile"));</v>
      </c>
    </row>
    <row r="257" spans="1:6" x14ac:dyDescent="0.3">
      <c r="A257" t="s">
        <v>87</v>
      </c>
      <c r="B257">
        <v>52</v>
      </c>
      <c r="C257">
        <v>15</v>
      </c>
      <c r="D257" t="s">
        <v>649</v>
      </c>
      <c r="E257" t="s">
        <v>2</v>
      </c>
      <c r="F257" t="str">
        <f t="shared" si="3"/>
        <v>divisiones.Add(new DivisionAdministrativa(id: 52, id2: 15, nombreAdministrativo: "Región de Arica y Parinacota", pais: "Chile"));</v>
      </c>
    </row>
    <row r="258" spans="1:6" x14ac:dyDescent="0.3">
      <c r="A258" t="s">
        <v>87</v>
      </c>
      <c r="B258">
        <v>52</v>
      </c>
      <c r="C258">
        <v>16</v>
      </c>
      <c r="D258" t="s">
        <v>650</v>
      </c>
      <c r="E258" t="s">
        <v>2</v>
      </c>
      <c r="F258" t="str">
        <f t="shared" si="3"/>
        <v>divisiones.Add(new DivisionAdministrativa(id: 52, id2: 16, nombreAdministrativo: "Región del Ñuble", pais: "Chile"));</v>
      </c>
    </row>
    <row r="259" spans="1:6" x14ac:dyDescent="0.3">
      <c r="A259" t="s">
        <v>87</v>
      </c>
      <c r="B259">
        <v>53</v>
      </c>
      <c r="C259">
        <v>0</v>
      </c>
      <c r="D259" t="s">
        <v>89</v>
      </c>
      <c r="E259" t="s">
        <v>2</v>
      </c>
      <c r="F259" t="str">
        <f t="shared" si="3"/>
        <v>divisiones.Add(new DivisionAdministrativa(id: 53, id2: 0, nombreAdministrativo: "Nacional", pais: "Chile"));</v>
      </c>
    </row>
    <row r="260" spans="1:6" x14ac:dyDescent="0.3">
      <c r="A260" t="s">
        <v>87</v>
      </c>
      <c r="B260">
        <v>54</v>
      </c>
      <c r="C260">
        <v>1</v>
      </c>
      <c r="D260" t="s">
        <v>635</v>
      </c>
      <c r="E260" t="s">
        <v>2</v>
      </c>
      <c r="F260" t="str">
        <f t="shared" si="3"/>
        <v>divisiones.Add(new DivisionAdministrativa(id: 54, id2: 1, nombreAdministrativo: "Región de Tarapacá", pais: "Chile"));</v>
      </c>
    </row>
    <row r="261" spans="1:6" x14ac:dyDescent="0.3">
      <c r="A261" t="s">
        <v>87</v>
      </c>
      <c r="B261">
        <v>54</v>
      </c>
      <c r="C261">
        <v>2</v>
      </c>
      <c r="D261" t="s">
        <v>636</v>
      </c>
      <c r="E261" t="s">
        <v>2</v>
      </c>
      <c r="F261" t="str">
        <f t="shared" ref="F261:F324" si="4">+"divisiones.Add(new DivisionAdministrativa(id: "&amp;B261&amp;", id2: "&amp;C261&amp;", nombreAdministrativo: "&amp;""""&amp;D261&amp;""""&amp;", pais: "&amp;""""&amp;E261&amp;""""&amp;"));"</f>
        <v>divisiones.Add(new DivisionAdministrativa(id: 54, id2: 2, nombreAdministrativo: "Región de Antofagasta", pais: "Chile"));</v>
      </c>
    </row>
    <row r="262" spans="1:6" x14ac:dyDescent="0.3">
      <c r="A262" t="s">
        <v>87</v>
      </c>
      <c r="B262">
        <v>54</v>
      </c>
      <c r="C262">
        <v>3</v>
      </c>
      <c r="D262" t="s">
        <v>637</v>
      </c>
      <c r="E262" t="s">
        <v>2</v>
      </c>
      <c r="F262" t="str">
        <f t="shared" si="4"/>
        <v>divisiones.Add(new DivisionAdministrativa(id: 54, id2: 3, nombreAdministrativo: "Región de Atacama", pais: "Chile"));</v>
      </c>
    </row>
    <row r="263" spans="1:6" x14ac:dyDescent="0.3">
      <c r="A263" t="s">
        <v>87</v>
      </c>
      <c r="B263">
        <v>54</v>
      </c>
      <c r="C263">
        <v>4</v>
      </c>
      <c r="D263" t="s">
        <v>638</v>
      </c>
      <c r="E263" t="s">
        <v>2</v>
      </c>
      <c r="F263" t="str">
        <f t="shared" si="4"/>
        <v>divisiones.Add(new DivisionAdministrativa(id: 54, id2: 4, nombreAdministrativo: "Región de Coquimbo", pais: "Chile"));</v>
      </c>
    </row>
    <row r="264" spans="1:6" x14ac:dyDescent="0.3">
      <c r="A264" t="s">
        <v>87</v>
      </c>
      <c r="B264">
        <v>54</v>
      </c>
      <c r="C264">
        <v>5</v>
      </c>
      <c r="D264" t="s">
        <v>639</v>
      </c>
      <c r="E264" t="s">
        <v>2</v>
      </c>
      <c r="F264" t="str">
        <f t="shared" si="4"/>
        <v>divisiones.Add(new DivisionAdministrativa(id: 54, id2: 5, nombreAdministrativo: "Región de Valparaíso", pais: "Chile"));</v>
      </c>
    </row>
    <row r="265" spans="1:6" x14ac:dyDescent="0.3">
      <c r="A265" t="s">
        <v>87</v>
      </c>
      <c r="B265">
        <v>54</v>
      </c>
      <c r="C265">
        <v>6</v>
      </c>
      <c r="D265" t="s">
        <v>640</v>
      </c>
      <c r="E265" t="s">
        <v>2</v>
      </c>
      <c r="F265" t="str">
        <f t="shared" si="4"/>
        <v>divisiones.Add(new DivisionAdministrativa(id: 54, id2: 6, nombreAdministrativo: "Región de O'Higgins", pais: "Chile"));</v>
      </c>
    </row>
    <row r="266" spans="1:6" x14ac:dyDescent="0.3">
      <c r="A266" t="s">
        <v>87</v>
      </c>
      <c r="B266">
        <v>54</v>
      </c>
      <c r="C266">
        <v>7</v>
      </c>
      <c r="D266" t="s">
        <v>641</v>
      </c>
      <c r="E266" t="s">
        <v>2</v>
      </c>
      <c r="F266" t="str">
        <f t="shared" si="4"/>
        <v>divisiones.Add(new DivisionAdministrativa(id: 54, id2: 7, nombreAdministrativo: "Región del Maule", pais: "Chile"));</v>
      </c>
    </row>
    <row r="267" spans="1:6" x14ac:dyDescent="0.3">
      <c r="A267" t="s">
        <v>87</v>
      </c>
      <c r="B267">
        <v>54</v>
      </c>
      <c r="C267">
        <v>8</v>
      </c>
      <c r="D267" t="s">
        <v>642</v>
      </c>
      <c r="E267" t="s">
        <v>2</v>
      </c>
      <c r="F267" t="str">
        <f t="shared" si="4"/>
        <v>divisiones.Add(new DivisionAdministrativa(id: 54, id2: 8, nombreAdministrativo: "Región del Biobío", pais: "Chile"));</v>
      </c>
    </row>
    <row r="268" spans="1:6" x14ac:dyDescent="0.3">
      <c r="A268" t="s">
        <v>87</v>
      </c>
      <c r="B268">
        <v>54</v>
      </c>
      <c r="C268">
        <v>9</v>
      </c>
      <c r="D268" t="s">
        <v>643</v>
      </c>
      <c r="E268" t="s">
        <v>2</v>
      </c>
      <c r="F268" t="str">
        <f t="shared" si="4"/>
        <v>divisiones.Add(new DivisionAdministrativa(id: 54, id2: 9, nombreAdministrativo: "Región de La Araucanía", pais: "Chile"));</v>
      </c>
    </row>
    <row r="269" spans="1:6" x14ac:dyDescent="0.3">
      <c r="A269" t="s">
        <v>87</v>
      </c>
      <c r="B269">
        <v>54</v>
      </c>
      <c r="C269">
        <v>10</v>
      </c>
      <c r="D269" t="s">
        <v>644</v>
      </c>
      <c r="E269" t="s">
        <v>2</v>
      </c>
      <c r="F269" t="str">
        <f t="shared" si="4"/>
        <v>divisiones.Add(new DivisionAdministrativa(id: 54, id2: 10, nombreAdministrativo: "Región de Los Lagos", pais: "Chile"));</v>
      </c>
    </row>
    <row r="270" spans="1:6" x14ac:dyDescent="0.3">
      <c r="A270" t="s">
        <v>87</v>
      </c>
      <c r="B270">
        <v>54</v>
      </c>
      <c r="C270">
        <v>11</v>
      </c>
      <c r="D270" t="s">
        <v>645</v>
      </c>
      <c r="E270" t="s">
        <v>2</v>
      </c>
      <c r="F270" t="str">
        <f t="shared" si="4"/>
        <v>divisiones.Add(new DivisionAdministrativa(id: 54, id2: 11, nombreAdministrativo: "Región de Aysén", pais: "Chile"));</v>
      </c>
    </row>
    <row r="271" spans="1:6" x14ac:dyDescent="0.3">
      <c r="A271" t="s">
        <v>87</v>
      </c>
      <c r="B271">
        <v>54</v>
      </c>
      <c r="C271">
        <v>12</v>
      </c>
      <c r="D271" t="s">
        <v>646</v>
      </c>
      <c r="E271" t="s">
        <v>2</v>
      </c>
      <c r="F271" t="str">
        <f t="shared" si="4"/>
        <v>divisiones.Add(new DivisionAdministrativa(id: 54, id2: 12, nombreAdministrativo: "Región de Magallanes", pais: "Chile"));</v>
      </c>
    </row>
    <row r="272" spans="1:6" x14ac:dyDescent="0.3">
      <c r="A272" t="s">
        <v>87</v>
      </c>
      <c r="B272">
        <v>54</v>
      </c>
      <c r="C272">
        <v>13</v>
      </c>
      <c r="D272" t="s">
        <v>647</v>
      </c>
      <c r="E272" t="s">
        <v>2</v>
      </c>
      <c r="F272" t="str">
        <f t="shared" si="4"/>
        <v>divisiones.Add(new DivisionAdministrativa(id: 54, id2: 13, nombreAdministrativo: "Región Metropolitana", pais: "Chile"));</v>
      </c>
    </row>
    <row r="273" spans="1:6" x14ac:dyDescent="0.3">
      <c r="A273" t="s">
        <v>87</v>
      </c>
      <c r="B273">
        <v>54</v>
      </c>
      <c r="C273">
        <v>14</v>
      </c>
      <c r="D273" t="s">
        <v>648</v>
      </c>
      <c r="E273" t="s">
        <v>2</v>
      </c>
      <c r="F273" t="str">
        <f t="shared" si="4"/>
        <v>divisiones.Add(new DivisionAdministrativa(id: 54, id2: 14, nombreAdministrativo: "Región de Los Ríos", pais: "Chile"));</v>
      </c>
    </row>
    <row r="274" spans="1:6" x14ac:dyDescent="0.3">
      <c r="A274" t="s">
        <v>87</v>
      </c>
      <c r="B274">
        <v>54</v>
      </c>
      <c r="C274">
        <v>15</v>
      </c>
      <c r="D274" t="s">
        <v>649</v>
      </c>
      <c r="E274" t="s">
        <v>2</v>
      </c>
      <c r="F274" t="str">
        <f t="shared" si="4"/>
        <v>divisiones.Add(new DivisionAdministrativa(id: 54, id2: 15, nombreAdministrativo: "Región de Arica y Parinacota", pais: "Chile"));</v>
      </c>
    </row>
    <row r="275" spans="1:6" x14ac:dyDescent="0.3">
      <c r="A275" t="s">
        <v>87</v>
      </c>
      <c r="B275">
        <v>54</v>
      </c>
      <c r="C275">
        <v>16</v>
      </c>
      <c r="D275" t="s">
        <v>650</v>
      </c>
      <c r="E275" t="s">
        <v>2</v>
      </c>
      <c r="F275" t="str">
        <f t="shared" si="4"/>
        <v>divisiones.Add(new DivisionAdministrativa(id: 54, id2: 16, nombreAdministrativo: "Región del Ñuble", pais: "Chile"));</v>
      </c>
    </row>
    <row r="276" spans="1:6" x14ac:dyDescent="0.3">
      <c r="A276" t="s">
        <v>87</v>
      </c>
      <c r="B276">
        <v>55</v>
      </c>
      <c r="C276">
        <v>0</v>
      </c>
      <c r="D276" t="s">
        <v>89</v>
      </c>
      <c r="E276" t="s">
        <v>135</v>
      </c>
      <c r="F276" t="str">
        <f t="shared" si="4"/>
        <v>divisiones.Add(new DivisionAdministrativa(id: 55, id2: 0, nombreAdministrativo: "Nacional", pais: "Nicaragua"));</v>
      </c>
    </row>
    <row r="277" spans="1:6" x14ac:dyDescent="0.3">
      <c r="A277" t="s">
        <v>87</v>
      </c>
      <c r="B277">
        <v>56</v>
      </c>
      <c r="C277">
        <v>5</v>
      </c>
      <c r="D277" t="s">
        <v>1112</v>
      </c>
      <c r="E277" t="s">
        <v>135</v>
      </c>
      <c r="F277" t="str">
        <f t="shared" si="4"/>
        <v>divisiones.Add(new DivisionAdministrativa(id: 56, id2: 5, nombreAdministrativo: "Departamento: Nueva Segovia", pais: "Nicaragua"));</v>
      </c>
    </row>
    <row r="278" spans="1:6" x14ac:dyDescent="0.3">
      <c r="A278" t="s">
        <v>87</v>
      </c>
      <c r="B278">
        <v>56</v>
      </c>
      <c r="C278">
        <v>10</v>
      </c>
      <c r="D278" t="s">
        <v>1106</v>
      </c>
      <c r="E278" t="s">
        <v>135</v>
      </c>
      <c r="F278" t="str">
        <f t="shared" si="4"/>
        <v>divisiones.Add(new DivisionAdministrativa(id: 56, id2: 10, nombreAdministrativo: "Departamento: Jinotega", pais: "Nicaragua"));</v>
      </c>
    </row>
    <row r="279" spans="1:6" x14ac:dyDescent="0.3">
      <c r="A279" t="s">
        <v>87</v>
      </c>
      <c r="B279">
        <v>56</v>
      </c>
      <c r="C279">
        <v>20</v>
      </c>
      <c r="D279" t="s">
        <v>1108</v>
      </c>
      <c r="E279" t="s">
        <v>135</v>
      </c>
      <c r="F279" t="str">
        <f t="shared" si="4"/>
        <v>divisiones.Add(new DivisionAdministrativa(id: 56, id2: 20, nombreAdministrativo: "Departamento: Madriz", pais: "Nicaragua"));</v>
      </c>
    </row>
    <row r="280" spans="1:6" x14ac:dyDescent="0.3">
      <c r="A280" t="s">
        <v>87</v>
      </c>
      <c r="B280">
        <v>56</v>
      </c>
      <c r="C280">
        <v>25</v>
      </c>
      <c r="D280" t="s">
        <v>1104</v>
      </c>
      <c r="E280" t="s">
        <v>135</v>
      </c>
      <c r="F280" t="str">
        <f t="shared" si="4"/>
        <v>divisiones.Add(new DivisionAdministrativa(id: 56, id2: 25, nombreAdministrativo: "Departamento: Estelí", pais: "Nicaragua"));</v>
      </c>
    </row>
    <row r="281" spans="1:6" x14ac:dyDescent="0.3">
      <c r="A281" t="s">
        <v>87</v>
      </c>
      <c r="B281">
        <v>56</v>
      </c>
      <c r="C281">
        <v>30</v>
      </c>
      <c r="D281" t="s">
        <v>1102</v>
      </c>
      <c r="E281" t="s">
        <v>135</v>
      </c>
      <c r="F281" t="str">
        <f t="shared" si="4"/>
        <v>divisiones.Add(new DivisionAdministrativa(id: 56, id2: 30, nombreAdministrativo: "Departamento: Chinandega", pais: "Nicaragua"));</v>
      </c>
    </row>
    <row r="282" spans="1:6" x14ac:dyDescent="0.3">
      <c r="A282" t="s">
        <v>87</v>
      </c>
      <c r="B282">
        <v>56</v>
      </c>
      <c r="C282">
        <v>35</v>
      </c>
      <c r="D282" t="s">
        <v>1107</v>
      </c>
      <c r="E282" t="s">
        <v>135</v>
      </c>
      <c r="F282" t="str">
        <f t="shared" si="4"/>
        <v>divisiones.Add(new DivisionAdministrativa(id: 56, id2: 35, nombreAdministrativo: "Departamento: León", pais: "Nicaragua"));</v>
      </c>
    </row>
    <row r="283" spans="1:6" x14ac:dyDescent="0.3">
      <c r="A283" t="s">
        <v>87</v>
      </c>
      <c r="B283">
        <v>56</v>
      </c>
      <c r="C283">
        <v>40</v>
      </c>
      <c r="D283" t="s">
        <v>1111</v>
      </c>
      <c r="E283" t="s">
        <v>135</v>
      </c>
      <c r="F283" t="str">
        <f t="shared" si="4"/>
        <v>divisiones.Add(new DivisionAdministrativa(id: 56, id2: 40, nombreAdministrativo: "Departamento: Matagalpa", pais: "Nicaragua"));</v>
      </c>
    </row>
    <row r="284" spans="1:6" x14ac:dyDescent="0.3">
      <c r="A284" t="s">
        <v>87</v>
      </c>
      <c r="B284">
        <v>56</v>
      </c>
      <c r="C284">
        <v>50</v>
      </c>
      <c r="D284" t="s">
        <v>1100</v>
      </c>
      <c r="E284" t="s">
        <v>135</v>
      </c>
      <c r="F284" t="str">
        <f t="shared" si="4"/>
        <v>divisiones.Add(new DivisionAdministrativa(id: 56, id2: 50, nombreAdministrativo: "Departamento: Boaco", pais: "Nicaragua"));</v>
      </c>
    </row>
    <row r="285" spans="1:6" x14ac:dyDescent="0.3">
      <c r="A285" t="s">
        <v>87</v>
      </c>
      <c r="B285">
        <v>56</v>
      </c>
      <c r="C285">
        <v>55</v>
      </c>
      <c r="D285" t="s">
        <v>1109</v>
      </c>
      <c r="E285" t="s">
        <v>135</v>
      </c>
      <c r="F285" t="str">
        <f t="shared" si="4"/>
        <v>divisiones.Add(new DivisionAdministrativa(id: 56, id2: 55, nombreAdministrativo: "Departamento: Managua", pais: "Nicaragua"));</v>
      </c>
    </row>
    <row r="286" spans="1:6" x14ac:dyDescent="0.3">
      <c r="A286" t="s">
        <v>87</v>
      </c>
      <c r="B286">
        <v>56</v>
      </c>
      <c r="C286">
        <v>60</v>
      </c>
      <c r="D286" t="s">
        <v>1110</v>
      </c>
      <c r="E286" t="s">
        <v>135</v>
      </c>
      <c r="F286" t="str">
        <f t="shared" si="4"/>
        <v>divisiones.Add(new DivisionAdministrativa(id: 56, id2: 60, nombreAdministrativo: "Departamento: Masaya", pais: "Nicaragua"));</v>
      </c>
    </row>
    <row r="287" spans="1:6" x14ac:dyDescent="0.3">
      <c r="A287" t="s">
        <v>87</v>
      </c>
      <c r="B287">
        <v>56</v>
      </c>
      <c r="C287">
        <v>65</v>
      </c>
      <c r="D287" t="s">
        <v>1103</v>
      </c>
      <c r="E287" t="s">
        <v>135</v>
      </c>
      <c r="F287" t="str">
        <f t="shared" si="4"/>
        <v>divisiones.Add(new DivisionAdministrativa(id: 56, id2: 65, nombreAdministrativo: "Departamento: Chontales", pais: "Nicaragua"));</v>
      </c>
    </row>
    <row r="288" spans="1:6" x14ac:dyDescent="0.3">
      <c r="A288" t="s">
        <v>87</v>
      </c>
      <c r="B288">
        <v>56</v>
      </c>
      <c r="C288">
        <v>70</v>
      </c>
      <c r="D288" t="s">
        <v>1105</v>
      </c>
      <c r="E288" t="s">
        <v>135</v>
      </c>
      <c r="F288" t="str">
        <f t="shared" si="4"/>
        <v>divisiones.Add(new DivisionAdministrativa(id: 56, id2: 70, nombreAdministrativo: "Departamento: Granada", pais: "Nicaragua"));</v>
      </c>
    </row>
    <row r="289" spans="1:6" x14ac:dyDescent="0.3">
      <c r="A289" t="s">
        <v>87</v>
      </c>
      <c r="B289">
        <v>56</v>
      </c>
      <c r="C289">
        <v>75</v>
      </c>
      <c r="D289" t="s">
        <v>1101</v>
      </c>
      <c r="E289" t="s">
        <v>135</v>
      </c>
      <c r="F289" t="str">
        <f t="shared" si="4"/>
        <v>divisiones.Add(new DivisionAdministrativa(id: 56, id2: 75, nombreAdministrativo: "Departamento: Carazo", pais: "Nicaragua"));</v>
      </c>
    </row>
    <row r="290" spans="1:6" x14ac:dyDescent="0.3">
      <c r="A290" t="s">
        <v>87</v>
      </c>
      <c r="B290">
        <v>56</v>
      </c>
      <c r="C290">
        <v>80</v>
      </c>
      <c r="D290" t="s">
        <v>1114</v>
      </c>
      <c r="E290" t="s">
        <v>135</v>
      </c>
      <c r="F290" t="str">
        <f t="shared" si="4"/>
        <v>divisiones.Add(new DivisionAdministrativa(id: 56, id2: 80, nombreAdministrativo: "Departamento: Rivas", pais: "Nicaragua"));</v>
      </c>
    </row>
    <row r="291" spans="1:6" x14ac:dyDescent="0.3">
      <c r="A291" t="s">
        <v>87</v>
      </c>
      <c r="B291">
        <v>56</v>
      </c>
      <c r="C291">
        <v>85</v>
      </c>
      <c r="D291" t="s">
        <v>1113</v>
      </c>
      <c r="E291" t="s">
        <v>135</v>
      </c>
      <c r="F291" t="str">
        <f t="shared" si="4"/>
        <v>divisiones.Add(new DivisionAdministrativa(id: 56, id2: 85, nombreAdministrativo: "Departamento: Río San Juan", pais: "Nicaragua"));</v>
      </c>
    </row>
    <row r="292" spans="1:6" x14ac:dyDescent="0.3">
      <c r="A292" t="s">
        <v>87</v>
      </c>
      <c r="B292">
        <v>56</v>
      </c>
      <c r="C292">
        <v>91</v>
      </c>
      <c r="D292" t="s">
        <v>1115</v>
      </c>
      <c r="E292" t="s">
        <v>135</v>
      </c>
      <c r="F292" t="str">
        <f t="shared" si="4"/>
        <v>divisiones.Add(new DivisionAdministrativa(id: 56, id2: 91, nombreAdministrativo: "Región Autónoma de la Costa Caribe Norte", pais: "Nicaragua"));</v>
      </c>
    </row>
    <row r="293" spans="1:6" x14ac:dyDescent="0.3">
      <c r="A293" t="s">
        <v>87</v>
      </c>
      <c r="B293">
        <v>56</v>
      </c>
      <c r="C293">
        <v>93</v>
      </c>
      <c r="D293" t="s">
        <v>1116</v>
      </c>
      <c r="E293" t="s">
        <v>135</v>
      </c>
      <c r="F293" t="str">
        <f t="shared" si="4"/>
        <v>divisiones.Add(new DivisionAdministrativa(id: 56, id2: 93, nombreAdministrativo: "Región Autónoma de la Costa Caribe Sur", pais: "Nicaragua"));</v>
      </c>
    </row>
    <row r="294" spans="1:6" x14ac:dyDescent="0.3">
      <c r="A294" t="s">
        <v>87</v>
      </c>
      <c r="B294">
        <v>57</v>
      </c>
      <c r="C294">
        <v>0</v>
      </c>
      <c r="D294" t="s">
        <v>89</v>
      </c>
      <c r="E294" t="s">
        <v>135</v>
      </c>
      <c r="F294" t="str">
        <f t="shared" si="4"/>
        <v>divisiones.Add(new DivisionAdministrativa(id: 57, id2: 0, nombreAdministrativo: "Nacional", pais: "Nicaragua"));</v>
      </c>
    </row>
    <row r="295" spans="1:6" x14ac:dyDescent="0.3">
      <c r="A295" t="s">
        <v>87</v>
      </c>
      <c r="B295">
        <v>58</v>
      </c>
      <c r="C295">
        <v>5</v>
      </c>
      <c r="D295" t="s">
        <v>1112</v>
      </c>
      <c r="E295" t="s">
        <v>135</v>
      </c>
      <c r="F295" t="str">
        <f t="shared" si="4"/>
        <v>divisiones.Add(new DivisionAdministrativa(id: 58, id2: 5, nombreAdministrativo: "Departamento: Nueva Segovia", pais: "Nicaragua"));</v>
      </c>
    </row>
    <row r="296" spans="1:6" x14ac:dyDescent="0.3">
      <c r="A296" t="s">
        <v>87</v>
      </c>
      <c r="B296">
        <v>58</v>
      </c>
      <c r="C296">
        <v>10</v>
      </c>
      <c r="D296" t="s">
        <v>1106</v>
      </c>
      <c r="E296" t="s">
        <v>135</v>
      </c>
      <c r="F296" t="str">
        <f t="shared" si="4"/>
        <v>divisiones.Add(new DivisionAdministrativa(id: 58, id2: 10, nombreAdministrativo: "Departamento: Jinotega", pais: "Nicaragua"));</v>
      </c>
    </row>
    <row r="297" spans="1:6" x14ac:dyDescent="0.3">
      <c r="A297" t="s">
        <v>87</v>
      </c>
      <c r="B297">
        <v>58</v>
      </c>
      <c r="C297">
        <v>20</v>
      </c>
      <c r="D297" t="s">
        <v>1108</v>
      </c>
      <c r="E297" t="s">
        <v>135</v>
      </c>
      <c r="F297" t="str">
        <f t="shared" si="4"/>
        <v>divisiones.Add(new DivisionAdministrativa(id: 58, id2: 20, nombreAdministrativo: "Departamento: Madriz", pais: "Nicaragua"));</v>
      </c>
    </row>
    <row r="298" spans="1:6" x14ac:dyDescent="0.3">
      <c r="A298" t="s">
        <v>87</v>
      </c>
      <c r="B298">
        <v>58</v>
      </c>
      <c r="C298">
        <v>25</v>
      </c>
      <c r="D298" t="s">
        <v>1104</v>
      </c>
      <c r="E298" t="s">
        <v>135</v>
      </c>
      <c r="F298" t="str">
        <f t="shared" si="4"/>
        <v>divisiones.Add(new DivisionAdministrativa(id: 58, id2: 25, nombreAdministrativo: "Departamento: Estelí", pais: "Nicaragua"));</v>
      </c>
    </row>
    <row r="299" spans="1:6" x14ac:dyDescent="0.3">
      <c r="A299" t="s">
        <v>87</v>
      </c>
      <c r="B299">
        <v>58</v>
      </c>
      <c r="C299">
        <v>30</v>
      </c>
      <c r="D299" t="s">
        <v>1102</v>
      </c>
      <c r="E299" t="s">
        <v>135</v>
      </c>
      <c r="F299" t="str">
        <f t="shared" si="4"/>
        <v>divisiones.Add(new DivisionAdministrativa(id: 58, id2: 30, nombreAdministrativo: "Departamento: Chinandega", pais: "Nicaragua"));</v>
      </c>
    </row>
    <row r="300" spans="1:6" x14ac:dyDescent="0.3">
      <c r="A300" t="s">
        <v>87</v>
      </c>
      <c r="B300">
        <v>58</v>
      </c>
      <c r="C300">
        <v>35</v>
      </c>
      <c r="D300" t="s">
        <v>1107</v>
      </c>
      <c r="E300" t="s">
        <v>135</v>
      </c>
      <c r="F300" t="str">
        <f t="shared" si="4"/>
        <v>divisiones.Add(new DivisionAdministrativa(id: 58, id2: 35, nombreAdministrativo: "Departamento: León", pais: "Nicaragua"));</v>
      </c>
    </row>
    <row r="301" spans="1:6" x14ac:dyDescent="0.3">
      <c r="A301" t="s">
        <v>87</v>
      </c>
      <c r="B301">
        <v>58</v>
      </c>
      <c r="C301">
        <v>40</v>
      </c>
      <c r="D301" t="s">
        <v>1111</v>
      </c>
      <c r="E301" t="s">
        <v>135</v>
      </c>
      <c r="F301" t="str">
        <f t="shared" si="4"/>
        <v>divisiones.Add(new DivisionAdministrativa(id: 58, id2: 40, nombreAdministrativo: "Departamento: Matagalpa", pais: "Nicaragua"));</v>
      </c>
    </row>
    <row r="302" spans="1:6" x14ac:dyDescent="0.3">
      <c r="A302" t="s">
        <v>87</v>
      </c>
      <c r="B302">
        <v>58</v>
      </c>
      <c r="C302">
        <v>50</v>
      </c>
      <c r="D302" t="s">
        <v>1100</v>
      </c>
      <c r="E302" t="s">
        <v>135</v>
      </c>
      <c r="F302" t="str">
        <f t="shared" si="4"/>
        <v>divisiones.Add(new DivisionAdministrativa(id: 58, id2: 50, nombreAdministrativo: "Departamento: Boaco", pais: "Nicaragua"));</v>
      </c>
    </row>
    <row r="303" spans="1:6" x14ac:dyDescent="0.3">
      <c r="A303" t="s">
        <v>87</v>
      </c>
      <c r="B303">
        <v>58</v>
      </c>
      <c r="C303">
        <v>55</v>
      </c>
      <c r="D303" t="s">
        <v>1109</v>
      </c>
      <c r="E303" t="s">
        <v>135</v>
      </c>
      <c r="F303" t="str">
        <f t="shared" si="4"/>
        <v>divisiones.Add(new DivisionAdministrativa(id: 58, id2: 55, nombreAdministrativo: "Departamento: Managua", pais: "Nicaragua"));</v>
      </c>
    </row>
    <row r="304" spans="1:6" x14ac:dyDescent="0.3">
      <c r="A304" t="s">
        <v>87</v>
      </c>
      <c r="B304">
        <v>58</v>
      </c>
      <c r="C304">
        <v>60</v>
      </c>
      <c r="D304" t="s">
        <v>1110</v>
      </c>
      <c r="E304" t="s">
        <v>135</v>
      </c>
      <c r="F304" t="str">
        <f t="shared" si="4"/>
        <v>divisiones.Add(new DivisionAdministrativa(id: 58, id2: 60, nombreAdministrativo: "Departamento: Masaya", pais: "Nicaragua"));</v>
      </c>
    </row>
    <row r="305" spans="1:6" x14ac:dyDescent="0.3">
      <c r="A305" t="s">
        <v>87</v>
      </c>
      <c r="B305">
        <v>58</v>
      </c>
      <c r="C305">
        <v>65</v>
      </c>
      <c r="D305" t="s">
        <v>1103</v>
      </c>
      <c r="E305" t="s">
        <v>135</v>
      </c>
      <c r="F305" t="str">
        <f t="shared" si="4"/>
        <v>divisiones.Add(new DivisionAdministrativa(id: 58, id2: 65, nombreAdministrativo: "Departamento: Chontales", pais: "Nicaragua"));</v>
      </c>
    </row>
    <row r="306" spans="1:6" x14ac:dyDescent="0.3">
      <c r="A306" t="s">
        <v>87</v>
      </c>
      <c r="B306">
        <v>58</v>
      </c>
      <c r="C306">
        <v>70</v>
      </c>
      <c r="D306" t="s">
        <v>1105</v>
      </c>
      <c r="E306" t="s">
        <v>135</v>
      </c>
      <c r="F306" t="str">
        <f t="shared" si="4"/>
        <v>divisiones.Add(new DivisionAdministrativa(id: 58, id2: 70, nombreAdministrativo: "Departamento: Granada", pais: "Nicaragua"));</v>
      </c>
    </row>
    <row r="307" spans="1:6" x14ac:dyDescent="0.3">
      <c r="A307" t="s">
        <v>87</v>
      </c>
      <c r="B307">
        <v>58</v>
      </c>
      <c r="C307">
        <v>75</v>
      </c>
      <c r="D307" t="s">
        <v>1101</v>
      </c>
      <c r="E307" t="s">
        <v>135</v>
      </c>
      <c r="F307" t="str">
        <f t="shared" si="4"/>
        <v>divisiones.Add(new DivisionAdministrativa(id: 58, id2: 75, nombreAdministrativo: "Departamento: Carazo", pais: "Nicaragua"));</v>
      </c>
    </row>
    <row r="308" spans="1:6" x14ac:dyDescent="0.3">
      <c r="A308" t="s">
        <v>87</v>
      </c>
      <c r="B308">
        <v>58</v>
      </c>
      <c r="C308">
        <v>80</v>
      </c>
      <c r="D308" t="s">
        <v>1114</v>
      </c>
      <c r="E308" t="s">
        <v>135</v>
      </c>
      <c r="F308" t="str">
        <f t="shared" si="4"/>
        <v>divisiones.Add(new DivisionAdministrativa(id: 58, id2: 80, nombreAdministrativo: "Departamento: Rivas", pais: "Nicaragua"));</v>
      </c>
    </row>
    <row r="309" spans="1:6" x14ac:dyDescent="0.3">
      <c r="A309" t="s">
        <v>87</v>
      </c>
      <c r="B309">
        <v>58</v>
      </c>
      <c r="C309">
        <v>85</v>
      </c>
      <c r="D309" t="s">
        <v>1113</v>
      </c>
      <c r="E309" t="s">
        <v>135</v>
      </c>
      <c r="F309" t="str">
        <f t="shared" si="4"/>
        <v>divisiones.Add(new DivisionAdministrativa(id: 58, id2: 85, nombreAdministrativo: "Departamento: Río San Juan", pais: "Nicaragua"));</v>
      </c>
    </row>
    <row r="310" spans="1:6" x14ac:dyDescent="0.3">
      <c r="A310" t="s">
        <v>87</v>
      </c>
      <c r="B310">
        <v>58</v>
      </c>
      <c r="C310">
        <v>91</v>
      </c>
      <c r="D310" t="s">
        <v>1115</v>
      </c>
      <c r="E310" t="s">
        <v>135</v>
      </c>
      <c r="F310" t="str">
        <f t="shared" si="4"/>
        <v>divisiones.Add(new DivisionAdministrativa(id: 58, id2: 91, nombreAdministrativo: "Región Autónoma de la Costa Caribe Norte", pais: "Nicaragua"));</v>
      </c>
    </row>
    <row r="311" spans="1:6" x14ac:dyDescent="0.3">
      <c r="A311" t="s">
        <v>87</v>
      </c>
      <c r="B311">
        <v>58</v>
      </c>
      <c r="C311">
        <v>93</v>
      </c>
      <c r="D311" t="s">
        <v>1116</v>
      </c>
      <c r="E311" t="s">
        <v>135</v>
      </c>
      <c r="F311" t="str">
        <f t="shared" si="4"/>
        <v>divisiones.Add(new DivisionAdministrativa(id: 58, id2: 93, nombreAdministrativo: "Región Autónoma de la Costa Caribe Sur", pais: "Nicaragua"));</v>
      </c>
    </row>
    <row r="312" spans="1:6" x14ac:dyDescent="0.3">
      <c r="A312" t="s">
        <v>87</v>
      </c>
      <c r="B312">
        <v>64</v>
      </c>
      <c r="C312">
        <v>0</v>
      </c>
      <c r="D312" t="s">
        <v>636</v>
      </c>
      <c r="E312" t="s">
        <v>2</v>
      </c>
      <c r="F312" t="str">
        <f t="shared" si="4"/>
        <v>divisiones.Add(new DivisionAdministrativa(id: 64, id2: 0, nombreAdministrativo: "Región de Antofagasta", pais: "Chile"));</v>
      </c>
    </row>
    <row r="313" spans="1:6" x14ac:dyDescent="0.3">
      <c r="A313" t="s">
        <v>87</v>
      </c>
      <c r="B313">
        <v>64</v>
      </c>
      <c r="C313">
        <v>0</v>
      </c>
      <c r="D313" t="s">
        <v>649</v>
      </c>
      <c r="E313" t="s">
        <v>2</v>
      </c>
      <c r="F313" t="str">
        <f t="shared" si="4"/>
        <v>divisiones.Add(new DivisionAdministrativa(id: 64, id2: 0, nombreAdministrativo: "Región de Arica y Parinacota", pais: "Chile"));</v>
      </c>
    </row>
    <row r="314" spans="1:6" x14ac:dyDescent="0.3">
      <c r="A314" t="s">
        <v>87</v>
      </c>
      <c r="B314">
        <v>64</v>
      </c>
      <c r="C314">
        <v>0</v>
      </c>
      <c r="D314" t="s">
        <v>637</v>
      </c>
      <c r="E314" t="s">
        <v>2</v>
      </c>
      <c r="F314" t="str">
        <f t="shared" si="4"/>
        <v>divisiones.Add(new DivisionAdministrativa(id: 64, id2: 0, nombreAdministrativo: "Región de Atacama", pais: "Chile"));</v>
      </c>
    </row>
    <row r="315" spans="1:6" x14ac:dyDescent="0.3">
      <c r="A315" t="s">
        <v>87</v>
      </c>
      <c r="B315">
        <v>64</v>
      </c>
      <c r="C315">
        <v>0</v>
      </c>
      <c r="D315" t="s">
        <v>645</v>
      </c>
      <c r="E315" t="s">
        <v>2</v>
      </c>
      <c r="F315" t="str">
        <f t="shared" si="4"/>
        <v>divisiones.Add(new DivisionAdministrativa(id: 64, id2: 0, nombreAdministrativo: "Región de Aysén", pais: "Chile"));</v>
      </c>
    </row>
    <row r="316" spans="1:6" x14ac:dyDescent="0.3">
      <c r="A316" t="s">
        <v>87</v>
      </c>
      <c r="B316">
        <v>64</v>
      </c>
      <c r="C316">
        <v>0</v>
      </c>
      <c r="D316" t="s">
        <v>638</v>
      </c>
      <c r="E316" t="s">
        <v>2</v>
      </c>
      <c r="F316" t="str">
        <f t="shared" si="4"/>
        <v>divisiones.Add(new DivisionAdministrativa(id: 64, id2: 0, nombreAdministrativo: "Región de Coquimbo", pais: "Chile"));</v>
      </c>
    </row>
    <row r="317" spans="1:6" x14ac:dyDescent="0.3">
      <c r="A317" t="s">
        <v>87</v>
      </c>
      <c r="B317">
        <v>64</v>
      </c>
      <c r="C317">
        <v>0</v>
      </c>
      <c r="D317" t="s">
        <v>643</v>
      </c>
      <c r="E317" t="s">
        <v>2</v>
      </c>
      <c r="F317" t="str">
        <f t="shared" si="4"/>
        <v>divisiones.Add(new DivisionAdministrativa(id: 64, id2: 0, nombreAdministrativo: "Región de La Araucanía", pais: "Chile"));</v>
      </c>
    </row>
    <row r="318" spans="1:6" x14ac:dyDescent="0.3">
      <c r="A318" t="s">
        <v>87</v>
      </c>
      <c r="B318">
        <v>64</v>
      </c>
      <c r="C318">
        <v>0</v>
      </c>
      <c r="D318" t="s">
        <v>644</v>
      </c>
      <c r="E318" t="s">
        <v>2</v>
      </c>
      <c r="F318" t="str">
        <f t="shared" si="4"/>
        <v>divisiones.Add(new DivisionAdministrativa(id: 64, id2: 0, nombreAdministrativo: "Región de Los Lagos", pais: "Chile"));</v>
      </c>
    </row>
    <row r="319" spans="1:6" x14ac:dyDescent="0.3">
      <c r="A319" t="s">
        <v>87</v>
      </c>
      <c r="B319">
        <v>64</v>
      </c>
      <c r="C319">
        <v>0</v>
      </c>
      <c r="D319" t="s">
        <v>648</v>
      </c>
      <c r="E319" t="s">
        <v>2</v>
      </c>
      <c r="F319" t="str">
        <f t="shared" si="4"/>
        <v>divisiones.Add(new DivisionAdministrativa(id: 64, id2: 0, nombreAdministrativo: "Región de Los Ríos", pais: "Chile"));</v>
      </c>
    </row>
    <row r="320" spans="1:6" x14ac:dyDescent="0.3">
      <c r="A320" t="s">
        <v>87</v>
      </c>
      <c r="B320">
        <v>64</v>
      </c>
      <c r="C320">
        <v>0</v>
      </c>
      <c r="D320" t="s">
        <v>646</v>
      </c>
      <c r="E320" t="s">
        <v>2</v>
      </c>
      <c r="F320" t="str">
        <f t="shared" si="4"/>
        <v>divisiones.Add(new DivisionAdministrativa(id: 64, id2: 0, nombreAdministrativo: "Región de Magallanes", pais: "Chile"));</v>
      </c>
    </row>
    <row r="321" spans="1:6" x14ac:dyDescent="0.3">
      <c r="A321" t="s">
        <v>87</v>
      </c>
      <c r="B321">
        <v>64</v>
      </c>
      <c r="C321">
        <v>0</v>
      </c>
      <c r="D321" t="s">
        <v>640</v>
      </c>
      <c r="E321" t="s">
        <v>2</v>
      </c>
      <c r="F321" t="str">
        <f t="shared" si="4"/>
        <v>divisiones.Add(new DivisionAdministrativa(id: 64, id2: 0, nombreAdministrativo: "Región de O'Higgins", pais: "Chile"));</v>
      </c>
    </row>
    <row r="322" spans="1:6" x14ac:dyDescent="0.3">
      <c r="A322" t="s">
        <v>87</v>
      </c>
      <c r="B322">
        <v>64</v>
      </c>
      <c r="C322">
        <v>0</v>
      </c>
      <c r="D322" t="s">
        <v>635</v>
      </c>
      <c r="E322" t="s">
        <v>2</v>
      </c>
      <c r="F322" t="str">
        <f t="shared" si="4"/>
        <v>divisiones.Add(new DivisionAdministrativa(id: 64, id2: 0, nombreAdministrativo: "Región de Tarapacá", pais: "Chile"));</v>
      </c>
    </row>
    <row r="323" spans="1:6" x14ac:dyDescent="0.3">
      <c r="A323" t="s">
        <v>87</v>
      </c>
      <c r="B323">
        <v>64</v>
      </c>
      <c r="C323">
        <v>0</v>
      </c>
      <c r="D323" t="s">
        <v>639</v>
      </c>
      <c r="E323" t="s">
        <v>2</v>
      </c>
      <c r="F323" t="str">
        <f t="shared" si="4"/>
        <v>divisiones.Add(new DivisionAdministrativa(id: 64, id2: 0, nombreAdministrativo: "Región de Valparaíso", pais: "Chile"));</v>
      </c>
    </row>
    <row r="324" spans="1:6" x14ac:dyDescent="0.3">
      <c r="A324" t="s">
        <v>87</v>
      </c>
      <c r="B324">
        <v>64</v>
      </c>
      <c r="C324">
        <v>0</v>
      </c>
      <c r="D324" t="s">
        <v>642</v>
      </c>
      <c r="E324" t="s">
        <v>2</v>
      </c>
      <c r="F324" t="str">
        <f t="shared" si="4"/>
        <v>divisiones.Add(new DivisionAdministrativa(id: 64, id2: 0, nombreAdministrativo: "Región del Biobío", pais: "Chile"));</v>
      </c>
    </row>
    <row r="325" spans="1:6" x14ac:dyDescent="0.3">
      <c r="A325" t="s">
        <v>87</v>
      </c>
      <c r="B325">
        <v>64</v>
      </c>
      <c r="C325">
        <v>0</v>
      </c>
      <c r="D325" t="s">
        <v>641</v>
      </c>
      <c r="E325" t="s">
        <v>2</v>
      </c>
      <c r="F325" t="str">
        <f t="shared" ref="F325:F388" si="5">+"divisiones.Add(new DivisionAdministrativa(id: "&amp;B325&amp;", id2: "&amp;C325&amp;", nombreAdministrativo: "&amp;""""&amp;D325&amp;""""&amp;", pais: "&amp;""""&amp;E325&amp;""""&amp;"));"</f>
        <v>divisiones.Add(new DivisionAdministrativa(id: 64, id2: 0, nombreAdministrativo: "Región del Maule", pais: "Chile"));</v>
      </c>
    </row>
    <row r="326" spans="1:6" x14ac:dyDescent="0.3">
      <c r="A326" t="s">
        <v>87</v>
      </c>
      <c r="B326">
        <v>64</v>
      </c>
      <c r="C326">
        <v>0</v>
      </c>
      <c r="D326" t="s">
        <v>650</v>
      </c>
      <c r="E326" t="s">
        <v>2</v>
      </c>
      <c r="F326" t="str">
        <f t="shared" si="5"/>
        <v>divisiones.Add(new DivisionAdministrativa(id: 64, id2: 0, nombreAdministrativo: "Región del Ñuble", pais: "Chile"));</v>
      </c>
    </row>
    <row r="327" spans="1:6" x14ac:dyDescent="0.3">
      <c r="A327" t="s">
        <v>87</v>
      </c>
      <c r="B327">
        <v>64</v>
      </c>
      <c r="C327">
        <v>0</v>
      </c>
      <c r="D327" t="s">
        <v>647</v>
      </c>
      <c r="E327" t="s">
        <v>2</v>
      </c>
      <c r="F327" t="str">
        <f t="shared" si="5"/>
        <v>divisiones.Add(new DivisionAdministrativa(id: 64, id2: 0, nombreAdministrativo: "Región Metropolitana", pais: "Chile"));</v>
      </c>
    </row>
    <row r="328" spans="1:6" x14ac:dyDescent="0.3">
      <c r="F328" t="str">
        <f t="shared" si="5"/>
        <v>divisiones.Add(new DivisionAdministrativa(id: , id2: , nombreAdministrativo: "", pais: ""));</v>
      </c>
    </row>
    <row r="329" spans="1:6" x14ac:dyDescent="0.3">
      <c r="F329" t="str">
        <f t="shared" si="5"/>
        <v>divisiones.Add(new DivisionAdministrativa(id: , id2: , nombreAdministrativo: "", pais: ""));</v>
      </c>
    </row>
    <row r="330" spans="1:6" x14ac:dyDescent="0.3">
      <c r="F330" t="str">
        <f t="shared" si="5"/>
        <v>divisiones.Add(new DivisionAdministrativa(id: , id2: , nombreAdministrativo: "", pais: ""));</v>
      </c>
    </row>
    <row r="331" spans="1:6" x14ac:dyDescent="0.3">
      <c r="F331" t="str">
        <f t="shared" si="5"/>
        <v>divisiones.Add(new DivisionAdministrativa(id: , id2: , nombreAdministrativo: "", pais: ""));</v>
      </c>
    </row>
    <row r="332" spans="1:6" x14ac:dyDescent="0.3">
      <c r="F332" t="str">
        <f t="shared" si="5"/>
        <v>divisiones.Add(new DivisionAdministrativa(id: , id2: , nombreAdministrativo: "", pais: ""));</v>
      </c>
    </row>
    <row r="333" spans="1:6" x14ac:dyDescent="0.3">
      <c r="F333" t="str">
        <f t="shared" si="5"/>
        <v>divisiones.Add(new DivisionAdministrativa(id: , id2: , nombreAdministrativo: "", pais: ""));</v>
      </c>
    </row>
    <row r="334" spans="1:6" x14ac:dyDescent="0.3">
      <c r="F334" t="str">
        <f t="shared" si="5"/>
        <v>divisiones.Add(new DivisionAdministrativa(id: , id2: , nombreAdministrativo: "", pais: ""));</v>
      </c>
    </row>
    <row r="335" spans="1:6" x14ac:dyDescent="0.3">
      <c r="F335" t="str">
        <f t="shared" si="5"/>
        <v>divisiones.Add(new DivisionAdministrativa(id: , id2: , nombreAdministrativo: "", pais: ""));</v>
      </c>
    </row>
    <row r="336" spans="1:6" x14ac:dyDescent="0.3">
      <c r="F336" t="str">
        <f t="shared" si="5"/>
        <v>divisiones.Add(new DivisionAdministrativa(id: , id2: , nombreAdministrativo: "", pais: ""));</v>
      </c>
    </row>
    <row r="337" spans="6:6" x14ac:dyDescent="0.3">
      <c r="F337" t="str">
        <f t="shared" si="5"/>
        <v>divisiones.Add(new DivisionAdministrativa(id: , id2: , nombreAdministrativo: "", pais: ""));</v>
      </c>
    </row>
    <row r="338" spans="6:6" x14ac:dyDescent="0.3">
      <c r="F338" t="str">
        <f t="shared" si="5"/>
        <v>divisiones.Add(new DivisionAdministrativa(id: , id2: , nombreAdministrativo: "", pais: ""));</v>
      </c>
    </row>
    <row r="339" spans="6:6" x14ac:dyDescent="0.3">
      <c r="F339" t="str">
        <f t="shared" si="5"/>
        <v>divisiones.Add(new DivisionAdministrativa(id: , id2: , nombreAdministrativo: "", pais: ""));</v>
      </c>
    </row>
    <row r="340" spans="6:6" x14ac:dyDescent="0.3">
      <c r="F340" t="str">
        <f t="shared" si="5"/>
        <v>divisiones.Add(new DivisionAdministrativa(id: , id2: , nombreAdministrativo: "", pais: ""));</v>
      </c>
    </row>
    <row r="341" spans="6:6" x14ac:dyDescent="0.3">
      <c r="F341" t="str">
        <f t="shared" si="5"/>
        <v>divisiones.Add(new DivisionAdministrativa(id: , id2: , nombreAdministrativo: "", pais: ""));</v>
      </c>
    </row>
    <row r="342" spans="6:6" x14ac:dyDescent="0.3">
      <c r="F342" t="str">
        <f t="shared" si="5"/>
        <v>divisiones.Add(new DivisionAdministrativa(id: , id2: , nombreAdministrativo: "", pais: ""));</v>
      </c>
    </row>
    <row r="343" spans="6:6" x14ac:dyDescent="0.3">
      <c r="F343" t="str">
        <f t="shared" si="5"/>
        <v>divisiones.Add(new DivisionAdministrativa(id: , id2: , nombreAdministrativo: "", pais: ""));</v>
      </c>
    </row>
    <row r="344" spans="6:6" x14ac:dyDescent="0.3">
      <c r="F344" t="str">
        <f t="shared" si="5"/>
        <v>divisiones.Add(new DivisionAdministrativa(id: , id2: , nombreAdministrativo: "", pais: ""));</v>
      </c>
    </row>
    <row r="345" spans="6:6" x14ac:dyDescent="0.3">
      <c r="F345" t="str">
        <f t="shared" si="5"/>
        <v>divisiones.Add(new DivisionAdministrativa(id: , id2: , nombreAdministrativo: "", pais: ""));</v>
      </c>
    </row>
    <row r="346" spans="6:6" x14ac:dyDescent="0.3">
      <c r="F346" t="str">
        <f t="shared" si="5"/>
        <v>divisiones.Add(new DivisionAdministrativa(id: , id2: , nombreAdministrativo: "", pais: ""));</v>
      </c>
    </row>
    <row r="347" spans="6:6" x14ac:dyDescent="0.3">
      <c r="F347" t="str">
        <f t="shared" si="5"/>
        <v>divisiones.Add(new DivisionAdministrativa(id: , id2: , nombreAdministrativo: "", pais: ""));</v>
      </c>
    </row>
    <row r="348" spans="6:6" x14ac:dyDescent="0.3">
      <c r="F348" t="str">
        <f t="shared" si="5"/>
        <v>divisiones.Add(new DivisionAdministrativa(id: , id2: , nombreAdministrativo: "", pais: ""));</v>
      </c>
    </row>
    <row r="349" spans="6:6" x14ac:dyDescent="0.3">
      <c r="F349" t="str">
        <f t="shared" si="5"/>
        <v>divisiones.Add(new DivisionAdministrativa(id: , id2: , nombreAdministrativo: "", pais: ""));</v>
      </c>
    </row>
    <row r="350" spans="6:6" x14ac:dyDescent="0.3">
      <c r="F350" t="str">
        <f t="shared" si="5"/>
        <v>divisiones.Add(new DivisionAdministrativa(id: , id2: , nombreAdministrativo: "", pais: ""));</v>
      </c>
    </row>
    <row r="351" spans="6:6" x14ac:dyDescent="0.3">
      <c r="F351" t="str">
        <f t="shared" si="5"/>
        <v>divisiones.Add(new DivisionAdministrativa(id: , id2: , nombreAdministrativo: "", pais: ""));</v>
      </c>
    </row>
    <row r="352" spans="6:6" x14ac:dyDescent="0.3">
      <c r="F352" t="str">
        <f t="shared" si="5"/>
        <v>divisiones.Add(new DivisionAdministrativa(id: , id2: , nombreAdministrativo: "", pais: ""));</v>
      </c>
    </row>
    <row r="353" spans="6:6" x14ac:dyDescent="0.3">
      <c r="F353" t="str">
        <f t="shared" si="5"/>
        <v>divisiones.Add(new DivisionAdministrativa(id: , id2: , nombreAdministrativo: "", pais: ""));</v>
      </c>
    </row>
    <row r="354" spans="6:6" x14ac:dyDescent="0.3">
      <c r="F354" t="str">
        <f t="shared" si="5"/>
        <v>divisiones.Add(new DivisionAdministrativa(id: , id2: , nombreAdministrativo: "", pais: ""));</v>
      </c>
    </row>
    <row r="355" spans="6:6" x14ac:dyDescent="0.3">
      <c r="F355" t="str">
        <f t="shared" si="5"/>
        <v>divisiones.Add(new DivisionAdministrativa(id: , id2: , nombreAdministrativo: "", pais: ""));</v>
      </c>
    </row>
    <row r="356" spans="6:6" x14ac:dyDescent="0.3">
      <c r="F356" t="str">
        <f t="shared" si="5"/>
        <v>divisiones.Add(new DivisionAdministrativa(id: , id2: , nombreAdministrativo: "", pais: ""));</v>
      </c>
    </row>
    <row r="357" spans="6:6" x14ac:dyDescent="0.3">
      <c r="F357" t="str">
        <f t="shared" si="5"/>
        <v>divisiones.Add(new DivisionAdministrativa(id: , id2: , nombreAdministrativo: "", pais: ""));</v>
      </c>
    </row>
    <row r="358" spans="6:6" x14ac:dyDescent="0.3">
      <c r="F358" t="str">
        <f t="shared" si="5"/>
        <v>divisiones.Add(new DivisionAdministrativa(id: , id2: , nombreAdministrativo: "", pais: ""));</v>
      </c>
    </row>
    <row r="359" spans="6:6" x14ac:dyDescent="0.3">
      <c r="F359" t="str">
        <f t="shared" si="5"/>
        <v>divisiones.Add(new DivisionAdministrativa(id: , id2: , nombreAdministrativo: "", pais: ""));</v>
      </c>
    </row>
    <row r="360" spans="6:6" x14ac:dyDescent="0.3">
      <c r="F360" t="str">
        <f t="shared" si="5"/>
        <v>divisiones.Add(new DivisionAdministrativa(id: , id2: , nombreAdministrativo: "", pais: ""));</v>
      </c>
    </row>
    <row r="361" spans="6:6" x14ac:dyDescent="0.3">
      <c r="F361" t="str">
        <f t="shared" si="5"/>
        <v>divisiones.Add(new DivisionAdministrativa(id: , id2: , nombreAdministrativo: "", pais: ""));</v>
      </c>
    </row>
    <row r="362" spans="6:6" x14ac:dyDescent="0.3">
      <c r="F362" t="str">
        <f t="shared" si="5"/>
        <v>divisiones.Add(new DivisionAdministrativa(id: , id2: , nombreAdministrativo: "", pais: ""));</v>
      </c>
    </row>
    <row r="363" spans="6:6" x14ac:dyDescent="0.3">
      <c r="F363" t="str">
        <f t="shared" si="5"/>
        <v>divisiones.Add(new DivisionAdministrativa(id: , id2: , nombreAdministrativo: "", pais: ""));</v>
      </c>
    </row>
    <row r="364" spans="6:6" x14ac:dyDescent="0.3">
      <c r="F364" t="str">
        <f t="shared" si="5"/>
        <v>divisiones.Add(new DivisionAdministrativa(id: , id2: , nombreAdministrativo: "", pais: ""));</v>
      </c>
    </row>
    <row r="365" spans="6:6" x14ac:dyDescent="0.3">
      <c r="F365" t="str">
        <f t="shared" si="5"/>
        <v>divisiones.Add(new DivisionAdministrativa(id: , id2: , nombreAdministrativo: "", pais: ""));</v>
      </c>
    </row>
    <row r="366" spans="6:6" x14ac:dyDescent="0.3">
      <c r="F366" t="str">
        <f t="shared" si="5"/>
        <v>divisiones.Add(new DivisionAdministrativa(id: , id2: , nombreAdministrativo: "", pais: ""));</v>
      </c>
    </row>
    <row r="367" spans="6:6" x14ac:dyDescent="0.3">
      <c r="F367" t="str">
        <f t="shared" si="5"/>
        <v>divisiones.Add(new DivisionAdministrativa(id: , id2: , nombreAdministrativo: "", pais: ""));</v>
      </c>
    </row>
    <row r="368" spans="6:6" x14ac:dyDescent="0.3">
      <c r="F368" t="str">
        <f t="shared" si="5"/>
        <v>divisiones.Add(new DivisionAdministrativa(id: , id2: , nombreAdministrativo: "", pais: ""));</v>
      </c>
    </row>
    <row r="369" spans="6:6" x14ac:dyDescent="0.3">
      <c r="F369" t="str">
        <f t="shared" si="5"/>
        <v>divisiones.Add(new DivisionAdministrativa(id: , id2: , nombreAdministrativo: "", pais: ""));</v>
      </c>
    </row>
    <row r="370" spans="6:6" x14ac:dyDescent="0.3">
      <c r="F370" t="str">
        <f t="shared" si="5"/>
        <v>divisiones.Add(new DivisionAdministrativa(id: , id2: , nombreAdministrativo: "", pais: ""));</v>
      </c>
    </row>
    <row r="371" spans="6:6" x14ac:dyDescent="0.3">
      <c r="F371" t="str">
        <f t="shared" si="5"/>
        <v>divisiones.Add(new DivisionAdministrativa(id: , id2: , nombreAdministrativo: "", pais: ""));</v>
      </c>
    </row>
    <row r="372" spans="6:6" x14ac:dyDescent="0.3">
      <c r="F372" t="str">
        <f t="shared" si="5"/>
        <v>divisiones.Add(new DivisionAdministrativa(id: , id2: , nombreAdministrativo: "", pais: ""));</v>
      </c>
    </row>
    <row r="373" spans="6:6" x14ac:dyDescent="0.3">
      <c r="F373" t="str">
        <f t="shared" si="5"/>
        <v>divisiones.Add(new DivisionAdministrativa(id: , id2: , nombreAdministrativo: "", pais: ""));</v>
      </c>
    </row>
    <row r="374" spans="6:6" x14ac:dyDescent="0.3">
      <c r="F374" t="str">
        <f t="shared" si="5"/>
        <v>divisiones.Add(new DivisionAdministrativa(id: , id2: , nombreAdministrativo: "", pais: ""));</v>
      </c>
    </row>
    <row r="375" spans="6:6" x14ac:dyDescent="0.3">
      <c r="F375" t="str">
        <f t="shared" si="5"/>
        <v>divisiones.Add(new DivisionAdministrativa(id: , id2: , nombreAdministrativo: "", pais: ""));</v>
      </c>
    </row>
    <row r="376" spans="6:6" x14ac:dyDescent="0.3">
      <c r="F376" t="str">
        <f t="shared" si="5"/>
        <v>divisiones.Add(new DivisionAdministrativa(id: , id2: , nombreAdministrativo: "", pais: ""));</v>
      </c>
    </row>
    <row r="377" spans="6:6" x14ac:dyDescent="0.3">
      <c r="F377" t="str">
        <f t="shared" si="5"/>
        <v>divisiones.Add(new DivisionAdministrativa(id: , id2: , nombreAdministrativo: "", pais: ""));</v>
      </c>
    </row>
    <row r="378" spans="6:6" x14ac:dyDescent="0.3">
      <c r="F378" t="str">
        <f t="shared" si="5"/>
        <v>divisiones.Add(new DivisionAdministrativa(id: , id2: , nombreAdministrativo: "", pais: ""));</v>
      </c>
    </row>
    <row r="379" spans="6:6" x14ac:dyDescent="0.3">
      <c r="F379" t="str">
        <f t="shared" si="5"/>
        <v>divisiones.Add(new DivisionAdministrativa(id: , id2: , nombreAdministrativo: "", pais: ""));</v>
      </c>
    </row>
    <row r="380" spans="6:6" x14ac:dyDescent="0.3">
      <c r="F380" t="str">
        <f t="shared" si="5"/>
        <v>divisiones.Add(new DivisionAdministrativa(id: , id2: , nombreAdministrativo: "", pais: ""));</v>
      </c>
    </row>
    <row r="381" spans="6:6" x14ac:dyDescent="0.3">
      <c r="F381" t="str">
        <f t="shared" si="5"/>
        <v>divisiones.Add(new DivisionAdministrativa(id: , id2: , nombreAdministrativo: "", pais: ""));</v>
      </c>
    </row>
    <row r="382" spans="6:6" x14ac:dyDescent="0.3">
      <c r="F382" t="str">
        <f t="shared" si="5"/>
        <v>divisiones.Add(new DivisionAdministrativa(id: , id2: , nombreAdministrativo: "", pais: ""));</v>
      </c>
    </row>
    <row r="383" spans="6:6" x14ac:dyDescent="0.3">
      <c r="F383" t="str">
        <f t="shared" si="5"/>
        <v>divisiones.Add(new DivisionAdministrativa(id: , id2: , nombreAdministrativo: "", pais: ""));</v>
      </c>
    </row>
    <row r="384" spans="6:6" x14ac:dyDescent="0.3">
      <c r="F384" t="str">
        <f t="shared" si="5"/>
        <v>divisiones.Add(new DivisionAdministrativa(id: , id2: , nombreAdministrativo: "", pais: ""));</v>
      </c>
    </row>
    <row r="385" spans="6:6" x14ac:dyDescent="0.3">
      <c r="F385" t="str">
        <f t="shared" si="5"/>
        <v>divisiones.Add(new DivisionAdministrativa(id: , id2: , nombreAdministrativo: "", pais: ""));</v>
      </c>
    </row>
    <row r="386" spans="6:6" x14ac:dyDescent="0.3">
      <c r="F386" t="str">
        <f t="shared" si="5"/>
        <v>divisiones.Add(new DivisionAdministrativa(id: , id2: , nombreAdministrativo: "", pais: ""));</v>
      </c>
    </row>
    <row r="387" spans="6:6" x14ac:dyDescent="0.3">
      <c r="F387" t="str">
        <f t="shared" si="5"/>
        <v>divisiones.Add(new DivisionAdministrativa(id: , id2: , nombreAdministrativo: "", pais: ""));</v>
      </c>
    </row>
    <row r="388" spans="6:6" x14ac:dyDescent="0.3">
      <c r="F388" t="str">
        <f t="shared" si="5"/>
        <v>divisiones.Add(new DivisionAdministrativa(id: , id2: , nombreAdministrativo: "", pais: ""));</v>
      </c>
    </row>
    <row r="389" spans="6:6" x14ac:dyDescent="0.3">
      <c r="F389" t="str">
        <f t="shared" ref="F389:F452" si="6">+"divisiones.Add(new DivisionAdministrativa(id: "&amp;B389&amp;", id2: "&amp;C389&amp;", nombreAdministrativo: "&amp;""""&amp;D389&amp;""""&amp;", pais: "&amp;""""&amp;E389&amp;""""&amp;"));"</f>
        <v>divisiones.Add(new DivisionAdministrativa(id: , id2: , nombreAdministrativo: "", pais: ""));</v>
      </c>
    </row>
    <row r="390" spans="6:6" x14ac:dyDescent="0.3">
      <c r="F390" t="str">
        <f t="shared" si="6"/>
        <v>divisiones.Add(new DivisionAdministrativa(id: , id2: , nombreAdministrativo: "", pais: ""));</v>
      </c>
    </row>
    <row r="391" spans="6:6" x14ac:dyDescent="0.3">
      <c r="F391" t="str">
        <f t="shared" si="6"/>
        <v>divisiones.Add(new DivisionAdministrativa(id: , id2: , nombreAdministrativo: "", pais: ""));</v>
      </c>
    </row>
    <row r="392" spans="6:6" x14ac:dyDescent="0.3">
      <c r="F392" t="str">
        <f t="shared" si="6"/>
        <v>divisiones.Add(new DivisionAdministrativa(id: , id2: , nombreAdministrativo: "", pais: ""));</v>
      </c>
    </row>
    <row r="393" spans="6:6" x14ac:dyDescent="0.3">
      <c r="F393" t="str">
        <f t="shared" si="6"/>
        <v>divisiones.Add(new DivisionAdministrativa(id: , id2: , nombreAdministrativo: "", pais: ""));</v>
      </c>
    </row>
    <row r="394" spans="6:6" x14ac:dyDescent="0.3">
      <c r="F394" t="str">
        <f t="shared" si="6"/>
        <v>divisiones.Add(new DivisionAdministrativa(id: , id2: , nombreAdministrativo: "", pais: ""));</v>
      </c>
    </row>
    <row r="395" spans="6:6" x14ac:dyDescent="0.3">
      <c r="F395" t="str">
        <f t="shared" si="6"/>
        <v>divisiones.Add(new DivisionAdministrativa(id: , id2: , nombreAdministrativo: "", pais: ""));</v>
      </c>
    </row>
    <row r="396" spans="6:6" x14ac:dyDescent="0.3">
      <c r="F396" t="str">
        <f t="shared" si="6"/>
        <v>divisiones.Add(new DivisionAdministrativa(id: , id2: , nombreAdministrativo: "", pais: ""));</v>
      </c>
    </row>
    <row r="397" spans="6:6" x14ac:dyDescent="0.3">
      <c r="F397" t="str">
        <f t="shared" si="6"/>
        <v>divisiones.Add(new DivisionAdministrativa(id: , id2: , nombreAdministrativo: "", pais: ""));</v>
      </c>
    </row>
    <row r="398" spans="6:6" x14ac:dyDescent="0.3">
      <c r="F398" t="str">
        <f t="shared" si="6"/>
        <v>divisiones.Add(new DivisionAdministrativa(id: , id2: , nombreAdministrativo: "", pais: ""));</v>
      </c>
    </row>
    <row r="399" spans="6:6" x14ac:dyDescent="0.3">
      <c r="F399" t="str">
        <f t="shared" si="6"/>
        <v>divisiones.Add(new DivisionAdministrativa(id: , id2: , nombreAdministrativo: "", pais: ""));</v>
      </c>
    </row>
    <row r="400" spans="6:6" x14ac:dyDescent="0.3">
      <c r="F400" t="str">
        <f t="shared" si="6"/>
        <v>divisiones.Add(new DivisionAdministrativa(id: , id2: , nombreAdministrativo: "", pais: ""));</v>
      </c>
    </row>
    <row r="401" spans="6:6" x14ac:dyDescent="0.3">
      <c r="F401" t="str">
        <f t="shared" si="6"/>
        <v>divisiones.Add(new DivisionAdministrativa(id: , id2: , nombreAdministrativo: "", pais: ""));</v>
      </c>
    </row>
    <row r="402" spans="6:6" x14ac:dyDescent="0.3">
      <c r="F402" t="str">
        <f t="shared" si="6"/>
        <v>divisiones.Add(new DivisionAdministrativa(id: , id2: , nombreAdministrativo: "", pais: ""));</v>
      </c>
    </row>
    <row r="403" spans="6:6" x14ac:dyDescent="0.3">
      <c r="F403" t="str">
        <f t="shared" si="6"/>
        <v>divisiones.Add(new DivisionAdministrativa(id: , id2: , nombreAdministrativo: "", pais: ""));</v>
      </c>
    </row>
    <row r="404" spans="6:6" x14ac:dyDescent="0.3">
      <c r="F404" t="str">
        <f t="shared" si="6"/>
        <v>divisiones.Add(new DivisionAdministrativa(id: , id2: , nombreAdministrativo: "", pais: ""));</v>
      </c>
    </row>
    <row r="405" spans="6:6" x14ac:dyDescent="0.3">
      <c r="F405" t="str">
        <f t="shared" si="6"/>
        <v>divisiones.Add(new DivisionAdministrativa(id: , id2: , nombreAdministrativo: "", pais: ""));</v>
      </c>
    </row>
    <row r="406" spans="6:6" x14ac:dyDescent="0.3">
      <c r="F406" t="str">
        <f t="shared" si="6"/>
        <v>divisiones.Add(new DivisionAdministrativa(id: , id2: , nombreAdministrativo: "", pais: ""));</v>
      </c>
    </row>
    <row r="407" spans="6:6" x14ac:dyDescent="0.3">
      <c r="F407" t="str">
        <f t="shared" si="6"/>
        <v>divisiones.Add(new DivisionAdministrativa(id: , id2: , nombreAdministrativo: "", pais: ""));</v>
      </c>
    </row>
    <row r="408" spans="6:6" x14ac:dyDescent="0.3">
      <c r="F408" t="str">
        <f t="shared" si="6"/>
        <v>divisiones.Add(new DivisionAdministrativa(id: , id2: , nombreAdministrativo: "", pais: ""));</v>
      </c>
    </row>
    <row r="409" spans="6:6" x14ac:dyDescent="0.3">
      <c r="F409" t="str">
        <f t="shared" si="6"/>
        <v>divisiones.Add(new DivisionAdministrativa(id: , id2: , nombreAdministrativo: "", pais: ""));</v>
      </c>
    </row>
    <row r="410" spans="6:6" x14ac:dyDescent="0.3">
      <c r="F410" t="str">
        <f t="shared" si="6"/>
        <v>divisiones.Add(new DivisionAdministrativa(id: , id2: , nombreAdministrativo: "", pais: ""));</v>
      </c>
    </row>
    <row r="411" spans="6:6" x14ac:dyDescent="0.3">
      <c r="F411" t="str">
        <f t="shared" si="6"/>
        <v>divisiones.Add(new DivisionAdministrativa(id: , id2: , nombreAdministrativo: "", pais: ""));</v>
      </c>
    </row>
    <row r="412" spans="6:6" x14ac:dyDescent="0.3">
      <c r="F412" t="str">
        <f t="shared" si="6"/>
        <v>divisiones.Add(new DivisionAdministrativa(id: , id2: , nombreAdministrativo: "", pais: ""));</v>
      </c>
    </row>
    <row r="413" spans="6:6" x14ac:dyDescent="0.3">
      <c r="F413" t="str">
        <f t="shared" si="6"/>
        <v>divisiones.Add(new DivisionAdministrativa(id: , id2: , nombreAdministrativo: "", pais: ""));</v>
      </c>
    </row>
    <row r="414" spans="6:6" x14ac:dyDescent="0.3">
      <c r="F414" t="str">
        <f t="shared" si="6"/>
        <v>divisiones.Add(new DivisionAdministrativa(id: , id2: , nombreAdministrativo: "", pais: ""));</v>
      </c>
    </row>
    <row r="415" spans="6:6" x14ac:dyDescent="0.3">
      <c r="F415" t="str">
        <f t="shared" si="6"/>
        <v>divisiones.Add(new DivisionAdministrativa(id: , id2: , nombreAdministrativo: "", pais: ""));</v>
      </c>
    </row>
    <row r="416" spans="6:6" x14ac:dyDescent="0.3">
      <c r="F416" t="str">
        <f t="shared" si="6"/>
        <v>divisiones.Add(new DivisionAdministrativa(id: , id2: , nombreAdministrativo: "", pais: ""));</v>
      </c>
    </row>
    <row r="417" spans="6:6" x14ac:dyDescent="0.3">
      <c r="F417" t="str">
        <f t="shared" si="6"/>
        <v>divisiones.Add(new DivisionAdministrativa(id: , id2: , nombreAdministrativo: "", pais: ""));</v>
      </c>
    </row>
    <row r="418" spans="6:6" x14ac:dyDescent="0.3">
      <c r="F418" t="str">
        <f t="shared" si="6"/>
        <v>divisiones.Add(new DivisionAdministrativa(id: , id2: , nombreAdministrativo: "", pais: ""));</v>
      </c>
    </row>
    <row r="419" spans="6:6" x14ac:dyDescent="0.3">
      <c r="F419" t="str">
        <f t="shared" si="6"/>
        <v>divisiones.Add(new DivisionAdministrativa(id: , id2: , nombreAdministrativo: "", pais: ""));</v>
      </c>
    </row>
    <row r="420" spans="6:6" x14ac:dyDescent="0.3">
      <c r="F420" t="str">
        <f t="shared" si="6"/>
        <v>divisiones.Add(new DivisionAdministrativa(id: , id2: , nombreAdministrativo: "", pais: ""));</v>
      </c>
    </row>
    <row r="421" spans="6:6" x14ac:dyDescent="0.3">
      <c r="F421" t="str">
        <f t="shared" si="6"/>
        <v>divisiones.Add(new DivisionAdministrativa(id: , id2: , nombreAdministrativo: "", pais: ""));</v>
      </c>
    </row>
    <row r="422" spans="6:6" x14ac:dyDescent="0.3">
      <c r="F422" t="str">
        <f t="shared" si="6"/>
        <v>divisiones.Add(new DivisionAdministrativa(id: , id2: , nombreAdministrativo: "", pais: ""));</v>
      </c>
    </row>
    <row r="423" spans="6:6" x14ac:dyDescent="0.3">
      <c r="F423" t="str">
        <f t="shared" si="6"/>
        <v>divisiones.Add(new DivisionAdministrativa(id: , id2: , nombreAdministrativo: "", pais: ""));</v>
      </c>
    </row>
    <row r="424" spans="6:6" x14ac:dyDescent="0.3">
      <c r="F424" t="str">
        <f t="shared" si="6"/>
        <v>divisiones.Add(new DivisionAdministrativa(id: , id2: , nombreAdministrativo: "", pais: ""));</v>
      </c>
    </row>
    <row r="425" spans="6:6" x14ac:dyDescent="0.3">
      <c r="F425" t="str">
        <f t="shared" si="6"/>
        <v>divisiones.Add(new DivisionAdministrativa(id: , id2: , nombreAdministrativo: "", pais: ""));</v>
      </c>
    </row>
    <row r="426" spans="6:6" x14ac:dyDescent="0.3">
      <c r="F426" t="str">
        <f t="shared" si="6"/>
        <v>divisiones.Add(new DivisionAdministrativa(id: , id2: , nombreAdministrativo: "", pais: ""));</v>
      </c>
    </row>
    <row r="427" spans="6:6" x14ac:dyDescent="0.3">
      <c r="F427" t="str">
        <f t="shared" si="6"/>
        <v>divisiones.Add(new DivisionAdministrativa(id: , id2: , nombreAdministrativo: "", pais: ""));</v>
      </c>
    </row>
    <row r="428" spans="6:6" x14ac:dyDescent="0.3">
      <c r="F428" t="str">
        <f t="shared" si="6"/>
        <v>divisiones.Add(new DivisionAdministrativa(id: , id2: , nombreAdministrativo: "", pais: ""));</v>
      </c>
    </row>
    <row r="429" spans="6:6" x14ac:dyDescent="0.3">
      <c r="F429" t="str">
        <f t="shared" si="6"/>
        <v>divisiones.Add(new DivisionAdministrativa(id: , id2: , nombreAdministrativo: "", pais: ""));</v>
      </c>
    </row>
    <row r="430" spans="6:6" x14ac:dyDescent="0.3">
      <c r="F430" t="str">
        <f t="shared" si="6"/>
        <v>divisiones.Add(new DivisionAdministrativa(id: , id2: , nombreAdministrativo: "", pais: ""));</v>
      </c>
    </row>
    <row r="431" spans="6:6" x14ac:dyDescent="0.3">
      <c r="F431" t="str">
        <f t="shared" si="6"/>
        <v>divisiones.Add(new DivisionAdministrativa(id: , id2: , nombreAdministrativo: "", pais: ""));</v>
      </c>
    </row>
    <row r="432" spans="6:6" x14ac:dyDescent="0.3">
      <c r="F432" t="str">
        <f t="shared" si="6"/>
        <v>divisiones.Add(new DivisionAdministrativa(id: , id2: , nombreAdministrativo: "", pais: ""));</v>
      </c>
    </row>
    <row r="433" spans="6:6" x14ac:dyDescent="0.3">
      <c r="F433" t="str">
        <f t="shared" si="6"/>
        <v>divisiones.Add(new DivisionAdministrativa(id: , id2: , nombreAdministrativo: "", pais: ""));</v>
      </c>
    </row>
    <row r="434" spans="6:6" x14ac:dyDescent="0.3">
      <c r="F434" t="str">
        <f t="shared" si="6"/>
        <v>divisiones.Add(new DivisionAdministrativa(id: , id2: , nombreAdministrativo: "", pais: ""));</v>
      </c>
    </row>
    <row r="435" spans="6:6" x14ac:dyDescent="0.3">
      <c r="F435" t="str">
        <f t="shared" si="6"/>
        <v>divisiones.Add(new DivisionAdministrativa(id: , id2: , nombreAdministrativo: "", pais: ""));</v>
      </c>
    </row>
    <row r="436" spans="6:6" x14ac:dyDescent="0.3">
      <c r="F436" t="str">
        <f t="shared" si="6"/>
        <v>divisiones.Add(new DivisionAdministrativa(id: , id2: , nombreAdministrativo: "", pais: ""));</v>
      </c>
    </row>
    <row r="437" spans="6:6" x14ac:dyDescent="0.3">
      <c r="F437" t="str">
        <f t="shared" si="6"/>
        <v>divisiones.Add(new DivisionAdministrativa(id: , id2: , nombreAdministrativo: "", pais: ""));</v>
      </c>
    </row>
    <row r="438" spans="6:6" x14ac:dyDescent="0.3">
      <c r="F438" t="str">
        <f t="shared" si="6"/>
        <v>divisiones.Add(new DivisionAdministrativa(id: , id2: , nombreAdministrativo: "", pais: ""));</v>
      </c>
    </row>
    <row r="439" spans="6:6" x14ac:dyDescent="0.3">
      <c r="F439" t="str">
        <f t="shared" si="6"/>
        <v>divisiones.Add(new DivisionAdministrativa(id: , id2: , nombreAdministrativo: "", pais: ""));</v>
      </c>
    </row>
    <row r="440" spans="6:6" x14ac:dyDescent="0.3">
      <c r="F440" t="str">
        <f t="shared" si="6"/>
        <v>divisiones.Add(new DivisionAdministrativa(id: , id2: , nombreAdministrativo: "", pais: ""));</v>
      </c>
    </row>
    <row r="441" spans="6:6" x14ac:dyDescent="0.3">
      <c r="F441" t="str">
        <f t="shared" si="6"/>
        <v>divisiones.Add(new DivisionAdministrativa(id: , id2: , nombreAdministrativo: "", pais: ""));</v>
      </c>
    </row>
    <row r="442" spans="6:6" x14ac:dyDescent="0.3">
      <c r="F442" t="str">
        <f t="shared" si="6"/>
        <v>divisiones.Add(new DivisionAdministrativa(id: , id2: , nombreAdministrativo: "", pais: ""));</v>
      </c>
    </row>
    <row r="443" spans="6:6" x14ac:dyDescent="0.3">
      <c r="F443" t="str">
        <f t="shared" si="6"/>
        <v>divisiones.Add(new DivisionAdministrativa(id: , id2: , nombreAdministrativo: "", pais: ""));</v>
      </c>
    </row>
    <row r="444" spans="6:6" x14ac:dyDescent="0.3">
      <c r="F444" t="str">
        <f t="shared" si="6"/>
        <v>divisiones.Add(new DivisionAdministrativa(id: , id2: , nombreAdministrativo: "", pais: ""));</v>
      </c>
    </row>
    <row r="445" spans="6:6" x14ac:dyDescent="0.3">
      <c r="F445" t="str">
        <f t="shared" si="6"/>
        <v>divisiones.Add(new DivisionAdministrativa(id: , id2: , nombreAdministrativo: "", pais: ""));</v>
      </c>
    </row>
    <row r="446" spans="6:6" x14ac:dyDescent="0.3">
      <c r="F446" t="str">
        <f t="shared" si="6"/>
        <v>divisiones.Add(new DivisionAdministrativa(id: , id2: , nombreAdministrativo: "", pais: ""));</v>
      </c>
    </row>
    <row r="447" spans="6:6" x14ac:dyDescent="0.3">
      <c r="F447" t="str">
        <f t="shared" si="6"/>
        <v>divisiones.Add(new DivisionAdministrativa(id: , id2: , nombreAdministrativo: "", pais: ""));</v>
      </c>
    </row>
    <row r="448" spans="6:6" x14ac:dyDescent="0.3">
      <c r="F448" t="str">
        <f t="shared" si="6"/>
        <v>divisiones.Add(new DivisionAdministrativa(id: , id2: , nombreAdministrativo: "", pais: ""));</v>
      </c>
    </row>
    <row r="449" spans="6:6" x14ac:dyDescent="0.3">
      <c r="F449" t="str">
        <f t="shared" si="6"/>
        <v>divisiones.Add(new DivisionAdministrativa(id: , id2: , nombreAdministrativo: "", pais: ""));</v>
      </c>
    </row>
    <row r="450" spans="6:6" x14ac:dyDescent="0.3">
      <c r="F450" t="str">
        <f t="shared" si="6"/>
        <v>divisiones.Add(new DivisionAdministrativa(id: , id2: , nombreAdministrativo: "", pais: ""));</v>
      </c>
    </row>
    <row r="451" spans="6:6" x14ac:dyDescent="0.3">
      <c r="F451" t="str">
        <f t="shared" si="6"/>
        <v>divisiones.Add(new DivisionAdministrativa(id: , id2: , nombreAdministrativo: "", pais: ""));</v>
      </c>
    </row>
    <row r="452" spans="6:6" x14ac:dyDescent="0.3">
      <c r="F452" t="str">
        <f t="shared" si="6"/>
        <v>divisiones.Add(new DivisionAdministrativa(id: , id2: , nombreAdministrativo: "", pais: ""));</v>
      </c>
    </row>
    <row r="453" spans="6:6" x14ac:dyDescent="0.3">
      <c r="F453" t="str">
        <f t="shared" ref="F453:F516" si="7">+"divisiones.Add(new DivisionAdministrativa(id: "&amp;B453&amp;", id2: "&amp;C453&amp;", nombreAdministrativo: "&amp;""""&amp;D453&amp;""""&amp;", pais: "&amp;""""&amp;E453&amp;""""&amp;"));"</f>
        <v>divisiones.Add(new DivisionAdministrativa(id: , id2: , nombreAdministrativo: "", pais: ""));</v>
      </c>
    </row>
    <row r="454" spans="6:6" x14ac:dyDescent="0.3">
      <c r="F454" t="str">
        <f t="shared" si="7"/>
        <v>divisiones.Add(new DivisionAdministrativa(id: , id2: , nombreAdministrativo: "", pais: ""));</v>
      </c>
    </row>
    <row r="455" spans="6:6" x14ac:dyDescent="0.3">
      <c r="F455" t="str">
        <f t="shared" si="7"/>
        <v>divisiones.Add(new DivisionAdministrativa(id: , id2: , nombreAdministrativo: "", pais: ""));</v>
      </c>
    </row>
    <row r="456" spans="6:6" x14ac:dyDescent="0.3">
      <c r="F456" t="str">
        <f t="shared" si="7"/>
        <v>divisiones.Add(new DivisionAdministrativa(id: , id2: , nombreAdministrativo: "", pais: ""));</v>
      </c>
    </row>
    <row r="457" spans="6:6" x14ac:dyDescent="0.3">
      <c r="F457" t="str">
        <f t="shared" si="7"/>
        <v>divisiones.Add(new DivisionAdministrativa(id: , id2: , nombreAdministrativo: "", pais: ""));</v>
      </c>
    </row>
    <row r="458" spans="6:6" x14ac:dyDescent="0.3">
      <c r="F458" t="str">
        <f t="shared" si="7"/>
        <v>divisiones.Add(new DivisionAdministrativa(id: , id2: , nombreAdministrativo: "", pais: ""));</v>
      </c>
    </row>
    <row r="459" spans="6:6" x14ac:dyDescent="0.3">
      <c r="F459" t="str">
        <f t="shared" si="7"/>
        <v>divisiones.Add(new DivisionAdministrativa(id: , id2: , nombreAdministrativo: "", pais: ""));</v>
      </c>
    </row>
    <row r="460" spans="6:6" x14ac:dyDescent="0.3">
      <c r="F460" t="str">
        <f t="shared" si="7"/>
        <v>divisiones.Add(new DivisionAdministrativa(id: , id2: , nombreAdministrativo: "", pais: ""));</v>
      </c>
    </row>
    <row r="461" spans="6:6" x14ac:dyDescent="0.3">
      <c r="F461" t="str">
        <f t="shared" si="7"/>
        <v>divisiones.Add(new DivisionAdministrativa(id: , id2: , nombreAdministrativo: "", pais: ""));</v>
      </c>
    </row>
    <row r="462" spans="6:6" x14ac:dyDescent="0.3">
      <c r="F462" t="str">
        <f t="shared" si="7"/>
        <v>divisiones.Add(new DivisionAdministrativa(id: , id2: , nombreAdministrativo: "", pais: ""));</v>
      </c>
    </row>
    <row r="463" spans="6:6" x14ac:dyDescent="0.3">
      <c r="F463" t="str">
        <f t="shared" si="7"/>
        <v>divisiones.Add(new DivisionAdministrativa(id: , id2: , nombreAdministrativo: "", pais: ""));</v>
      </c>
    </row>
    <row r="464" spans="6:6" x14ac:dyDescent="0.3">
      <c r="F464" t="str">
        <f t="shared" si="7"/>
        <v>divisiones.Add(new DivisionAdministrativa(id: , id2: , nombreAdministrativo: "", pais: ""));</v>
      </c>
    </row>
    <row r="465" spans="6:6" x14ac:dyDescent="0.3">
      <c r="F465" t="str">
        <f t="shared" si="7"/>
        <v>divisiones.Add(new DivisionAdministrativa(id: , id2: , nombreAdministrativo: "", pais: ""));</v>
      </c>
    </row>
    <row r="466" spans="6:6" x14ac:dyDescent="0.3">
      <c r="F466" t="str">
        <f t="shared" si="7"/>
        <v>divisiones.Add(new DivisionAdministrativa(id: , id2: , nombreAdministrativo: "", pais: ""));</v>
      </c>
    </row>
    <row r="467" spans="6:6" x14ac:dyDescent="0.3">
      <c r="F467" t="str">
        <f t="shared" si="7"/>
        <v>divisiones.Add(new DivisionAdministrativa(id: , id2: , nombreAdministrativo: "", pais: ""));</v>
      </c>
    </row>
    <row r="468" spans="6:6" x14ac:dyDescent="0.3">
      <c r="F468" t="str">
        <f t="shared" si="7"/>
        <v>divisiones.Add(new DivisionAdministrativa(id: , id2: , nombreAdministrativo: "", pais: ""));</v>
      </c>
    </row>
    <row r="469" spans="6:6" x14ac:dyDescent="0.3">
      <c r="F469" t="str">
        <f t="shared" si="7"/>
        <v>divisiones.Add(new DivisionAdministrativa(id: , id2: , nombreAdministrativo: "", pais: ""));</v>
      </c>
    </row>
    <row r="470" spans="6:6" x14ac:dyDescent="0.3">
      <c r="F470" t="str">
        <f t="shared" si="7"/>
        <v>divisiones.Add(new DivisionAdministrativa(id: , id2: , nombreAdministrativo: "", pais: ""));</v>
      </c>
    </row>
    <row r="471" spans="6:6" x14ac:dyDescent="0.3">
      <c r="F471" t="str">
        <f t="shared" si="7"/>
        <v>divisiones.Add(new DivisionAdministrativa(id: , id2: , nombreAdministrativo: "", pais: ""));</v>
      </c>
    </row>
    <row r="472" spans="6:6" x14ac:dyDescent="0.3">
      <c r="F472" t="str">
        <f t="shared" si="7"/>
        <v>divisiones.Add(new DivisionAdministrativa(id: , id2: , nombreAdministrativo: "", pais: ""));</v>
      </c>
    </row>
    <row r="473" spans="6:6" x14ac:dyDescent="0.3">
      <c r="F473" t="str">
        <f t="shared" si="7"/>
        <v>divisiones.Add(new DivisionAdministrativa(id: , id2: , nombreAdministrativo: "", pais: ""));</v>
      </c>
    </row>
    <row r="474" spans="6:6" x14ac:dyDescent="0.3">
      <c r="F474" t="str">
        <f t="shared" si="7"/>
        <v>divisiones.Add(new DivisionAdministrativa(id: , id2: , nombreAdministrativo: "", pais: ""));</v>
      </c>
    </row>
    <row r="475" spans="6:6" x14ac:dyDescent="0.3">
      <c r="F475" t="str">
        <f t="shared" si="7"/>
        <v>divisiones.Add(new DivisionAdministrativa(id: , id2: , nombreAdministrativo: "", pais: ""));</v>
      </c>
    </row>
    <row r="476" spans="6:6" x14ac:dyDescent="0.3">
      <c r="F476" t="str">
        <f t="shared" si="7"/>
        <v>divisiones.Add(new DivisionAdministrativa(id: , id2: , nombreAdministrativo: "", pais: ""));</v>
      </c>
    </row>
    <row r="477" spans="6:6" x14ac:dyDescent="0.3">
      <c r="F477" t="str">
        <f t="shared" si="7"/>
        <v>divisiones.Add(new DivisionAdministrativa(id: , id2: , nombreAdministrativo: "", pais: ""));</v>
      </c>
    </row>
    <row r="478" spans="6:6" x14ac:dyDescent="0.3">
      <c r="F478" t="str">
        <f t="shared" si="7"/>
        <v>divisiones.Add(new DivisionAdministrativa(id: , id2: , nombreAdministrativo: "", pais: ""));</v>
      </c>
    </row>
    <row r="479" spans="6:6" x14ac:dyDescent="0.3">
      <c r="F479" t="str">
        <f t="shared" si="7"/>
        <v>divisiones.Add(new DivisionAdministrativa(id: , id2: , nombreAdministrativo: "", pais: ""));</v>
      </c>
    </row>
    <row r="480" spans="6:6" x14ac:dyDescent="0.3">
      <c r="F480" t="str">
        <f t="shared" si="7"/>
        <v>divisiones.Add(new DivisionAdministrativa(id: , id2: , nombreAdministrativo: "", pais: ""));</v>
      </c>
    </row>
    <row r="481" spans="6:6" x14ac:dyDescent="0.3">
      <c r="F481" t="str">
        <f t="shared" si="7"/>
        <v>divisiones.Add(new DivisionAdministrativa(id: , id2: , nombreAdministrativo: "", pais: ""));</v>
      </c>
    </row>
    <row r="482" spans="6:6" x14ac:dyDescent="0.3">
      <c r="F482" t="str">
        <f t="shared" si="7"/>
        <v>divisiones.Add(new DivisionAdministrativa(id: , id2: , nombreAdministrativo: "", pais: ""));</v>
      </c>
    </row>
    <row r="483" spans="6:6" x14ac:dyDescent="0.3">
      <c r="F483" t="str">
        <f t="shared" si="7"/>
        <v>divisiones.Add(new DivisionAdministrativa(id: , id2: , nombreAdministrativo: "", pais: ""));</v>
      </c>
    </row>
    <row r="484" spans="6:6" x14ac:dyDescent="0.3">
      <c r="F484" t="str">
        <f t="shared" si="7"/>
        <v>divisiones.Add(new DivisionAdministrativa(id: , id2: , nombreAdministrativo: "", pais: ""));</v>
      </c>
    </row>
    <row r="485" spans="6:6" x14ac:dyDescent="0.3">
      <c r="F485" t="str">
        <f t="shared" si="7"/>
        <v>divisiones.Add(new DivisionAdministrativa(id: , id2: , nombreAdministrativo: "", pais: ""));</v>
      </c>
    </row>
    <row r="486" spans="6:6" x14ac:dyDescent="0.3">
      <c r="F486" t="str">
        <f t="shared" si="7"/>
        <v>divisiones.Add(new DivisionAdministrativa(id: , id2: , nombreAdministrativo: "", pais: ""));</v>
      </c>
    </row>
    <row r="487" spans="6:6" x14ac:dyDescent="0.3">
      <c r="F487" t="str">
        <f t="shared" si="7"/>
        <v>divisiones.Add(new DivisionAdministrativa(id: , id2: , nombreAdministrativo: "", pais: ""));</v>
      </c>
    </row>
    <row r="488" spans="6:6" x14ac:dyDescent="0.3">
      <c r="F488" t="str">
        <f t="shared" si="7"/>
        <v>divisiones.Add(new DivisionAdministrativa(id: , id2: , nombreAdministrativo: "", pais: ""));</v>
      </c>
    </row>
    <row r="489" spans="6:6" x14ac:dyDescent="0.3">
      <c r="F489" t="str">
        <f t="shared" si="7"/>
        <v>divisiones.Add(new DivisionAdministrativa(id: , id2: , nombreAdministrativo: "", pais: ""));</v>
      </c>
    </row>
    <row r="490" spans="6:6" x14ac:dyDescent="0.3">
      <c r="F490" t="str">
        <f t="shared" si="7"/>
        <v>divisiones.Add(new DivisionAdministrativa(id: , id2: , nombreAdministrativo: "", pais: ""));</v>
      </c>
    </row>
    <row r="491" spans="6:6" x14ac:dyDescent="0.3">
      <c r="F491" t="str">
        <f t="shared" si="7"/>
        <v>divisiones.Add(new DivisionAdministrativa(id: , id2: , nombreAdministrativo: "", pais: ""));</v>
      </c>
    </row>
    <row r="492" spans="6:6" x14ac:dyDescent="0.3">
      <c r="F492" t="str">
        <f t="shared" si="7"/>
        <v>divisiones.Add(new DivisionAdministrativa(id: , id2: , nombreAdministrativo: "", pais: ""));</v>
      </c>
    </row>
    <row r="493" spans="6:6" x14ac:dyDescent="0.3">
      <c r="F493" t="str">
        <f t="shared" si="7"/>
        <v>divisiones.Add(new DivisionAdministrativa(id: , id2: , nombreAdministrativo: "", pais: ""));</v>
      </c>
    </row>
    <row r="494" spans="6:6" x14ac:dyDescent="0.3">
      <c r="F494" t="str">
        <f t="shared" si="7"/>
        <v>divisiones.Add(new DivisionAdministrativa(id: , id2: , nombreAdministrativo: "", pais: ""));</v>
      </c>
    </row>
    <row r="495" spans="6:6" x14ac:dyDescent="0.3">
      <c r="F495" t="str">
        <f t="shared" si="7"/>
        <v>divisiones.Add(new DivisionAdministrativa(id: , id2: , nombreAdministrativo: "", pais: ""));</v>
      </c>
    </row>
    <row r="496" spans="6:6" x14ac:dyDescent="0.3">
      <c r="F496" t="str">
        <f t="shared" si="7"/>
        <v>divisiones.Add(new DivisionAdministrativa(id: , id2: , nombreAdministrativo: "", pais: ""));</v>
      </c>
    </row>
    <row r="497" spans="6:6" x14ac:dyDescent="0.3">
      <c r="F497" t="str">
        <f t="shared" si="7"/>
        <v>divisiones.Add(new DivisionAdministrativa(id: , id2: , nombreAdministrativo: "", pais: ""));</v>
      </c>
    </row>
    <row r="498" spans="6:6" x14ac:dyDescent="0.3">
      <c r="F498" t="str">
        <f t="shared" si="7"/>
        <v>divisiones.Add(new DivisionAdministrativa(id: , id2: , nombreAdministrativo: "", pais: ""));</v>
      </c>
    </row>
    <row r="499" spans="6:6" x14ac:dyDescent="0.3">
      <c r="F499" t="str">
        <f t="shared" si="7"/>
        <v>divisiones.Add(new DivisionAdministrativa(id: , id2: , nombreAdministrativo: "", pais: ""));</v>
      </c>
    </row>
    <row r="500" spans="6:6" x14ac:dyDescent="0.3">
      <c r="F500" t="str">
        <f t="shared" si="7"/>
        <v>divisiones.Add(new DivisionAdministrativa(id: , id2: , nombreAdministrativo: "", pais: ""));</v>
      </c>
    </row>
    <row r="501" spans="6:6" x14ac:dyDescent="0.3">
      <c r="F501" t="str">
        <f t="shared" si="7"/>
        <v>divisiones.Add(new DivisionAdministrativa(id: , id2: , nombreAdministrativo: "", pais: ""));</v>
      </c>
    </row>
    <row r="502" spans="6:6" x14ac:dyDescent="0.3">
      <c r="F502" t="str">
        <f t="shared" si="7"/>
        <v>divisiones.Add(new DivisionAdministrativa(id: , id2: , nombreAdministrativo: "", pais: ""));</v>
      </c>
    </row>
    <row r="503" spans="6:6" x14ac:dyDescent="0.3">
      <c r="F503" t="str">
        <f t="shared" si="7"/>
        <v>divisiones.Add(new DivisionAdministrativa(id: , id2: , nombreAdministrativo: "", pais: ""));</v>
      </c>
    </row>
    <row r="504" spans="6:6" x14ac:dyDescent="0.3">
      <c r="F504" t="str">
        <f t="shared" si="7"/>
        <v>divisiones.Add(new DivisionAdministrativa(id: , id2: , nombreAdministrativo: "", pais: ""));</v>
      </c>
    </row>
    <row r="505" spans="6:6" x14ac:dyDescent="0.3">
      <c r="F505" t="str">
        <f t="shared" si="7"/>
        <v>divisiones.Add(new DivisionAdministrativa(id: , id2: , nombreAdministrativo: "", pais: ""));</v>
      </c>
    </row>
    <row r="506" spans="6:6" x14ac:dyDescent="0.3">
      <c r="F506" t="str">
        <f t="shared" si="7"/>
        <v>divisiones.Add(new DivisionAdministrativa(id: , id2: , nombreAdministrativo: "", pais: ""));</v>
      </c>
    </row>
    <row r="507" spans="6:6" x14ac:dyDescent="0.3">
      <c r="F507" t="str">
        <f t="shared" si="7"/>
        <v>divisiones.Add(new DivisionAdministrativa(id: , id2: , nombreAdministrativo: "", pais: ""));</v>
      </c>
    </row>
    <row r="508" spans="6:6" x14ac:dyDescent="0.3">
      <c r="F508" t="str">
        <f t="shared" si="7"/>
        <v>divisiones.Add(new DivisionAdministrativa(id: , id2: , nombreAdministrativo: "", pais: ""));</v>
      </c>
    </row>
    <row r="509" spans="6:6" x14ac:dyDescent="0.3">
      <c r="F509" t="str">
        <f t="shared" si="7"/>
        <v>divisiones.Add(new DivisionAdministrativa(id: , id2: , nombreAdministrativo: "", pais: ""));</v>
      </c>
    </row>
    <row r="510" spans="6:6" x14ac:dyDescent="0.3">
      <c r="F510" t="str">
        <f t="shared" si="7"/>
        <v>divisiones.Add(new DivisionAdministrativa(id: , id2: , nombreAdministrativo: "", pais: ""));</v>
      </c>
    </row>
    <row r="511" spans="6:6" x14ac:dyDescent="0.3">
      <c r="F511" t="str">
        <f t="shared" si="7"/>
        <v>divisiones.Add(new DivisionAdministrativa(id: , id2: , nombreAdministrativo: "", pais: ""));</v>
      </c>
    </row>
    <row r="512" spans="6:6" x14ac:dyDescent="0.3">
      <c r="F512" t="str">
        <f t="shared" si="7"/>
        <v>divisiones.Add(new DivisionAdministrativa(id: , id2: , nombreAdministrativo: "", pais: ""));</v>
      </c>
    </row>
    <row r="513" spans="6:6" x14ac:dyDescent="0.3">
      <c r="F513" t="str">
        <f t="shared" si="7"/>
        <v>divisiones.Add(new DivisionAdministrativa(id: , id2: , nombreAdministrativo: "", pais: ""));</v>
      </c>
    </row>
    <row r="514" spans="6:6" x14ac:dyDescent="0.3">
      <c r="F514" t="str">
        <f t="shared" si="7"/>
        <v>divisiones.Add(new DivisionAdministrativa(id: , id2: , nombreAdministrativo: "", pais: ""));</v>
      </c>
    </row>
    <row r="515" spans="6:6" x14ac:dyDescent="0.3">
      <c r="F515" t="str">
        <f t="shared" si="7"/>
        <v>divisiones.Add(new DivisionAdministrativa(id: , id2: , nombreAdministrativo: "", pais: ""));</v>
      </c>
    </row>
    <row r="516" spans="6:6" x14ac:dyDescent="0.3">
      <c r="F516" t="str">
        <f t="shared" si="7"/>
        <v>divisiones.Add(new DivisionAdministrativa(id: , id2: , nombreAdministrativo: "", pais: ""));</v>
      </c>
    </row>
    <row r="517" spans="6:6" x14ac:dyDescent="0.3">
      <c r="F517" t="str">
        <f t="shared" ref="F517:F580" si="8">+"divisiones.Add(new DivisionAdministrativa(id: "&amp;B517&amp;", id2: "&amp;C517&amp;", nombreAdministrativo: "&amp;""""&amp;D517&amp;""""&amp;", pais: "&amp;""""&amp;E517&amp;""""&amp;"));"</f>
        <v>divisiones.Add(new DivisionAdministrativa(id: , id2: , nombreAdministrativo: "", pais: ""));</v>
      </c>
    </row>
    <row r="518" spans="6:6" x14ac:dyDescent="0.3">
      <c r="F518" t="str">
        <f t="shared" si="8"/>
        <v>divisiones.Add(new DivisionAdministrativa(id: , id2: , nombreAdministrativo: "", pais: ""));</v>
      </c>
    </row>
    <row r="519" spans="6:6" x14ac:dyDescent="0.3">
      <c r="F519" t="str">
        <f t="shared" si="8"/>
        <v>divisiones.Add(new DivisionAdministrativa(id: , id2: , nombreAdministrativo: "", pais: ""));</v>
      </c>
    </row>
    <row r="520" spans="6:6" x14ac:dyDescent="0.3">
      <c r="F520" t="str">
        <f t="shared" si="8"/>
        <v>divisiones.Add(new DivisionAdministrativa(id: , id2: , nombreAdministrativo: "", pais: ""));</v>
      </c>
    </row>
    <row r="521" spans="6:6" x14ac:dyDescent="0.3">
      <c r="F521" t="str">
        <f t="shared" si="8"/>
        <v>divisiones.Add(new DivisionAdministrativa(id: , id2: , nombreAdministrativo: "", pais: ""));</v>
      </c>
    </row>
    <row r="522" spans="6:6" x14ac:dyDescent="0.3">
      <c r="F522" t="str">
        <f t="shared" si="8"/>
        <v>divisiones.Add(new DivisionAdministrativa(id: , id2: , nombreAdministrativo: "", pais: ""));</v>
      </c>
    </row>
    <row r="523" spans="6:6" x14ac:dyDescent="0.3">
      <c r="F523" t="str">
        <f t="shared" si="8"/>
        <v>divisiones.Add(new DivisionAdministrativa(id: , id2: , nombreAdministrativo: "", pais: ""));</v>
      </c>
    </row>
    <row r="524" spans="6:6" x14ac:dyDescent="0.3">
      <c r="F524" t="str">
        <f t="shared" si="8"/>
        <v>divisiones.Add(new DivisionAdministrativa(id: , id2: , nombreAdministrativo: "", pais: ""));</v>
      </c>
    </row>
    <row r="525" spans="6:6" x14ac:dyDescent="0.3">
      <c r="F525" t="str">
        <f t="shared" si="8"/>
        <v>divisiones.Add(new DivisionAdministrativa(id: , id2: , nombreAdministrativo: "", pais: ""));</v>
      </c>
    </row>
    <row r="526" spans="6:6" x14ac:dyDescent="0.3">
      <c r="F526" t="str">
        <f t="shared" si="8"/>
        <v>divisiones.Add(new DivisionAdministrativa(id: , id2: , nombreAdministrativo: "", pais: ""));</v>
      </c>
    </row>
    <row r="527" spans="6:6" x14ac:dyDescent="0.3">
      <c r="F527" t="str">
        <f t="shared" si="8"/>
        <v>divisiones.Add(new DivisionAdministrativa(id: , id2: , nombreAdministrativo: "", pais: ""));</v>
      </c>
    </row>
    <row r="528" spans="6:6" x14ac:dyDescent="0.3">
      <c r="F528" t="str">
        <f t="shared" si="8"/>
        <v>divisiones.Add(new DivisionAdministrativa(id: , id2: , nombreAdministrativo: "", pais: ""));</v>
      </c>
    </row>
    <row r="529" spans="6:6" x14ac:dyDescent="0.3">
      <c r="F529" t="str">
        <f t="shared" si="8"/>
        <v>divisiones.Add(new DivisionAdministrativa(id: , id2: , nombreAdministrativo: "", pais: ""));</v>
      </c>
    </row>
    <row r="530" spans="6:6" x14ac:dyDescent="0.3">
      <c r="F530" t="str">
        <f t="shared" si="8"/>
        <v>divisiones.Add(new DivisionAdministrativa(id: , id2: , nombreAdministrativo: "", pais: ""));</v>
      </c>
    </row>
    <row r="531" spans="6:6" x14ac:dyDescent="0.3">
      <c r="F531" t="str">
        <f t="shared" si="8"/>
        <v>divisiones.Add(new DivisionAdministrativa(id: , id2: , nombreAdministrativo: "", pais: ""));</v>
      </c>
    </row>
    <row r="532" spans="6:6" x14ac:dyDescent="0.3">
      <c r="F532" t="str">
        <f t="shared" si="8"/>
        <v>divisiones.Add(new DivisionAdministrativa(id: , id2: , nombreAdministrativo: "", pais: ""));</v>
      </c>
    </row>
    <row r="533" spans="6:6" x14ac:dyDescent="0.3">
      <c r="F533" t="str">
        <f t="shared" si="8"/>
        <v>divisiones.Add(new DivisionAdministrativa(id: , id2: , nombreAdministrativo: "", pais: ""));</v>
      </c>
    </row>
    <row r="534" spans="6:6" x14ac:dyDescent="0.3">
      <c r="F534" t="str">
        <f t="shared" si="8"/>
        <v>divisiones.Add(new DivisionAdministrativa(id: , id2: , nombreAdministrativo: "", pais: ""));</v>
      </c>
    </row>
    <row r="535" spans="6:6" x14ac:dyDescent="0.3">
      <c r="F535" t="str">
        <f t="shared" si="8"/>
        <v>divisiones.Add(new DivisionAdministrativa(id: , id2: , nombreAdministrativo: "", pais: ""));</v>
      </c>
    </row>
    <row r="536" spans="6:6" x14ac:dyDescent="0.3">
      <c r="F536" t="str">
        <f t="shared" si="8"/>
        <v>divisiones.Add(new DivisionAdministrativa(id: , id2: , nombreAdministrativo: "", pais: ""));</v>
      </c>
    </row>
    <row r="537" spans="6:6" x14ac:dyDescent="0.3">
      <c r="F537" t="str">
        <f t="shared" si="8"/>
        <v>divisiones.Add(new DivisionAdministrativa(id: , id2: , nombreAdministrativo: "", pais: ""));</v>
      </c>
    </row>
    <row r="538" spans="6:6" x14ac:dyDescent="0.3">
      <c r="F538" t="str">
        <f t="shared" si="8"/>
        <v>divisiones.Add(new DivisionAdministrativa(id: , id2: , nombreAdministrativo: "", pais: ""));</v>
      </c>
    </row>
    <row r="539" spans="6:6" x14ac:dyDescent="0.3">
      <c r="F539" t="str">
        <f t="shared" si="8"/>
        <v>divisiones.Add(new DivisionAdministrativa(id: , id2: , nombreAdministrativo: "", pais: ""));</v>
      </c>
    </row>
    <row r="540" spans="6:6" x14ac:dyDescent="0.3">
      <c r="F540" t="str">
        <f t="shared" si="8"/>
        <v>divisiones.Add(new DivisionAdministrativa(id: , id2: , nombreAdministrativo: "", pais: ""));</v>
      </c>
    </row>
    <row r="541" spans="6:6" x14ac:dyDescent="0.3">
      <c r="F541" t="str">
        <f t="shared" si="8"/>
        <v>divisiones.Add(new DivisionAdministrativa(id: , id2: , nombreAdministrativo: "", pais: ""));</v>
      </c>
    </row>
    <row r="542" spans="6:6" x14ac:dyDescent="0.3">
      <c r="F542" t="str">
        <f t="shared" si="8"/>
        <v>divisiones.Add(new DivisionAdministrativa(id: , id2: , nombreAdministrativo: "", pais: ""));</v>
      </c>
    </row>
    <row r="543" spans="6:6" x14ac:dyDescent="0.3">
      <c r="F543" t="str">
        <f t="shared" si="8"/>
        <v>divisiones.Add(new DivisionAdministrativa(id: , id2: , nombreAdministrativo: "", pais: ""));</v>
      </c>
    </row>
    <row r="544" spans="6:6" x14ac:dyDescent="0.3">
      <c r="F544" t="str">
        <f t="shared" si="8"/>
        <v>divisiones.Add(new DivisionAdministrativa(id: , id2: , nombreAdministrativo: "", pais: ""));</v>
      </c>
    </row>
    <row r="545" spans="6:6" x14ac:dyDescent="0.3">
      <c r="F545" t="str">
        <f t="shared" si="8"/>
        <v>divisiones.Add(new DivisionAdministrativa(id: , id2: , nombreAdministrativo: "", pais: ""));</v>
      </c>
    </row>
    <row r="546" spans="6:6" x14ac:dyDescent="0.3">
      <c r="F546" t="str">
        <f t="shared" si="8"/>
        <v>divisiones.Add(new DivisionAdministrativa(id: , id2: , nombreAdministrativo: "", pais: ""));</v>
      </c>
    </row>
    <row r="547" spans="6:6" x14ac:dyDescent="0.3">
      <c r="F547" t="str">
        <f t="shared" si="8"/>
        <v>divisiones.Add(new DivisionAdministrativa(id: , id2: , nombreAdministrativo: "", pais: ""));</v>
      </c>
    </row>
    <row r="548" spans="6:6" x14ac:dyDescent="0.3">
      <c r="F548" t="str">
        <f t="shared" si="8"/>
        <v>divisiones.Add(new DivisionAdministrativa(id: , id2: , nombreAdministrativo: "", pais: ""));</v>
      </c>
    </row>
    <row r="549" spans="6:6" x14ac:dyDescent="0.3">
      <c r="F549" t="str">
        <f t="shared" si="8"/>
        <v>divisiones.Add(new DivisionAdministrativa(id: , id2: , nombreAdministrativo: "", pais: ""));</v>
      </c>
    </row>
    <row r="550" spans="6:6" x14ac:dyDescent="0.3">
      <c r="F550" t="str">
        <f t="shared" si="8"/>
        <v>divisiones.Add(new DivisionAdministrativa(id: , id2: , nombreAdministrativo: "", pais: ""));</v>
      </c>
    </row>
    <row r="551" spans="6:6" x14ac:dyDescent="0.3">
      <c r="F551" t="str">
        <f t="shared" si="8"/>
        <v>divisiones.Add(new DivisionAdministrativa(id: , id2: , nombreAdministrativo: "", pais: ""));</v>
      </c>
    </row>
    <row r="552" spans="6:6" x14ac:dyDescent="0.3">
      <c r="F552" t="str">
        <f t="shared" si="8"/>
        <v>divisiones.Add(new DivisionAdministrativa(id: , id2: , nombreAdministrativo: "", pais: ""));</v>
      </c>
    </row>
    <row r="553" spans="6:6" x14ac:dyDescent="0.3">
      <c r="F553" t="str">
        <f t="shared" si="8"/>
        <v>divisiones.Add(new DivisionAdministrativa(id: , id2: , nombreAdministrativo: "", pais: ""));</v>
      </c>
    </row>
    <row r="554" spans="6:6" x14ac:dyDescent="0.3">
      <c r="F554" t="str">
        <f t="shared" si="8"/>
        <v>divisiones.Add(new DivisionAdministrativa(id: , id2: , nombreAdministrativo: "", pais: ""));</v>
      </c>
    </row>
    <row r="555" spans="6:6" x14ac:dyDescent="0.3">
      <c r="F555" t="str">
        <f t="shared" si="8"/>
        <v>divisiones.Add(new DivisionAdministrativa(id: , id2: , nombreAdministrativo: "", pais: ""));</v>
      </c>
    </row>
    <row r="556" spans="6:6" x14ac:dyDescent="0.3">
      <c r="F556" t="str">
        <f t="shared" si="8"/>
        <v>divisiones.Add(new DivisionAdministrativa(id: , id2: , nombreAdministrativo: "", pais: ""));</v>
      </c>
    </row>
    <row r="557" spans="6:6" x14ac:dyDescent="0.3">
      <c r="F557" t="str">
        <f t="shared" si="8"/>
        <v>divisiones.Add(new DivisionAdministrativa(id: , id2: , nombreAdministrativo: "", pais: ""));</v>
      </c>
    </row>
    <row r="558" spans="6:6" x14ac:dyDescent="0.3">
      <c r="F558" t="str">
        <f t="shared" si="8"/>
        <v>divisiones.Add(new DivisionAdministrativa(id: , id2: , nombreAdministrativo: "", pais: ""));</v>
      </c>
    </row>
    <row r="559" spans="6:6" x14ac:dyDescent="0.3">
      <c r="F559" t="str">
        <f t="shared" si="8"/>
        <v>divisiones.Add(new DivisionAdministrativa(id: , id2: , nombreAdministrativo: "", pais: ""));</v>
      </c>
    </row>
    <row r="560" spans="6:6" x14ac:dyDescent="0.3">
      <c r="F560" t="str">
        <f t="shared" si="8"/>
        <v>divisiones.Add(new DivisionAdministrativa(id: , id2: , nombreAdministrativo: "", pais: ""));</v>
      </c>
    </row>
    <row r="561" spans="6:6" x14ac:dyDescent="0.3">
      <c r="F561" t="str">
        <f t="shared" si="8"/>
        <v>divisiones.Add(new DivisionAdministrativa(id: , id2: , nombreAdministrativo: "", pais: ""));</v>
      </c>
    </row>
    <row r="562" spans="6:6" x14ac:dyDescent="0.3">
      <c r="F562" t="str">
        <f t="shared" si="8"/>
        <v>divisiones.Add(new DivisionAdministrativa(id: , id2: , nombreAdministrativo: "", pais: ""));</v>
      </c>
    </row>
    <row r="563" spans="6:6" x14ac:dyDescent="0.3">
      <c r="F563" t="str">
        <f t="shared" si="8"/>
        <v>divisiones.Add(new DivisionAdministrativa(id: , id2: , nombreAdministrativo: "", pais: ""));</v>
      </c>
    </row>
    <row r="564" spans="6:6" x14ac:dyDescent="0.3">
      <c r="F564" t="str">
        <f t="shared" si="8"/>
        <v>divisiones.Add(new DivisionAdministrativa(id: , id2: , nombreAdministrativo: "", pais: ""));</v>
      </c>
    </row>
    <row r="565" spans="6:6" x14ac:dyDescent="0.3">
      <c r="F565" t="str">
        <f t="shared" si="8"/>
        <v>divisiones.Add(new DivisionAdministrativa(id: , id2: , nombreAdministrativo: "", pais: ""));</v>
      </c>
    </row>
    <row r="566" spans="6:6" x14ac:dyDescent="0.3">
      <c r="F566" t="str">
        <f t="shared" si="8"/>
        <v>divisiones.Add(new DivisionAdministrativa(id: , id2: , nombreAdministrativo: "", pais: ""));</v>
      </c>
    </row>
    <row r="567" spans="6:6" x14ac:dyDescent="0.3">
      <c r="F567" t="str">
        <f t="shared" si="8"/>
        <v>divisiones.Add(new DivisionAdministrativa(id: , id2: , nombreAdministrativo: "", pais: ""));</v>
      </c>
    </row>
    <row r="568" spans="6:6" x14ac:dyDescent="0.3">
      <c r="F568" t="str">
        <f t="shared" si="8"/>
        <v>divisiones.Add(new DivisionAdministrativa(id: , id2: , nombreAdministrativo: "", pais: ""));</v>
      </c>
    </row>
    <row r="569" spans="6:6" x14ac:dyDescent="0.3">
      <c r="F569" t="str">
        <f t="shared" si="8"/>
        <v>divisiones.Add(new DivisionAdministrativa(id: , id2: , nombreAdministrativo: "", pais: ""));</v>
      </c>
    </row>
    <row r="570" spans="6:6" x14ac:dyDescent="0.3">
      <c r="F570" t="str">
        <f t="shared" si="8"/>
        <v>divisiones.Add(new DivisionAdministrativa(id: , id2: , nombreAdministrativo: "", pais: ""));</v>
      </c>
    </row>
    <row r="571" spans="6:6" x14ac:dyDescent="0.3">
      <c r="F571" t="str">
        <f t="shared" si="8"/>
        <v>divisiones.Add(new DivisionAdministrativa(id: , id2: , nombreAdministrativo: "", pais: ""));</v>
      </c>
    </row>
    <row r="572" spans="6:6" x14ac:dyDescent="0.3">
      <c r="F572" t="str">
        <f t="shared" si="8"/>
        <v>divisiones.Add(new DivisionAdministrativa(id: , id2: , nombreAdministrativo: "", pais: ""));</v>
      </c>
    </row>
    <row r="573" spans="6:6" x14ac:dyDescent="0.3">
      <c r="F573" t="str">
        <f t="shared" si="8"/>
        <v>divisiones.Add(new DivisionAdministrativa(id: , id2: , nombreAdministrativo: "", pais: ""));</v>
      </c>
    </row>
    <row r="574" spans="6:6" x14ac:dyDescent="0.3">
      <c r="F574" t="str">
        <f t="shared" si="8"/>
        <v>divisiones.Add(new DivisionAdministrativa(id: , id2: , nombreAdministrativo: "", pais: ""));</v>
      </c>
    </row>
    <row r="575" spans="6:6" x14ac:dyDescent="0.3">
      <c r="F575" t="str">
        <f t="shared" si="8"/>
        <v>divisiones.Add(new DivisionAdministrativa(id: , id2: , nombreAdministrativo: "", pais: ""));</v>
      </c>
    </row>
    <row r="576" spans="6:6" x14ac:dyDescent="0.3">
      <c r="F576" t="str">
        <f t="shared" si="8"/>
        <v>divisiones.Add(new DivisionAdministrativa(id: , id2: , nombreAdministrativo: "", pais: ""));</v>
      </c>
    </row>
    <row r="577" spans="6:6" x14ac:dyDescent="0.3">
      <c r="F577" t="str">
        <f t="shared" si="8"/>
        <v>divisiones.Add(new DivisionAdministrativa(id: , id2: , nombreAdministrativo: "", pais: ""));</v>
      </c>
    </row>
    <row r="578" spans="6:6" x14ac:dyDescent="0.3">
      <c r="F578" t="str">
        <f t="shared" si="8"/>
        <v>divisiones.Add(new DivisionAdministrativa(id: , id2: , nombreAdministrativo: "", pais: ""));</v>
      </c>
    </row>
    <row r="579" spans="6:6" x14ac:dyDescent="0.3">
      <c r="F579" t="str">
        <f t="shared" si="8"/>
        <v>divisiones.Add(new DivisionAdministrativa(id: , id2: , nombreAdministrativo: "", pais: ""));</v>
      </c>
    </row>
    <row r="580" spans="6:6" x14ac:dyDescent="0.3">
      <c r="F580" t="str">
        <f t="shared" si="8"/>
        <v>divisiones.Add(new DivisionAdministrativa(id: , id2: , nombreAdministrativo: "", pais: ""));</v>
      </c>
    </row>
    <row r="581" spans="6:6" x14ac:dyDescent="0.3">
      <c r="F581" t="str">
        <f t="shared" ref="F581:F644" si="9">+"divisiones.Add(new DivisionAdministrativa(id: "&amp;B581&amp;", id2: "&amp;C581&amp;", nombreAdministrativo: "&amp;""""&amp;D581&amp;""""&amp;", pais: "&amp;""""&amp;E581&amp;""""&amp;"));"</f>
        <v>divisiones.Add(new DivisionAdministrativa(id: , id2: , nombreAdministrativo: "", pais: ""));</v>
      </c>
    </row>
    <row r="582" spans="6:6" x14ac:dyDescent="0.3">
      <c r="F582" t="str">
        <f t="shared" si="9"/>
        <v>divisiones.Add(new DivisionAdministrativa(id: , id2: , nombreAdministrativo: "", pais: ""));</v>
      </c>
    </row>
    <row r="583" spans="6:6" x14ac:dyDescent="0.3">
      <c r="F583" t="str">
        <f t="shared" si="9"/>
        <v>divisiones.Add(new DivisionAdministrativa(id: , id2: , nombreAdministrativo: "", pais: ""));</v>
      </c>
    </row>
    <row r="584" spans="6:6" x14ac:dyDescent="0.3">
      <c r="F584" t="str">
        <f t="shared" si="9"/>
        <v>divisiones.Add(new DivisionAdministrativa(id: , id2: , nombreAdministrativo: "", pais: ""));</v>
      </c>
    </row>
    <row r="585" spans="6:6" x14ac:dyDescent="0.3">
      <c r="F585" t="str">
        <f t="shared" si="9"/>
        <v>divisiones.Add(new DivisionAdministrativa(id: , id2: , nombreAdministrativo: "", pais: ""));</v>
      </c>
    </row>
    <row r="586" spans="6:6" x14ac:dyDescent="0.3">
      <c r="F586" t="str">
        <f t="shared" si="9"/>
        <v>divisiones.Add(new DivisionAdministrativa(id: , id2: , nombreAdministrativo: "", pais: ""));</v>
      </c>
    </row>
    <row r="587" spans="6:6" x14ac:dyDescent="0.3">
      <c r="F587" t="str">
        <f t="shared" si="9"/>
        <v>divisiones.Add(new DivisionAdministrativa(id: , id2: , nombreAdministrativo: "", pais: ""));</v>
      </c>
    </row>
    <row r="588" spans="6:6" x14ac:dyDescent="0.3">
      <c r="F588" t="str">
        <f t="shared" si="9"/>
        <v>divisiones.Add(new DivisionAdministrativa(id: , id2: , nombreAdministrativo: "", pais: ""));</v>
      </c>
    </row>
    <row r="589" spans="6:6" x14ac:dyDescent="0.3">
      <c r="F589" t="str">
        <f t="shared" si="9"/>
        <v>divisiones.Add(new DivisionAdministrativa(id: , id2: , nombreAdministrativo: "", pais: ""));</v>
      </c>
    </row>
    <row r="590" spans="6:6" x14ac:dyDescent="0.3">
      <c r="F590" t="str">
        <f t="shared" si="9"/>
        <v>divisiones.Add(new DivisionAdministrativa(id: , id2: , nombreAdministrativo: "", pais: ""));</v>
      </c>
    </row>
    <row r="591" spans="6:6" x14ac:dyDescent="0.3">
      <c r="F591" t="str">
        <f t="shared" si="9"/>
        <v>divisiones.Add(new DivisionAdministrativa(id: , id2: , nombreAdministrativo: "", pais: ""));</v>
      </c>
    </row>
    <row r="592" spans="6:6" x14ac:dyDescent="0.3">
      <c r="F592" t="str">
        <f t="shared" si="9"/>
        <v>divisiones.Add(new DivisionAdministrativa(id: , id2: , nombreAdministrativo: "", pais: ""));</v>
      </c>
    </row>
    <row r="593" spans="6:6" x14ac:dyDescent="0.3">
      <c r="F593" t="str">
        <f t="shared" si="9"/>
        <v>divisiones.Add(new DivisionAdministrativa(id: , id2: , nombreAdministrativo: "", pais: ""));</v>
      </c>
    </row>
    <row r="594" spans="6:6" x14ac:dyDescent="0.3">
      <c r="F594" t="str">
        <f t="shared" si="9"/>
        <v>divisiones.Add(new DivisionAdministrativa(id: , id2: , nombreAdministrativo: "", pais: ""));</v>
      </c>
    </row>
    <row r="595" spans="6:6" x14ac:dyDescent="0.3">
      <c r="F595" t="str">
        <f t="shared" si="9"/>
        <v>divisiones.Add(new DivisionAdministrativa(id: , id2: , nombreAdministrativo: "", pais: ""));</v>
      </c>
    </row>
    <row r="596" spans="6:6" x14ac:dyDescent="0.3">
      <c r="F596" t="str">
        <f t="shared" si="9"/>
        <v>divisiones.Add(new DivisionAdministrativa(id: , id2: , nombreAdministrativo: "", pais: ""));</v>
      </c>
    </row>
    <row r="597" spans="6:6" x14ac:dyDescent="0.3">
      <c r="F597" t="str">
        <f t="shared" si="9"/>
        <v>divisiones.Add(new DivisionAdministrativa(id: , id2: , nombreAdministrativo: "", pais: ""));</v>
      </c>
    </row>
    <row r="598" spans="6:6" x14ac:dyDescent="0.3">
      <c r="F598" t="str">
        <f t="shared" si="9"/>
        <v>divisiones.Add(new DivisionAdministrativa(id: , id2: , nombreAdministrativo: "", pais: ""));</v>
      </c>
    </row>
    <row r="599" spans="6:6" x14ac:dyDescent="0.3">
      <c r="F599" t="str">
        <f t="shared" si="9"/>
        <v>divisiones.Add(new DivisionAdministrativa(id: , id2: , nombreAdministrativo: "", pais: ""));</v>
      </c>
    </row>
    <row r="600" spans="6:6" x14ac:dyDescent="0.3">
      <c r="F600" t="str">
        <f t="shared" si="9"/>
        <v>divisiones.Add(new DivisionAdministrativa(id: , id2: , nombreAdministrativo: "", pais: ""));</v>
      </c>
    </row>
    <row r="601" spans="6:6" x14ac:dyDescent="0.3">
      <c r="F601" t="str">
        <f t="shared" si="9"/>
        <v>divisiones.Add(new DivisionAdministrativa(id: , id2: , nombreAdministrativo: "", pais: ""));</v>
      </c>
    </row>
    <row r="602" spans="6:6" x14ac:dyDescent="0.3">
      <c r="F602" t="str">
        <f t="shared" si="9"/>
        <v>divisiones.Add(new DivisionAdministrativa(id: , id2: , nombreAdministrativo: "", pais: ""));</v>
      </c>
    </row>
    <row r="603" spans="6:6" x14ac:dyDescent="0.3">
      <c r="F603" t="str">
        <f t="shared" si="9"/>
        <v>divisiones.Add(new DivisionAdministrativa(id: , id2: , nombreAdministrativo: "", pais: ""));</v>
      </c>
    </row>
    <row r="604" spans="6:6" x14ac:dyDescent="0.3">
      <c r="F604" t="str">
        <f t="shared" si="9"/>
        <v>divisiones.Add(new DivisionAdministrativa(id: , id2: , nombreAdministrativo: "", pais: ""));</v>
      </c>
    </row>
    <row r="605" spans="6:6" x14ac:dyDescent="0.3">
      <c r="F605" t="str">
        <f t="shared" si="9"/>
        <v>divisiones.Add(new DivisionAdministrativa(id: , id2: , nombreAdministrativo: "", pais: ""));</v>
      </c>
    </row>
    <row r="606" spans="6:6" x14ac:dyDescent="0.3">
      <c r="F606" t="str">
        <f t="shared" si="9"/>
        <v>divisiones.Add(new DivisionAdministrativa(id: , id2: , nombreAdministrativo: "", pais: ""));</v>
      </c>
    </row>
    <row r="607" spans="6:6" x14ac:dyDescent="0.3">
      <c r="F607" t="str">
        <f t="shared" si="9"/>
        <v>divisiones.Add(new DivisionAdministrativa(id: , id2: , nombreAdministrativo: "", pais: ""));</v>
      </c>
    </row>
    <row r="608" spans="6:6" x14ac:dyDescent="0.3">
      <c r="F608" t="str">
        <f t="shared" si="9"/>
        <v>divisiones.Add(new DivisionAdministrativa(id: , id2: , nombreAdministrativo: "", pais: ""));</v>
      </c>
    </row>
    <row r="609" spans="6:6" x14ac:dyDescent="0.3">
      <c r="F609" t="str">
        <f t="shared" si="9"/>
        <v>divisiones.Add(new DivisionAdministrativa(id: , id2: , nombreAdministrativo: "", pais: ""));</v>
      </c>
    </row>
    <row r="610" spans="6:6" x14ac:dyDescent="0.3">
      <c r="F610" t="str">
        <f t="shared" si="9"/>
        <v>divisiones.Add(new DivisionAdministrativa(id: , id2: , nombreAdministrativo: "", pais: ""));</v>
      </c>
    </row>
    <row r="611" spans="6:6" x14ac:dyDescent="0.3">
      <c r="F611" t="str">
        <f t="shared" si="9"/>
        <v>divisiones.Add(new DivisionAdministrativa(id: , id2: , nombreAdministrativo: "", pais: ""));</v>
      </c>
    </row>
    <row r="612" spans="6:6" x14ac:dyDescent="0.3">
      <c r="F612" t="str">
        <f t="shared" si="9"/>
        <v>divisiones.Add(new DivisionAdministrativa(id: , id2: , nombreAdministrativo: "", pais: ""));</v>
      </c>
    </row>
    <row r="613" spans="6:6" x14ac:dyDescent="0.3">
      <c r="F613" t="str">
        <f t="shared" si="9"/>
        <v>divisiones.Add(new DivisionAdministrativa(id: , id2: , nombreAdministrativo: "", pais: ""));</v>
      </c>
    </row>
    <row r="614" spans="6:6" x14ac:dyDescent="0.3">
      <c r="F614" t="str">
        <f t="shared" si="9"/>
        <v>divisiones.Add(new DivisionAdministrativa(id: , id2: , nombreAdministrativo: "", pais: ""));</v>
      </c>
    </row>
    <row r="615" spans="6:6" x14ac:dyDescent="0.3">
      <c r="F615" t="str">
        <f t="shared" si="9"/>
        <v>divisiones.Add(new DivisionAdministrativa(id: , id2: , nombreAdministrativo: "", pais: ""));</v>
      </c>
    </row>
    <row r="616" spans="6:6" x14ac:dyDescent="0.3">
      <c r="F616" t="str">
        <f t="shared" si="9"/>
        <v>divisiones.Add(new DivisionAdministrativa(id: , id2: , nombreAdministrativo: "", pais: ""));</v>
      </c>
    </row>
    <row r="617" spans="6:6" x14ac:dyDescent="0.3">
      <c r="F617" t="str">
        <f t="shared" si="9"/>
        <v>divisiones.Add(new DivisionAdministrativa(id: , id2: , nombreAdministrativo: "", pais: ""));</v>
      </c>
    </row>
    <row r="618" spans="6:6" x14ac:dyDescent="0.3">
      <c r="F618" t="str">
        <f t="shared" si="9"/>
        <v>divisiones.Add(new DivisionAdministrativa(id: , id2: , nombreAdministrativo: "", pais: ""));</v>
      </c>
    </row>
    <row r="619" spans="6:6" x14ac:dyDescent="0.3">
      <c r="F619" t="str">
        <f t="shared" si="9"/>
        <v>divisiones.Add(new DivisionAdministrativa(id: , id2: , nombreAdministrativo: "", pais: ""));</v>
      </c>
    </row>
    <row r="620" spans="6:6" x14ac:dyDescent="0.3">
      <c r="F620" t="str">
        <f t="shared" si="9"/>
        <v>divisiones.Add(new DivisionAdministrativa(id: , id2: , nombreAdministrativo: "", pais: ""));</v>
      </c>
    </row>
    <row r="621" spans="6:6" x14ac:dyDescent="0.3">
      <c r="F621" t="str">
        <f t="shared" si="9"/>
        <v>divisiones.Add(new DivisionAdministrativa(id: , id2: , nombreAdministrativo: "", pais: ""));</v>
      </c>
    </row>
    <row r="622" spans="6:6" x14ac:dyDescent="0.3">
      <c r="F622" t="str">
        <f t="shared" si="9"/>
        <v>divisiones.Add(new DivisionAdministrativa(id: , id2: , nombreAdministrativo: "", pais: ""));</v>
      </c>
    </row>
    <row r="623" spans="6:6" x14ac:dyDescent="0.3">
      <c r="F623" t="str">
        <f t="shared" si="9"/>
        <v>divisiones.Add(new DivisionAdministrativa(id: , id2: , nombreAdministrativo: "", pais: ""));</v>
      </c>
    </row>
    <row r="624" spans="6:6" x14ac:dyDescent="0.3">
      <c r="F624" t="str">
        <f t="shared" si="9"/>
        <v>divisiones.Add(new DivisionAdministrativa(id: , id2: , nombreAdministrativo: "", pais: ""));</v>
      </c>
    </row>
    <row r="625" spans="6:6" x14ac:dyDescent="0.3">
      <c r="F625" t="str">
        <f t="shared" si="9"/>
        <v>divisiones.Add(new DivisionAdministrativa(id: , id2: , nombreAdministrativo: "", pais: ""));</v>
      </c>
    </row>
    <row r="626" spans="6:6" x14ac:dyDescent="0.3">
      <c r="F626" t="str">
        <f t="shared" si="9"/>
        <v>divisiones.Add(new DivisionAdministrativa(id: , id2: , nombreAdministrativo: "", pais: ""));</v>
      </c>
    </row>
    <row r="627" spans="6:6" x14ac:dyDescent="0.3">
      <c r="F627" t="str">
        <f t="shared" si="9"/>
        <v>divisiones.Add(new DivisionAdministrativa(id: , id2: , nombreAdministrativo: "", pais: ""));</v>
      </c>
    </row>
    <row r="628" spans="6:6" x14ac:dyDescent="0.3">
      <c r="F628" t="str">
        <f t="shared" si="9"/>
        <v>divisiones.Add(new DivisionAdministrativa(id: , id2: , nombreAdministrativo: "", pais: ""));</v>
      </c>
    </row>
    <row r="629" spans="6:6" x14ac:dyDescent="0.3">
      <c r="F629" t="str">
        <f t="shared" si="9"/>
        <v>divisiones.Add(new DivisionAdministrativa(id: , id2: , nombreAdministrativo: "", pais: ""));</v>
      </c>
    </row>
    <row r="630" spans="6:6" x14ac:dyDescent="0.3">
      <c r="F630" t="str">
        <f t="shared" si="9"/>
        <v>divisiones.Add(new DivisionAdministrativa(id: , id2: , nombreAdministrativo: "", pais: ""));</v>
      </c>
    </row>
    <row r="631" spans="6:6" x14ac:dyDescent="0.3">
      <c r="F631" t="str">
        <f t="shared" si="9"/>
        <v>divisiones.Add(new DivisionAdministrativa(id: , id2: , nombreAdministrativo: "", pais: ""));</v>
      </c>
    </row>
    <row r="632" spans="6:6" x14ac:dyDescent="0.3">
      <c r="F632" t="str">
        <f t="shared" si="9"/>
        <v>divisiones.Add(new DivisionAdministrativa(id: , id2: , nombreAdministrativo: "", pais: ""));</v>
      </c>
    </row>
    <row r="633" spans="6:6" x14ac:dyDescent="0.3">
      <c r="F633" t="str">
        <f t="shared" si="9"/>
        <v>divisiones.Add(new DivisionAdministrativa(id: , id2: , nombreAdministrativo: "", pais: ""));</v>
      </c>
    </row>
    <row r="634" spans="6:6" x14ac:dyDescent="0.3">
      <c r="F634" t="str">
        <f t="shared" si="9"/>
        <v>divisiones.Add(new DivisionAdministrativa(id: , id2: , nombreAdministrativo: "", pais: ""));</v>
      </c>
    </row>
    <row r="635" spans="6:6" x14ac:dyDescent="0.3">
      <c r="F635" t="str">
        <f t="shared" si="9"/>
        <v>divisiones.Add(new DivisionAdministrativa(id: , id2: , nombreAdministrativo: "", pais: ""));</v>
      </c>
    </row>
    <row r="636" spans="6:6" x14ac:dyDescent="0.3">
      <c r="F636" t="str">
        <f t="shared" si="9"/>
        <v>divisiones.Add(new DivisionAdministrativa(id: , id2: , nombreAdministrativo: "", pais: ""));</v>
      </c>
    </row>
    <row r="637" spans="6:6" x14ac:dyDescent="0.3">
      <c r="F637" t="str">
        <f t="shared" si="9"/>
        <v>divisiones.Add(new DivisionAdministrativa(id: , id2: , nombreAdministrativo: "", pais: ""));</v>
      </c>
    </row>
    <row r="638" spans="6:6" x14ac:dyDescent="0.3">
      <c r="F638" t="str">
        <f t="shared" si="9"/>
        <v>divisiones.Add(new DivisionAdministrativa(id: , id2: , nombreAdministrativo: "", pais: ""));</v>
      </c>
    </row>
    <row r="639" spans="6:6" x14ac:dyDescent="0.3">
      <c r="F639" t="str">
        <f t="shared" si="9"/>
        <v>divisiones.Add(new DivisionAdministrativa(id: , id2: , nombreAdministrativo: "", pais: ""));</v>
      </c>
    </row>
    <row r="640" spans="6:6" x14ac:dyDescent="0.3">
      <c r="F640" t="str">
        <f t="shared" si="9"/>
        <v>divisiones.Add(new DivisionAdministrativa(id: , id2: , nombreAdministrativo: "", pais: ""));</v>
      </c>
    </row>
    <row r="641" spans="6:6" x14ac:dyDescent="0.3">
      <c r="F641" t="str">
        <f t="shared" si="9"/>
        <v>divisiones.Add(new DivisionAdministrativa(id: , id2: , nombreAdministrativo: "", pais: ""));</v>
      </c>
    </row>
    <row r="642" spans="6:6" x14ac:dyDescent="0.3">
      <c r="F642" t="str">
        <f t="shared" si="9"/>
        <v>divisiones.Add(new DivisionAdministrativa(id: , id2: , nombreAdministrativo: "", pais: ""));</v>
      </c>
    </row>
    <row r="643" spans="6:6" x14ac:dyDescent="0.3">
      <c r="F643" t="str">
        <f t="shared" si="9"/>
        <v>divisiones.Add(new DivisionAdministrativa(id: , id2: , nombreAdministrativo: "", pais: ""));</v>
      </c>
    </row>
    <row r="644" spans="6:6" x14ac:dyDescent="0.3">
      <c r="F644" t="str">
        <f t="shared" si="9"/>
        <v>divisiones.Add(new DivisionAdministrativa(id: , id2: , nombreAdministrativo: "", pais: ""));</v>
      </c>
    </row>
    <row r="645" spans="6:6" x14ac:dyDescent="0.3">
      <c r="F645" t="str">
        <f t="shared" ref="F645:F708" si="10">+"divisiones.Add(new DivisionAdministrativa(id: "&amp;B645&amp;", id2: "&amp;C645&amp;", nombreAdministrativo: "&amp;""""&amp;D645&amp;""""&amp;", pais: "&amp;""""&amp;E645&amp;""""&amp;"));"</f>
        <v>divisiones.Add(new DivisionAdministrativa(id: , id2: , nombreAdministrativo: "", pais: ""));</v>
      </c>
    </row>
    <row r="646" spans="6:6" x14ac:dyDescent="0.3">
      <c r="F646" t="str">
        <f t="shared" si="10"/>
        <v>divisiones.Add(new DivisionAdministrativa(id: , id2: , nombreAdministrativo: "", pais: ""));</v>
      </c>
    </row>
    <row r="647" spans="6:6" x14ac:dyDescent="0.3">
      <c r="F647" t="str">
        <f t="shared" si="10"/>
        <v>divisiones.Add(new DivisionAdministrativa(id: , id2: , nombreAdministrativo: "", pais: ""));</v>
      </c>
    </row>
    <row r="648" spans="6:6" x14ac:dyDescent="0.3">
      <c r="F648" t="str">
        <f t="shared" si="10"/>
        <v>divisiones.Add(new DivisionAdministrativa(id: , id2: , nombreAdministrativo: "", pais: ""));</v>
      </c>
    </row>
    <row r="649" spans="6:6" x14ac:dyDescent="0.3">
      <c r="F649" t="str">
        <f t="shared" si="10"/>
        <v>divisiones.Add(new DivisionAdministrativa(id: , id2: , nombreAdministrativo: "", pais: ""));</v>
      </c>
    </row>
    <row r="650" spans="6:6" x14ac:dyDescent="0.3">
      <c r="F650" t="str">
        <f t="shared" si="10"/>
        <v>divisiones.Add(new DivisionAdministrativa(id: , id2: , nombreAdministrativo: "", pais: ""));</v>
      </c>
    </row>
    <row r="651" spans="6:6" x14ac:dyDescent="0.3">
      <c r="F651" t="str">
        <f t="shared" si="10"/>
        <v>divisiones.Add(new DivisionAdministrativa(id: , id2: , nombreAdministrativo: "", pais: ""));</v>
      </c>
    </row>
    <row r="652" spans="6:6" x14ac:dyDescent="0.3">
      <c r="F652" t="str">
        <f t="shared" si="10"/>
        <v>divisiones.Add(new DivisionAdministrativa(id: , id2: , nombreAdministrativo: "", pais: ""));</v>
      </c>
    </row>
    <row r="653" spans="6:6" x14ac:dyDescent="0.3">
      <c r="F653" t="str">
        <f t="shared" si="10"/>
        <v>divisiones.Add(new DivisionAdministrativa(id: , id2: , nombreAdministrativo: "", pais: ""));</v>
      </c>
    </row>
    <row r="654" spans="6:6" x14ac:dyDescent="0.3">
      <c r="F654" t="str">
        <f t="shared" si="10"/>
        <v>divisiones.Add(new DivisionAdministrativa(id: , id2: , nombreAdministrativo: "", pais: ""));</v>
      </c>
    </row>
    <row r="655" spans="6:6" x14ac:dyDescent="0.3">
      <c r="F655" t="str">
        <f t="shared" si="10"/>
        <v>divisiones.Add(new DivisionAdministrativa(id: , id2: , nombreAdministrativo: "", pais: ""));</v>
      </c>
    </row>
    <row r="656" spans="6:6" x14ac:dyDescent="0.3">
      <c r="F656" t="str">
        <f t="shared" si="10"/>
        <v>divisiones.Add(new DivisionAdministrativa(id: , id2: , nombreAdministrativo: "", pais: ""));</v>
      </c>
    </row>
    <row r="657" spans="6:6" x14ac:dyDescent="0.3">
      <c r="F657" t="str">
        <f t="shared" si="10"/>
        <v>divisiones.Add(new DivisionAdministrativa(id: , id2: , nombreAdministrativo: "", pais: ""));</v>
      </c>
    </row>
    <row r="658" spans="6:6" x14ac:dyDescent="0.3">
      <c r="F658" t="str">
        <f t="shared" si="10"/>
        <v>divisiones.Add(new DivisionAdministrativa(id: , id2: , nombreAdministrativo: "", pais: ""));</v>
      </c>
    </row>
    <row r="659" spans="6:6" x14ac:dyDescent="0.3">
      <c r="F659" t="str">
        <f t="shared" si="10"/>
        <v>divisiones.Add(new DivisionAdministrativa(id: , id2: , nombreAdministrativo: "", pais: ""));</v>
      </c>
    </row>
    <row r="660" spans="6:6" x14ac:dyDescent="0.3">
      <c r="F660" t="str">
        <f t="shared" si="10"/>
        <v>divisiones.Add(new DivisionAdministrativa(id: , id2: , nombreAdministrativo: "", pais: ""));</v>
      </c>
    </row>
    <row r="661" spans="6:6" x14ac:dyDescent="0.3">
      <c r="F661" t="str">
        <f t="shared" si="10"/>
        <v>divisiones.Add(new DivisionAdministrativa(id: , id2: , nombreAdministrativo: "", pais: ""));</v>
      </c>
    </row>
    <row r="662" spans="6:6" x14ac:dyDescent="0.3">
      <c r="F662" t="str">
        <f t="shared" si="10"/>
        <v>divisiones.Add(new DivisionAdministrativa(id: , id2: , nombreAdministrativo: "", pais: ""));</v>
      </c>
    </row>
    <row r="663" spans="6:6" x14ac:dyDescent="0.3">
      <c r="F663" t="str">
        <f t="shared" si="10"/>
        <v>divisiones.Add(new DivisionAdministrativa(id: , id2: , nombreAdministrativo: "", pais: ""));</v>
      </c>
    </row>
    <row r="664" spans="6:6" x14ac:dyDescent="0.3">
      <c r="F664" t="str">
        <f t="shared" si="10"/>
        <v>divisiones.Add(new DivisionAdministrativa(id: , id2: , nombreAdministrativo: "", pais: ""));</v>
      </c>
    </row>
    <row r="665" spans="6:6" x14ac:dyDescent="0.3">
      <c r="F665" t="str">
        <f t="shared" si="10"/>
        <v>divisiones.Add(new DivisionAdministrativa(id: , id2: , nombreAdministrativo: "", pais: ""));</v>
      </c>
    </row>
    <row r="666" spans="6:6" x14ac:dyDescent="0.3">
      <c r="F666" t="str">
        <f t="shared" si="10"/>
        <v>divisiones.Add(new DivisionAdministrativa(id: , id2: , nombreAdministrativo: "", pais: ""));</v>
      </c>
    </row>
    <row r="667" spans="6:6" x14ac:dyDescent="0.3">
      <c r="F667" t="str">
        <f t="shared" si="10"/>
        <v>divisiones.Add(new DivisionAdministrativa(id: , id2: , nombreAdministrativo: "", pais: ""));</v>
      </c>
    </row>
    <row r="668" spans="6:6" x14ac:dyDescent="0.3">
      <c r="F668" t="str">
        <f t="shared" si="10"/>
        <v>divisiones.Add(new DivisionAdministrativa(id: , id2: , nombreAdministrativo: "", pais: ""));</v>
      </c>
    </row>
    <row r="669" spans="6:6" x14ac:dyDescent="0.3">
      <c r="F669" t="str">
        <f t="shared" si="10"/>
        <v>divisiones.Add(new DivisionAdministrativa(id: , id2: , nombreAdministrativo: "", pais: ""));</v>
      </c>
    </row>
    <row r="670" spans="6:6" x14ac:dyDescent="0.3">
      <c r="F670" t="str">
        <f t="shared" si="10"/>
        <v>divisiones.Add(new DivisionAdministrativa(id: , id2: , nombreAdministrativo: "", pais: ""));</v>
      </c>
    </row>
    <row r="671" spans="6:6" x14ac:dyDescent="0.3">
      <c r="F671" t="str">
        <f t="shared" si="10"/>
        <v>divisiones.Add(new DivisionAdministrativa(id: , id2: , nombreAdministrativo: "", pais: ""));</v>
      </c>
    </row>
    <row r="672" spans="6:6" x14ac:dyDescent="0.3">
      <c r="F672" t="str">
        <f t="shared" si="10"/>
        <v>divisiones.Add(new DivisionAdministrativa(id: , id2: , nombreAdministrativo: "", pais: ""));</v>
      </c>
    </row>
    <row r="673" spans="6:6" x14ac:dyDescent="0.3">
      <c r="F673" t="str">
        <f t="shared" si="10"/>
        <v>divisiones.Add(new DivisionAdministrativa(id: , id2: , nombreAdministrativo: "", pais: ""));</v>
      </c>
    </row>
    <row r="674" spans="6:6" x14ac:dyDescent="0.3">
      <c r="F674" t="str">
        <f t="shared" si="10"/>
        <v>divisiones.Add(new DivisionAdministrativa(id: , id2: , nombreAdministrativo: "", pais: ""));</v>
      </c>
    </row>
    <row r="675" spans="6:6" x14ac:dyDescent="0.3">
      <c r="F675" t="str">
        <f t="shared" si="10"/>
        <v>divisiones.Add(new DivisionAdministrativa(id: , id2: , nombreAdministrativo: "", pais: ""));</v>
      </c>
    </row>
    <row r="676" spans="6:6" x14ac:dyDescent="0.3">
      <c r="F676" t="str">
        <f t="shared" si="10"/>
        <v>divisiones.Add(new DivisionAdministrativa(id: , id2: , nombreAdministrativo: "", pais: ""));</v>
      </c>
    </row>
    <row r="677" spans="6:6" x14ac:dyDescent="0.3">
      <c r="F677" t="str">
        <f t="shared" si="10"/>
        <v>divisiones.Add(new DivisionAdministrativa(id: , id2: , nombreAdministrativo: "", pais: ""));</v>
      </c>
    </row>
    <row r="678" spans="6:6" x14ac:dyDescent="0.3">
      <c r="F678" t="str">
        <f t="shared" si="10"/>
        <v>divisiones.Add(new DivisionAdministrativa(id: , id2: , nombreAdministrativo: "", pais: ""));</v>
      </c>
    </row>
    <row r="679" spans="6:6" x14ac:dyDescent="0.3">
      <c r="F679" t="str">
        <f t="shared" si="10"/>
        <v>divisiones.Add(new DivisionAdministrativa(id: , id2: , nombreAdministrativo: "", pais: ""));</v>
      </c>
    </row>
    <row r="680" spans="6:6" x14ac:dyDescent="0.3">
      <c r="F680" t="str">
        <f t="shared" si="10"/>
        <v>divisiones.Add(new DivisionAdministrativa(id: , id2: , nombreAdministrativo: "", pais: ""));</v>
      </c>
    </row>
    <row r="681" spans="6:6" x14ac:dyDescent="0.3">
      <c r="F681" t="str">
        <f t="shared" si="10"/>
        <v>divisiones.Add(new DivisionAdministrativa(id: , id2: , nombreAdministrativo: "", pais: ""));</v>
      </c>
    </row>
    <row r="682" spans="6:6" x14ac:dyDescent="0.3">
      <c r="F682" t="str">
        <f t="shared" si="10"/>
        <v>divisiones.Add(new DivisionAdministrativa(id: , id2: , nombreAdministrativo: "", pais: ""));</v>
      </c>
    </row>
    <row r="683" spans="6:6" x14ac:dyDescent="0.3">
      <c r="F683" t="str">
        <f t="shared" si="10"/>
        <v>divisiones.Add(new DivisionAdministrativa(id: , id2: , nombreAdministrativo: "", pais: ""));</v>
      </c>
    </row>
    <row r="684" spans="6:6" x14ac:dyDescent="0.3">
      <c r="F684" t="str">
        <f t="shared" si="10"/>
        <v>divisiones.Add(new DivisionAdministrativa(id: , id2: , nombreAdministrativo: "", pais: ""));</v>
      </c>
    </row>
    <row r="685" spans="6:6" x14ac:dyDescent="0.3">
      <c r="F685" t="str">
        <f t="shared" si="10"/>
        <v>divisiones.Add(new DivisionAdministrativa(id: , id2: , nombreAdministrativo: "", pais: ""));</v>
      </c>
    </row>
    <row r="686" spans="6:6" x14ac:dyDescent="0.3">
      <c r="F686" t="str">
        <f t="shared" si="10"/>
        <v>divisiones.Add(new DivisionAdministrativa(id: , id2: , nombreAdministrativo: "", pais: ""));</v>
      </c>
    </row>
    <row r="687" spans="6:6" x14ac:dyDescent="0.3">
      <c r="F687" t="str">
        <f t="shared" si="10"/>
        <v>divisiones.Add(new DivisionAdministrativa(id: , id2: , nombreAdministrativo: "", pais: ""));</v>
      </c>
    </row>
    <row r="688" spans="6:6" x14ac:dyDescent="0.3">
      <c r="F688" t="str">
        <f t="shared" si="10"/>
        <v>divisiones.Add(new DivisionAdministrativa(id: , id2: , nombreAdministrativo: "", pais: ""));</v>
      </c>
    </row>
    <row r="689" spans="6:6" x14ac:dyDescent="0.3">
      <c r="F689" t="str">
        <f t="shared" si="10"/>
        <v>divisiones.Add(new DivisionAdministrativa(id: , id2: , nombreAdministrativo: "", pais: ""));</v>
      </c>
    </row>
    <row r="690" spans="6:6" x14ac:dyDescent="0.3">
      <c r="F690" t="str">
        <f t="shared" si="10"/>
        <v>divisiones.Add(new DivisionAdministrativa(id: , id2: , nombreAdministrativo: "", pais: ""));</v>
      </c>
    </row>
    <row r="691" spans="6:6" x14ac:dyDescent="0.3">
      <c r="F691" t="str">
        <f t="shared" si="10"/>
        <v>divisiones.Add(new DivisionAdministrativa(id: , id2: , nombreAdministrativo: "", pais: ""));</v>
      </c>
    </row>
    <row r="692" spans="6:6" x14ac:dyDescent="0.3">
      <c r="F692" t="str">
        <f t="shared" si="10"/>
        <v>divisiones.Add(new DivisionAdministrativa(id: , id2: , nombreAdministrativo: "", pais: ""));</v>
      </c>
    </row>
    <row r="693" spans="6:6" x14ac:dyDescent="0.3">
      <c r="F693" t="str">
        <f t="shared" si="10"/>
        <v>divisiones.Add(new DivisionAdministrativa(id: , id2: , nombreAdministrativo: "", pais: ""));</v>
      </c>
    </row>
    <row r="694" spans="6:6" x14ac:dyDescent="0.3">
      <c r="F694" t="str">
        <f t="shared" si="10"/>
        <v>divisiones.Add(new DivisionAdministrativa(id: , id2: , nombreAdministrativo: "", pais: ""));</v>
      </c>
    </row>
    <row r="695" spans="6:6" x14ac:dyDescent="0.3">
      <c r="F695" t="str">
        <f t="shared" si="10"/>
        <v>divisiones.Add(new DivisionAdministrativa(id: , id2: , nombreAdministrativo: "", pais: ""));</v>
      </c>
    </row>
    <row r="696" spans="6:6" x14ac:dyDescent="0.3">
      <c r="F696" t="str">
        <f t="shared" si="10"/>
        <v>divisiones.Add(new DivisionAdministrativa(id: , id2: , nombreAdministrativo: "", pais: ""));</v>
      </c>
    </row>
    <row r="697" spans="6:6" x14ac:dyDescent="0.3">
      <c r="F697" t="str">
        <f t="shared" si="10"/>
        <v>divisiones.Add(new DivisionAdministrativa(id: , id2: , nombreAdministrativo: "", pais: ""));</v>
      </c>
    </row>
    <row r="698" spans="6:6" x14ac:dyDescent="0.3">
      <c r="F698" t="str">
        <f t="shared" si="10"/>
        <v>divisiones.Add(new DivisionAdministrativa(id: , id2: , nombreAdministrativo: "", pais: ""));</v>
      </c>
    </row>
    <row r="699" spans="6:6" x14ac:dyDescent="0.3">
      <c r="F699" t="str">
        <f t="shared" si="10"/>
        <v>divisiones.Add(new DivisionAdministrativa(id: , id2: , nombreAdministrativo: "", pais: ""));</v>
      </c>
    </row>
    <row r="700" spans="6:6" x14ac:dyDescent="0.3">
      <c r="F700" t="str">
        <f t="shared" si="10"/>
        <v>divisiones.Add(new DivisionAdministrativa(id: , id2: , nombreAdministrativo: "", pais: ""));</v>
      </c>
    </row>
    <row r="701" spans="6:6" x14ac:dyDescent="0.3">
      <c r="F701" t="str">
        <f t="shared" si="10"/>
        <v>divisiones.Add(new DivisionAdministrativa(id: , id2: , nombreAdministrativo: "", pais: ""));</v>
      </c>
    </row>
    <row r="702" spans="6:6" x14ac:dyDescent="0.3">
      <c r="F702" t="str">
        <f t="shared" si="10"/>
        <v>divisiones.Add(new DivisionAdministrativa(id: , id2: , nombreAdministrativo: "", pais: ""));</v>
      </c>
    </row>
    <row r="703" spans="6:6" x14ac:dyDescent="0.3">
      <c r="F703" t="str">
        <f t="shared" si="10"/>
        <v>divisiones.Add(new DivisionAdministrativa(id: , id2: , nombreAdministrativo: "", pais: ""));</v>
      </c>
    </row>
    <row r="704" spans="6:6" x14ac:dyDescent="0.3">
      <c r="F704" t="str">
        <f t="shared" si="10"/>
        <v>divisiones.Add(new DivisionAdministrativa(id: , id2: , nombreAdministrativo: "", pais: ""));</v>
      </c>
    </row>
    <row r="705" spans="6:6" x14ac:dyDescent="0.3">
      <c r="F705" t="str">
        <f t="shared" si="10"/>
        <v>divisiones.Add(new DivisionAdministrativa(id: , id2: , nombreAdministrativo: "", pais: ""));</v>
      </c>
    </row>
    <row r="706" spans="6:6" x14ac:dyDescent="0.3">
      <c r="F706" t="str">
        <f t="shared" si="10"/>
        <v>divisiones.Add(new DivisionAdministrativa(id: , id2: , nombreAdministrativo: "", pais: ""));</v>
      </c>
    </row>
    <row r="707" spans="6:6" x14ac:dyDescent="0.3">
      <c r="F707" t="str">
        <f t="shared" si="10"/>
        <v>divisiones.Add(new DivisionAdministrativa(id: , id2: , nombreAdministrativo: "", pais: ""));</v>
      </c>
    </row>
    <row r="708" spans="6:6" x14ac:dyDescent="0.3">
      <c r="F708" t="str">
        <f t="shared" si="10"/>
        <v>divisiones.Add(new DivisionAdministrativa(id: , id2: , nombreAdministrativo: "", pais: ""));</v>
      </c>
    </row>
    <row r="709" spans="6:6" x14ac:dyDescent="0.3">
      <c r="F709" t="str">
        <f t="shared" ref="F709:F772" si="11">+"divisiones.Add(new DivisionAdministrativa(id: "&amp;B709&amp;", id2: "&amp;C709&amp;", nombreAdministrativo: "&amp;""""&amp;D709&amp;""""&amp;", pais: "&amp;""""&amp;E709&amp;""""&amp;"));"</f>
        <v>divisiones.Add(new DivisionAdministrativa(id: , id2: , nombreAdministrativo: "", pais: ""));</v>
      </c>
    </row>
    <row r="710" spans="6:6" x14ac:dyDescent="0.3">
      <c r="F710" t="str">
        <f t="shared" si="11"/>
        <v>divisiones.Add(new DivisionAdministrativa(id: , id2: , nombreAdministrativo: "", pais: ""));</v>
      </c>
    </row>
    <row r="711" spans="6:6" x14ac:dyDescent="0.3">
      <c r="F711" t="str">
        <f t="shared" si="11"/>
        <v>divisiones.Add(new DivisionAdministrativa(id: , id2: , nombreAdministrativo: "", pais: ""));</v>
      </c>
    </row>
    <row r="712" spans="6:6" x14ac:dyDescent="0.3">
      <c r="F712" t="str">
        <f t="shared" si="11"/>
        <v>divisiones.Add(new DivisionAdministrativa(id: , id2: , nombreAdministrativo: "", pais: ""));</v>
      </c>
    </row>
    <row r="713" spans="6:6" x14ac:dyDescent="0.3">
      <c r="F713" t="str">
        <f t="shared" si="11"/>
        <v>divisiones.Add(new DivisionAdministrativa(id: , id2: , nombreAdministrativo: "", pais: ""));</v>
      </c>
    </row>
    <row r="714" spans="6:6" x14ac:dyDescent="0.3">
      <c r="F714" t="str">
        <f t="shared" si="11"/>
        <v>divisiones.Add(new DivisionAdministrativa(id: , id2: , nombreAdministrativo: "", pais: ""));</v>
      </c>
    </row>
    <row r="715" spans="6:6" x14ac:dyDescent="0.3">
      <c r="F715" t="str">
        <f t="shared" si="11"/>
        <v>divisiones.Add(new DivisionAdministrativa(id: , id2: , nombreAdministrativo: "", pais: ""));</v>
      </c>
    </row>
    <row r="716" spans="6:6" x14ac:dyDescent="0.3">
      <c r="F716" t="str">
        <f t="shared" si="11"/>
        <v>divisiones.Add(new DivisionAdministrativa(id: , id2: , nombreAdministrativo: "", pais: ""));</v>
      </c>
    </row>
    <row r="717" spans="6:6" x14ac:dyDescent="0.3">
      <c r="F717" t="str">
        <f t="shared" si="11"/>
        <v>divisiones.Add(new DivisionAdministrativa(id: , id2: , nombreAdministrativo: "", pais: ""));</v>
      </c>
    </row>
    <row r="718" spans="6:6" x14ac:dyDescent="0.3">
      <c r="F718" t="str">
        <f t="shared" si="11"/>
        <v>divisiones.Add(new DivisionAdministrativa(id: , id2: , nombreAdministrativo: "", pais: ""));</v>
      </c>
    </row>
    <row r="719" spans="6:6" x14ac:dyDescent="0.3">
      <c r="F719" t="str">
        <f t="shared" si="11"/>
        <v>divisiones.Add(new DivisionAdministrativa(id: , id2: , nombreAdministrativo: "", pais: ""));</v>
      </c>
    </row>
    <row r="720" spans="6:6" x14ac:dyDescent="0.3">
      <c r="F720" t="str">
        <f t="shared" si="11"/>
        <v>divisiones.Add(new DivisionAdministrativa(id: , id2: , nombreAdministrativo: "", pais: ""));</v>
      </c>
    </row>
    <row r="721" spans="6:6" x14ac:dyDescent="0.3">
      <c r="F721" t="str">
        <f t="shared" si="11"/>
        <v>divisiones.Add(new DivisionAdministrativa(id: , id2: , nombreAdministrativo: "", pais: ""));</v>
      </c>
    </row>
    <row r="722" spans="6:6" x14ac:dyDescent="0.3">
      <c r="F722" t="str">
        <f t="shared" si="11"/>
        <v>divisiones.Add(new DivisionAdministrativa(id: , id2: , nombreAdministrativo: "", pais: ""));</v>
      </c>
    </row>
    <row r="723" spans="6:6" x14ac:dyDescent="0.3">
      <c r="F723" t="str">
        <f t="shared" si="11"/>
        <v>divisiones.Add(new DivisionAdministrativa(id: , id2: , nombreAdministrativo: "", pais: ""));</v>
      </c>
    </row>
    <row r="724" spans="6:6" x14ac:dyDescent="0.3">
      <c r="F724" t="str">
        <f t="shared" si="11"/>
        <v>divisiones.Add(new DivisionAdministrativa(id: , id2: , nombreAdministrativo: "", pais: ""));</v>
      </c>
    </row>
    <row r="725" spans="6:6" x14ac:dyDescent="0.3">
      <c r="F725" t="str">
        <f t="shared" si="11"/>
        <v>divisiones.Add(new DivisionAdministrativa(id: , id2: , nombreAdministrativo: "", pais: ""));</v>
      </c>
    </row>
    <row r="726" spans="6:6" x14ac:dyDescent="0.3">
      <c r="F726" t="str">
        <f t="shared" si="11"/>
        <v>divisiones.Add(new DivisionAdministrativa(id: , id2: , nombreAdministrativo: "", pais: ""));</v>
      </c>
    </row>
    <row r="727" spans="6:6" x14ac:dyDescent="0.3">
      <c r="F727" t="str">
        <f t="shared" si="11"/>
        <v>divisiones.Add(new DivisionAdministrativa(id: , id2: , nombreAdministrativo: "", pais: ""));</v>
      </c>
    </row>
    <row r="728" spans="6:6" x14ac:dyDescent="0.3">
      <c r="F728" t="str">
        <f t="shared" si="11"/>
        <v>divisiones.Add(new DivisionAdministrativa(id: , id2: , nombreAdministrativo: "", pais: ""));</v>
      </c>
    </row>
    <row r="729" spans="6:6" x14ac:dyDescent="0.3">
      <c r="F729" t="str">
        <f t="shared" si="11"/>
        <v>divisiones.Add(new DivisionAdministrativa(id: , id2: , nombreAdministrativo: "", pais: ""));</v>
      </c>
    </row>
    <row r="730" spans="6:6" x14ac:dyDescent="0.3">
      <c r="F730" t="str">
        <f t="shared" si="11"/>
        <v>divisiones.Add(new DivisionAdministrativa(id: , id2: , nombreAdministrativo: "", pais: ""));</v>
      </c>
    </row>
    <row r="731" spans="6:6" x14ac:dyDescent="0.3">
      <c r="F731" t="str">
        <f t="shared" si="11"/>
        <v>divisiones.Add(new DivisionAdministrativa(id: , id2: , nombreAdministrativo: "", pais: ""));</v>
      </c>
    </row>
    <row r="732" spans="6:6" x14ac:dyDescent="0.3">
      <c r="F732" t="str">
        <f t="shared" si="11"/>
        <v>divisiones.Add(new DivisionAdministrativa(id: , id2: , nombreAdministrativo: "", pais: ""));</v>
      </c>
    </row>
    <row r="733" spans="6:6" x14ac:dyDescent="0.3">
      <c r="F733" t="str">
        <f t="shared" si="11"/>
        <v>divisiones.Add(new DivisionAdministrativa(id: , id2: , nombreAdministrativo: "", pais: ""));</v>
      </c>
    </row>
    <row r="734" spans="6:6" x14ac:dyDescent="0.3">
      <c r="F734" t="str">
        <f t="shared" si="11"/>
        <v>divisiones.Add(new DivisionAdministrativa(id: , id2: , nombreAdministrativo: "", pais: ""));</v>
      </c>
    </row>
    <row r="735" spans="6:6" x14ac:dyDescent="0.3">
      <c r="F735" t="str">
        <f t="shared" si="11"/>
        <v>divisiones.Add(new DivisionAdministrativa(id: , id2: , nombreAdministrativo: "", pais: ""));</v>
      </c>
    </row>
    <row r="736" spans="6:6" x14ac:dyDescent="0.3">
      <c r="F736" t="str">
        <f t="shared" si="11"/>
        <v>divisiones.Add(new DivisionAdministrativa(id: , id2: , nombreAdministrativo: "", pais: ""));</v>
      </c>
    </row>
    <row r="737" spans="6:6" x14ac:dyDescent="0.3">
      <c r="F737" t="str">
        <f t="shared" si="11"/>
        <v>divisiones.Add(new DivisionAdministrativa(id: , id2: , nombreAdministrativo: "", pais: ""));</v>
      </c>
    </row>
    <row r="738" spans="6:6" x14ac:dyDescent="0.3">
      <c r="F738" t="str">
        <f t="shared" si="11"/>
        <v>divisiones.Add(new DivisionAdministrativa(id: , id2: , nombreAdministrativo: "", pais: ""));</v>
      </c>
    </row>
    <row r="739" spans="6:6" x14ac:dyDescent="0.3">
      <c r="F739" t="str">
        <f t="shared" si="11"/>
        <v>divisiones.Add(new DivisionAdministrativa(id: , id2: , nombreAdministrativo: "", pais: ""));</v>
      </c>
    </row>
    <row r="740" spans="6:6" x14ac:dyDescent="0.3">
      <c r="F740" t="str">
        <f t="shared" si="11"/>
        <v>divisiones.Add(new DivisionAdministrativa(id: , id2: , nombreAdministrativo: "", pais: ""));</v>
      </c>
    </row>
    <row r="741" spans="6:6" x14ac:dyDescent="0.3">
      <c r="F741" t="str">
        <f t="shared" si="11"/>
        <v>divisiones.Add(new DivisionAdministrativa(id: , id2: , nombreAdministrativo: "", pais: ""));</v>
      </c>
    </row>
    <row r="742" spans="6:6" x14ac:dyDescent="0.3">
      <c r="F742" t="str">
        <f t="shared" si="11"/>
        <v>divisiones.Add(new DivisionAdministrativa(id: , id2: , nombreAdministrativo: "", pais: ""));</v>
      </c>
    </row>
    <row r="743" spans="6:6" x14ac:dyDescent="0.3">
      <c r="F743" t="str">
        <f t="shared" si="11"/>
        <v>divisiones.Add(new DivisionAdministrativa(id: , id2: , nombreAdministrativo: "", pais: ""));</v>
      </c>
    </row>
    <row r="744" spans="6:6" x14ac:dyDescent="0.3">
      <c r="F744" t="str">
        <f t="shared" si="11"/>
        <v>divisiones.Add(new DivisionAdministrativa(id: , id2: , nombreAdministrativo: "", pais: ""));</v>
      </c>
    </row>
    <row r="745" spans="6:6" x14ac:dyDescent="0.3">
      <c r="F745" t="str">
        <f t="shared" si="11"/>
        <v>divisiones.Add(new DivisionAdministrativa(id: , id2: , nombreAdministrativo: "", pais: ""));</v>
      </c>
    </row>
    <row r="746" spans="6:6" x14ac:dyDescent="0.3">
      <c r="F746" t="str">
        <f t="shared" si="11"/>
        <v>divisiones.Add(new DivisionAdministrativa(id: , id2: , nombreAdministrativo: "", pais: ""));</v>
      </c>
    </row>
    <row r="747" spans="6:6" x14ac:dyDescent="0.3">
      <c r="F747" t="str">
        <f t="shared" si="11"/>
        <v>divisiones.Add(new DivisionAdministrativa(id: , id2: , nombreAdministrativo: "", pais: ""));</v>
      </c>
    </row>
    <row r="748" spans="6:6" x14ac:dyDescent="0.3">
      <c r="F748" t="str">
        <f t="shared" si="11"/>
        <v>divisiones.Add(new DivisionAdministrativa(id: , id2: , nombreAdministrativo: "", pais: ""));</v>
      </c>
    </row>
    <row r="749" spans="6:6" x14ac:dyDescent="0.3">
      <c r="F749" t="str">
        <f t="shared" si="11"/>
        <v>divisiones.Add(new DivisionAdministrativa(id: , id2: , nombreAdministrativo: "", pais: ""));</v>
      </c>
    </row>
    <row r="750" spans="6:6" x14ac:dyDescent="0.3">
      <c r="F750" t="str">
        <f t="shared" si="11"/>
        <v>divisiones.Add(new DivisionAdministrativa(id: , id2: , nombreAdministrativo: "", pais: ""));</v>
      </c>
    </row>
    <row r="751" spans="6:6" x14ac:dyDescent="0.3">
      <c r="F751" t="str">
        <f t="shared" si="11"/>
        <v>divisiones.Add(new DivisionAdministrativa(id: , id2: , nombreAdministrativo: "", pais: ""));</v>
      </c>
    </row>
    <row r="752" spans="6:6" x14ac:dyDescent="0.3">
      <c r="F752" t="str">
        <f t="shared" si="11"/>
        <v>divisiones.Add(new DivisionAdministrativa(id: , id2: , nombreAdministrativo: "", pais: ""));</v>
      </c>
    </row>
    <row r="753" spans="6:6" x14ac:dyDescent="0.3">
      <c r="F753" t="str">
        <f t="shared" si="11"/>
        <v>divisiones.Add(new DivisionAdministrativa(id: , id2: , nombreAdministrativo: "", pais: ""));</v>
      </c>
    </row>
    <row r="754" spans="6:6" x14ac:dyDescent="0.3">
      <c r="F754" t="str">
        <f t="shared" si="11"/>
        <v>divisiones.Add(new DivisionAdministrativa(id: , id2: , nombreAdministrativo: "", pais: ""));</v>
      </c>
    </row>
    <row r="755" spans="6:6" x14ac:dyDescent="0.3">
      <c r="F755" t="str">
        <f t="shared" si="11"/>
        <v>divisiones.Add(new DivisionAdministrativa(id: , id2: , nombreAdministrativo: "", pais: ""));</v>
      </c>
    </row>
    <row r="756" spans="6:6" x14ac:dyDescent="0.3">
      <c r="F756" t="str">
        <f t="shared" si="11"/>
        <v>divisiones.Add(new DivisionAdministrativa(id: , id2: , nombreAdministrativo: "", pais: ""));</v>
      </c>
    </row>
    <row r="757" spans="6:6" x14ac:dyDescent="0.3">
      <c r="F757" t="str">
        <f t="shared" si="11"/>
        <v>divisiones.Add(new DivisionAdministrativa(id: , id2: , nombreAdministrativo: "", pais: ""));</v>
      </c>
    </row>
    <row r="758" spans="6:6" x14ac:dyDescent="0.3">
      <c r="F758" t="str">
        <f t="shared" si="11"/>
        <v>divisiones.Add(new DivisionAdministrativa(id: , id2: , nombreAdministrativo: "", pais: ""));</v>
      </c>
    </row>
    <row r="759" spans="6:6" x14ac:dyDescent="0.3">
      <c r="F759" t="str">
        <f t="shared" si="11"/>
        <v>divisiones.Add(new DivisionAdministrativa(id: , id2: , nombreAdministrativo: "", pais: ""));</v>
      </c>
    </row>
    <row r="760" spans="6:6" x14ac:dyDescent="0.3">
      <c r="F760" t="str">
        <f t="shared" si="11"/>
        <v>divisiones.Add(new DivisionAdministrativa(id: , id2: , nombreAdministrativo: "", pais: ""));</v>
      </c>
    </row>
    <row r="761" spans="6:6" x14ac:dyDescent="0.3">
      <c r="F761" t="str">
        <f t="shared" si="11"/>
        <v>divisiones.Add(new DivisionAdministrativa(id: , id2: , nombreAdministrativo: "", pais: ""));</v>
      </c>
    </row>
    <row r="762" spans="6:6" x14ac:dyDescent="0.3">
      <c r="F762" t="str">
        <f t="shared" si="11"/>
        <v>divisiones.Add(new DivisionAdministrativa(id: , id2: , nombreAdministrativo: "", pais: ""));</v>
      </c>
    </row>
    <row r="763" spans="6:6" x14ac:dyDescent="0.3">
      <c r="F763" t="str">
        <f t="shared" si="11"/>
        <v>divisiones.Add(new DivisionAdministrativa(id: , id2: , nombreAdministrativo: "", pais: ""));</v>
      </c>
    </row>
    <row r="764" spans="6:6" x14ac:dyDescent="0.3">
      <c r="F764" t="str">
        <f t="shared" si="11"/>
        <v>divisiones.Add(new DivisionAdministrativa(id: , id2: , nombreAdministrativo: "", pais: ""));</v>
      </c>
    </row>
    <row r="765" spans="6:6" x14ac:dyDescent="0.3">
      <c r="F765" t="str">
        <f t="shared" si="11"/>
        <v>divisiones.Add(new DivisionAdministrativa(id: , id2: , nombreAdministrativo: "", pais: ""));</v>
      </c>
    </row>
    <row r="766" spans="6:6" x14ac:dyDescent="0.3">
      <c r="F766" t="str">
        <f t="shared" si="11"/>
        <v>divisiones.Add(new DivisionAdministrativa(id: , id2: , nombreAdministrativo: "", pais: ""));</v>
      </c>
    </row>
    <row r="767" spans="6:6" x14ac:dyDescent="0.3">
      <c r="F767" t="str">
        <f t="shared" si="11"/>
        <v>divisiones.Add(new DivisionAdministrativa(id: , id2: , nombreAdministrativo: "", pais: ""));</v>
      </c>
    </row>
    <row r="768" spans="6:6" x14ac:dyDescent="0.3">
      <c r="F768" t="str">
        <f t="shared" si="11"/>
        <v>divisiones.Add(new DivisionAdministrativa(id: , id2: , nombreAdministrativo: "", pais: ""));</v>
      </c>
    </row>
    <row r="769" spans="6:6" x14ac:dyDescent="0.3">
      <c r="F769" t="str">
        <f t="shared" si="11"/>
        <v>divisiones.Add(new DivisionAdministrativa(id: , id2: , nombreAdministrativo: "", pais: ""));</v>
      </c>
    </row>
    <row r="770" spans="6:6" x14ac:dyDescent="0.3">
      <c r="F770" t="str">
        <f t="shared" si="11"/>
        <v>divisiones.Add(new DivisionAdministrativa(id: , id2: , nombreAdministrativo: "", pais: ""));</v>
      </c>
    </row>
    <row r="771" spans="6:6" x14ac:dyDescent="0.3">
      <c r="F771" t="str">
        <f t="shared" si="11"/>
        <v>divisiones.Add(new DivisionAdministrativa(id: , id2: , nombreAdministrativo: "", pais: ""));</v>
      </c>
    </row>
    <row r="772" spans="6:6" x14ac:dyDescent="0.3">
      <c r="F772" t="str">
        <f t="shared" si="11"/>
        <v>divisiones.Add(new DivisionAdministrativa(id: , id2: , nombreAdministrativo: "", pais: ""));</v>
      </c>
    </row>
    <row r="773" spans="6:6" x14ac:dyDescent="0.3">
      <c r="F773" t="str">
        <f t="shared" ref="F773:F787" si="12">+"divisiones.Add(new DivisionAdministrativa(id: "&amp;B773&amp;", id2: "&amp;C773&amp;", nombreAdministrativo: "&amp;""""&amp;D773&amp;""""&amp;", pais: "&amp;""""&amp;E773&amp;""""&amp;"));"</f>
        <v>divisiones.Add(new DivisionAdministrativa(id: , id2: , nombreAdministrativo: "", pais: ""));</v>
      </c>
    </row>
    <row r="774" spans="6:6" x14ac:dyDescent="0.3">
      <c r="F774" t="str">
        <f t="shared" si="12"/>
        <v>divisiones.Add(new DivisionAdministrativa(id: , id2: , nombreAdministrativo: "", pais: ""));</v>
      </c>
    </row>
    <row r="775" spans="6:6" x14ac:dyDescent="0.3">
      <c r="F775" t="str">
        <f t="shared" si="12"/>
        <v>divisiones.Add(new DivisionAdministrativa(id: , id2: , nombreAdministrativo: "", pais: ""));</v>
      </c>
    </row>
    <row r="776" spans="6:6" x14ac:dyDescent="0.3">
      <c r="F776" t="str">
        <f t="shared" si="12"/>
        <v>divisiones.Add(new DivisionAdministrativa(id: , id2: , nombreAdministrativo: "", pais: ""));</v>
      </c>
    </row>
    <row r="777" spans="6:6" x14ac:dyDescent="0.3">
      <c r="F777" t="str">
        <f t="shared" si="12"/>
        <v>divisiones.Add(new DivisionAdministrativa(id: , id2: , nombreAdministrativo: "", pais: ""));</v>
      </c>
    </row>
    <row r="778" spans="6:6" x14ac:dyDescent="0.3">
      <c r="F778" t="str">
        <f t="shared" si="12"/>
        <v>divisiones.Add(new DivisionAdministrativa(id: , id2: , nombreAdministrativo: "", pais: ""));</v>
      </c>
    </row>
    <row r="779" spans="6:6" x14ac:dyDescent="0.3">
      <c r="F779" t="str">
        <f t="shared" si="12"/>
        <v>divisiones.Add(new DivisionAdministrativa(id: , id2: , nombreAdministrativo: "", pais: ""));</v>
      </c>
    </row>
    <row r="780" spans="6:6" x14ac:dyDescent="0.3">
      <c r="F780" t="str">
        <f t="shared" si="12"/>
        <v>divisiones.Add(new DivisionAdministrativa(id: , id2: , nombreAdministrativo: "", pais: ""));</v>
      </c>
    </row>
    <row r="781" spans="6:6" x14ac:dyDescent="0.3">
      <c r="F781" t="str">
        <f t="shared" si="12"/>
        <v>divisiones.Add(new DivisionAdministrativa(id: , id2: , nombreAdministrativo: "", pais: ""));</v>
      </c>
    </row>
    <row r="782" spans="6:6" x14ac:dyDescent="0.3">
      <c r="F782" t="str">
        <f t="shared" si="12"/>
        <v>divisiones.Add(new DivisionAdministrativa(id: , id2: , nombreAdministrativo: "", pais: ""));</v>
      </c>
    </row>
    <row r="783" spans="6:6" x14ac:dyDescent="0.3">
      <c r="F783" t="str">
        <f t="shared" si="12"/>
        <v>divisiones.Add(new DivisionAdministrativa(id: , id2: , nombreAdministrativo: "", pais: ""));</v>
      </c>
    </row>
    <row r="784" spans="6:6" x14ac:dyDescent="0.3">
      <c r="F784" t="str">
        <f t="shared" si="12"/>
        <v>divisiones.Add(new DivisionAdministrativa(id: , id2: , nombreAdministrativo: "", pais: ""));</v>
      </c>
    </row>
    <row r="785" spans="6:6" x14ac:dyDescent="0.3">
      <c r="F785" t="str">
        <f t="shared" si="12"/>
        <v>divisiones.Add(new DivisionAdministrativa(id: , id2: , nombreAdministrativo: "", pais: ""));</v>
      </c>
    </row>
    <row r="786" spans="6:6" x14ac:dyDescent="0.3">
      <c r="F786" t="str">
        <f t="shared" si="12"/>
        <v>divisiones.Add(new DivisionAdministrativa(id: , id2: , nombreAdministrativo: "", pais: ""));</v>
      </c>
    </row>
    <row r="787" spans="6:6" x14ac:dyDescent="0.3">
      <c r="F787" t="str">
        <f t="shared" si="12"/>
        <v>divisiones.Add(new DivisionAdministrativa(id: , id2: , nombreAdministrativo: "", pais: ""));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1B1-30E5-42EB-A1BD-70EB24E4FD57}">
  <sheetPr>
    <tabColor rgb="FF7030A0"/>
  </sheetPr>
  <dimension ref="A1:F42"/>
  <sheetViews>
    <sheetView showGridLines="0" workbookViewId="0">
      <pane ySplit="10" topLeftCell="A23" activePane="bottomLeft" state="frozen"/>
      <selection pane="bottomLeft" activeCell="F27" sqref="F27"/>
    </sheetView>
  </sheetViews>
  <sheetFormatPr baseColWidth="10" defaultRowHeight="14.4" x14ac:dyDescent="0.3"/>
  <cols>
    <col min="1" max="1" width="6.44140625" bestFit="1" customWidth="1"/>
    <col min="2" max="2" width="13.5546875" bestFit="1" customWidth="1"/>
    <col min="3" max="3" width="11.88671875" bestFit="1" customWidth="1"/>
    <col min="4" max="4" width="9.21875" bestFit="1" customWidth="1"/>
    <col min="5" max="5" width="34.6640625" customWidth="1"/>
    <col min="6" max="6" width="71.1093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 t="s">
        <v>1724</v>
      </c>
      <c r="E1" s="127">
        <v>44211</v>
      </c>
      <c r="F1" s="101">
        <f ca="1">+TODAY()</f>
        <v>44211</v>
      </c>
    </row>
    <row r="9" spans="1:6" x14ac:dyDescent="0.3">
      <c r="F9" s="116" t="s">
        <v>1723</v>
      </c>
    </row>
    <row r="10" spans="1:6" x14ac:dyDescent="0.3">
      <c r="A10" s="115" t="s">
        <v>108</v>
      </c>
      <c r="B10" s="115" t="s">
        <v>13</v>
      </c>
      <c r="C10" s="115" t="s">
        <v>1</v>
      </c>
      <c r="D10" s="115" t="s">
        <v>1118</v>
      </c>
      <c r="E10" s="115" t="s">
        <v>100</v>
      </c>
      <c r="F10" s="117" t="s">
        <v>1122</v>
      </c>
    </row>
    <row r="11" spans="1:6" ht="30.6" x14ac:dyDescent="0.3">
      <c r="A11" s="108" t="s">
        <v>87</v>
      </c>
      <c r="B11" s="108">
        <v>0</v>
      </c>
      <c r="C11" s="110" t="s">
        <v>2</v>
      </c>
      <c r="D11" s="114">
        <v>9029</v>
      </c>
      <c r="E11" s="36" t="s">
        <v>1708</v>
      </c>
      <c r="F11" s="36" t="s">
        <v>1856</v>
      </c>
    </row>
    <row r="12" spans="1:6" ht="51" x14ac:dyDescent="0.3">
      <c r="A12" s="108" t="s">
        <v>87</v>
      </c>
      <c r="B12" s="108" t="s">
        <v>80</v>
      </c>
      <c r="C12" s="110" t="s">
        <v>113</v>
      </c>
      <c r="D12" s="114">
        <v>9021</v>
      </c>
      <c r="E12" s="36" t="s">
        <v>1714</v>
      </c>
      <c r="F12" s="36" t="s">
        <v>1824</v>
      </c>
    </row>
    <row r="13" spans="1:6" ht="51" x14ac:dyDescent="0.3">
      <c r="A13" s="108" t="s">
        <v>87</v>
      </c>
      <c r="B13" s="108" t="s">
        <v>80</v>
      </c>
      <c r="C13" s="110" t="s">
        <v>113</v>
      </c>
      <c r="D13" s="114">
        <v>9022</v>
      </c>
      <c r="E13" s="36" t="s">
        <v>1714</v>
      </c>
      <c r="F13" s="36" t="s">
        <v>1825</v>
      </c>
    </row>
    <row r="14" spans="1:6" ht="51" x14ac:dyDescent="0.3">
      <c r="A14" s="108" t="s">
        <v>87</v>
      </c>
      <c r="B14" s="108" t="s">
        <v>80</v>
      </c>
      <c r="C14" s="110" t="s">
        <v>112</v>
      </c>
      <c r="D14" s="114">
        <v>9017</v>
      </c>
      <c r="E14" s="36" t="s">
        <v>1709</v>
      </c>
      <c r="F14" s="36" t="s">
        <v>1826</v>
      </c>
    </row>
    <row r="15" spans="1:6" ht="51" x14ac:dyDescent="0.3">
      <c r="A15" s="108" t="s">
        <v>87</v>
      </c>
      <c r="B15" s="108" t="s">
        <v>80</v>
      </c>
      <c r="C15" s="110" t="s">
        <v>112</v>
      </c>
      <c r="D15" s="114">
        <v>9018</v>
      </c>
      <c r="E15" s="36" t="s">
        <v>1709</v>
      </c>
      <c r="F15" s="36" t="s">
        <v>1827</v>
      </c>
    </row>
    <row r="16" spans="1:6" ht="51" x14ac:dyDescent="0.3">
      <c r="A16" s="108" t="s">
        <v>87</v>
      </c>
      <c r="B16" s="108" t="s">
        <v>80</v>
      </c>
      <c r="C16" s="110" t="s">
        <v>111</v>
      </c>
      <c r="D16" s="114">
        <v>9013</v>
      </c>
      <c r="E16" s="36" t="s">
        <v>1710</v>
      </c>
      <c r="F16" s="36" t="s">
        <v>1828</v>
      </c>
    </row>
    <row r="17" spans="1:6" ht="51" x14ac:dyDescent="0.3">
      <c r="A17" s="108" t="s">
        <v>87</v>
      </c>
      <c r="B17" s="108" t="s">
        <v>80</v>
      </c>
      <c r="C17" s="110" t="s">
        <v>111</v>
      </c>
      <c r="D17" s="114">
        <v>9014</v>
      </c>
      <c r="E17" s="36" t="s">
        <v>1710</v>
      </c>
      <c r="F17" s="36" t="s">
        <v>1829</v>
      </c>
    </row>
    <row r="18" spans="1:6" ht="51" x14ac:dyDescent="0.3">
      <c r="A18" s="108" t="s">
        <v>87</v>
      </c>
      <c r="B18" s="108" t="s">
        <v>80</v>
      </c>
      <c r="C18" s="110" t="s">
        <v>91</v>
      </c>
      <c r="D18" s="114">
        <v>9005</v>
      </c>
      <c r="E18" s="36" t="s">
        <v>1711</v>
      </c>
      <c r="F18" s="36" t="s">
        <v>1830</v>
      </c>
    </row>
    <row r="19" spans="1:6" ht="51" x14ac:dyDescent="0.3">
      <c r="A19" s="108" t="s">
        <v>87</v>
      </c>
      <c r="B19" s="108" t="s">
        <v>80</v>
      </c>
      <c r="C19" s="110" t="s">
        <v>91</v>
      </c>
      <c r="D19" s="114">
        <v>9006</v>
      </c>
      <c r="E19" s="36" t="s">
        <v>1711</v>
      </c>
      <c r="F19" s="36" t="s">
        <v>1831</v>
      </c>
    </row>
    <row r="20" spans="1:6" ht="51" x14ac:dyDescent="0.3">
      <c r="A20" s="108" t="s">
        <v>87</v>
      </c>
      <c r="B20" s="108" t="s">
        <v>80</v>
      </c>
      <c r="C20" s="110" t="s">
        <v>110</v>
      </c>
      <c r="D20" s="114">
        <v>9001</v>
      </c>
      <c r="E20" s="36" t="s">
        <v>1712</v>
      </c>
      <c r="F20" s="36" t="s">
        <v>1832</v>
      </c>
    </row>
    <row r="21" spans="1:6" ht="51" x14ac:dyDescent="0.3">
      <c r="A21" s="108" t="s">
        <v>87</v>
      </c>
      <c r="B21" s="108" t="s">
        <v>80</v>
      </c>
      <c r="C21" s="110" t="s">
        <v>110</v>
      </c>
      <c r="D21" s="114">
        <v>9002</v>
      </c>
      <c r="E21" s="36" t="s">
        <v>1712</v>
      </c>
      <c r="F21" s="36" t="s">
        <v>1833</v>
      </c>
    </row>
    <row r="22" spans="1:6" ht="51" x14ac:dyDescent="0.3">
      <c r="A22" s="108" t="s">
        <v>87</v>
      </c>
      <c r="B22" s="108" t="s">
        <v>80</v>
      </c>
      <c r="C22" s="110" t="s">
        <v>135</v>
      </c>
      <c r="D22" s="114">
        <v>9025</v>
      </c>
      <c r="E22" s="36" t="s">
        <v>1713</v>
      </c>
      <c r="F22" s="36" t="s">
        <v>1834</v>
      </c>
    </row>
    <row r="23" spans="1:6" ht="51" x14ac:dyDescent="0.3">
      <c r="A23" s="108" t="s">
        <v>87</v>
      </c>
      <c r="B23" s="108" t="s">
        <v>80</v>
      </c>
      <c r="C23" s="110" t="s">
        <v>135</v>
      </c>
      <c r="D23" s="114">
        <v>9026</v>
      </c>
      <c r="E23" s="36" t="s">
        <v>1713</v>
      </c>
      <c r="F23" s="36" t="s">
        <v>1835</v>
      </c>
    </row>
    <row r="24" spans="1:6" ht="51" x14ac:dyDescent="0.3">
      <c r="A24" s="108" t="s">
        <v>87</v>
      </c>
      <c r="B24" s="108" t="s">
        <v>80</v>
      </c>
      <c r="C24" s="110" t="s">
        <v>109</v>
      </c>
      <c r="D24" s="114">
        <v>9009</v>
      </c>
      <c r="E24" s="36" t="s">
        <v>1715</v>
      </c>
      <c r="F24" s="36" t="s">
        <v>1836</v>
      </c>
    </row>
    <row r="25" spans="1:6" ht="51" x14ac:dyDescent="0.3">
      <c r="A25" s="108" t="s">
        <v>87</v>
      </c>
      <c r="B25" s="108" t="s">
        <v>80</v>
      </c>
      <c r="C25" s="110" t="s">
        <v>109</v>
      </c>
      <c r="D25" s="114">
        <v>9010</v>
      </c>
      <c r="E25" s="36" t="s">
        <v>1715</v>
      </c>
      <c r="F25" s="36" t="s">
        <v>1837</v>
      </c>
    </row>
    <row r="26" spans="1:6" ht="51" x14ac:dyDescent="0.3">
      <c r="A26" s="108" t="s">
        <v>87</v>
      </c>
      <c r="B26" s="108" t="s">
        <v>84</v>
      </c>
      <c r="C26" s="110" t="s">
        <v>113</v>
      </c>
      <c r="D26" s="114">
        <v>9023</v>
      </c>
      <c r="E26" s="36" t="s">
        <v>1721</v>
      </c>
      <c r="F26" s="36" t="s">
        <v>1838</v>
      </c>
    </row>
    <row r="27" spans="1:6" ht="51" x14ac:dyDescent="0.3">
      <c r="A27" s="108" t="s">
        <v>87</v>
      </c>
      <c r="B27" s="108" t="s">
        <v>84</v>
      </c>
      <c r="C27" s="110" t="s">
        <v>113</v>
      </c>
      <c r="D27" s="114">
        <v>9024</v>
      </c>
      <c r="E27" s="36" t="s">
        <v>1721</v>
      </c>
      <c r="F27" s="36" t="s">
        <v>1839</v>
      </c>
    </row>
    <row r="28" spans="1:6" ht="51" x14ac:dyDescent="0.3">
      <c r="A28" s="108" t="s">
        <v>87</v>
      </c>
      <c r="B28" s="108" t="s">
        <v>84</v>
      </c>
      <c r="C28" s="110" t="s">
        <v>113</v>
      </c>
      <c r="D28" s="114">
        <v>9024</v>
      </c>
      <c r="E28" s="36" t="s">
        <v>1721</v>
      </c>
      <c r="F28" s="36" t="s">
        <v>1840</v>
      </c>
    </row>
    <row r="29" spans="1:6" ht="51" x14ac:dyDescent="0.3">
      <c r="A29" s="108" t="s">
        <v>87</v>
      </c>
      <c r="B29" s="108" t="s">
        <v>84</v>
      </c>
      <c r="C29" s="110" t="s">
        <v>113</v>
      </c>
      <c r="D29" s="114">
        <v>9024</v>
      </c>
      <c r="E29" s="36" t="s">
        <v>1721</v>
      </c>
      <c r="F29" s="36" t="s">
        <v>1841</v>
      </c>
    </row>
    <row r="30" spans="1:6" ht="51" x14ac:dyDescent="0.3">
      <c r="A30" s="108" t="s">
        <v>87</v>
      </c>
      <c r="B30" s="108" t="s">
        <v>84</v>
      </c>
      <c r="C30" s="110" t="s">
        <v>113</v>
      </c>
      <c r="D30" s="114">
        <v>9024</v>
      </c>
      <c r="E30" s="36" t="s">
        <v>1721</v>
      </c>
      <c r="F30" s="36" t="s">
        <v>1842</v>
      </c>
    </row>
    <row r="31" spans="1:6" ht="51" x14ac:dyDescent="0.3">
      <c r="A31" s="108" t="s">
        <v>87</v>
      </c>
      <c r="B31" s="108" t="s">
        <v>84</v>
      </c>
      <c r="C31" s="110" t="s">
        <v>112</v>
      </c>
      <c r="D31" s="114">
        <v>9019</v>
      </c>
      <c r="E31" s="36" t="s">
        <v>1716</v>
      </c>
      <c r="F31" s="36" t="s">
        <v>1843</v>
      </c>
    </row>
    <row r="32" spans="1:6" ht="51" x14ac:dyDescent="0.3">
      <c r="A32" s="108" t="s">
        <v>87</v>
      </c>
      <c r="B32" s="108" t="s">
        <v>84</v>
      </c>
      <c r="C32" s="110" t="s">
        <v>112</v>
      </c>
      <c r="D32" s="114">
        <v>9020</v>
      </c>
      <c r="E32" s="36" t="s">
        <v>1716</v>
      </c>
      <c r="F32" s="36" t="s">
        <v>1844</v>
      </c>
    </row>
    <row r="33" spans="1:6" ht="51" x14ac:dyDescent="0.3">
      <c r="A33" s="108" t="s">
        <v>87</v>
      </c>
      <c r="B33" s="108" t="s">
        <v>84</v>
      </c>
      <c r="C33" s="110" t="s">
        <v>111</v>
      </c>
      <c r="D33" s="114">
        <v>9015</v>
      </c>
      <c r="E33" s="36" t="s">
        <v>1717</v>
      </c>
      <c r="F33" s="36" t="s">
        <v>1845</v>
      </c>
    </row>
    <row r="34" spans="1:6" ht="51" x14ac:dyDescent="0.3">
      <c r="A34" s="108" t="s">
        <v>87</v>
      </c>
      <c r="B34" s="108" t="s">
        <v>84</v>
      </c>
      <c r="C34" s="110" t="s">
        <v>111</v>
      </c>
      <c r="D34" s="114">
        <v>9016</v>
      </c>
      <c r="E34" s="36" t="s">
        <v>1717</v>
      </c>
      <c r="F34" s="36" t="s">
        <v>1846</v>
      </c>
    </row>
    <row r="35" spans="1:6" ht="51" x14ac:dyDescent="0.3">
      <c r="A35" s="108" t="s">
        <v>87</v>
      </c>
      <c r="B35" s="108" t="s">
        <v>84</v>
      </c>
      <c r="C35" s="110" t="s">
        <v>91</v>
      </c>
      <c r="D35" s="114">
        <v>9007</v>
      </c>
      <c r="E35" s="36" t="s">
        <v>1718</v>
      </c>
      <c r="F35" s="36" t="s">
        <v>1847</v>
      </c>
    </row>
    <row r="36" spans="1:6" ht="51" x14ac:dyDescent="0.3">
      <c r="A36" s="108" t="s">
        <v>87</v>
      </c>
      <c r="B36" s="108" t="s">
        <v>84</v>
      </c>
      <c r="C36" s="110" t="s">
        <v>91</v>
      </c>
      <c r="D36" s="114">
        <v>9008</v>
      </c>
      <c r="E36" s="36" t="s">
        <v>1718</v>
      </c>
      <c r="F36" s="36" t="s">
        <v>1848</v>
      </c>
    </row>
    <row r="37" spans="1:6" ht="51" x14ac:dyDescent="0.3">
      <c r="A37" s="108" t="s">
        <v>87</v>
      </c>
      <c r="B37" s="108" t="s">
        <v>84</v>
      </c>
      <c r="C37" s="110" t="s">
        <v>110</v>
      </c>
      <c r="D37" s="114">
        <v>9003</v>
      </c>
      <c r="E37" s="36" t="s">
        <v>1719</v>
      </c>
      <c r="F37" s="36" t="s">
        <v>1849</v>
      </c>
    </row>
    <row r="38" spans="1:6" ht="51" x14ac:dyDescent="0.3">
      <c r="A38" s="108" t="s">
        <v>87</v>
      </c>
      <c r="B38" s="108" t="s">
        <v>84</v>
      </c>
      <c r="C38" s="110" t="s">
        <v>110</v>
      </c>
      <c r="D38" s="114">
        <v>9004</v>
      </c>
      <c r="E38" s="36" t="s">
        <v>1719</v>
      </c>
      <c r="F38" s="36" t="s">
        <v>1850</v>
      </c>
    </row>
    <row r="39" spans="1:6" ht="51" x14ac:dyDescent="0.3">
      <c r="A39" s="108" t="s">
        <v>87</v>
      </c>
      <c r="B39" s="108" t="s">
        <v>84</v>
      </c>
      <c r="C39" s="110" t="s">
        <v>135</v>
      </c>
      <c r="D39" s="114">
        <v>9027</v>
      </c>
      <c r="E39" s="36" t="s">
        <v>1720</v>
      </c>
      <c r="F39" s="36" t="s">
        <v>1851</v>
      </c>
    </row>
    <row r="40" spans="1:6" ht="51" x14ac:dyDescent="0.3">
      <c r="A40" s="108" t="s">
        <v>87</v>
      </c>
      <c r="B40" s="108" t="s">
        <v>84</v>
      </c>
      <c r="C40" s="110" t="s">
        <v>135</v>
      </c>
      <c r="D40" s="114">
        <v>9028</v>
      </c>
      <c r="E40" s="36" t="s">
        <v>1720</v>
      </c>
      <c r="F40" s="36" t="s">
        <v>1852</v>
      </c>
    </row>
    <row r="41" spans="1:6" ht="51" x14ac:dyDescent="0.3">
      <c r="A41" s="108" t="s">
        <v>87</v>
      </c>
      <c r="B41" s="108" t="s">
        <v>84</v>
      </c>
      <c r="C41" s="110" t="s">
        <v>109</v>
      </c>
      <c r="D41" s="114">
        <v>9011</v>
      </c>
      <c r="E41" s="36" t="s">
        <v>1722</v>
      </c>
      <c r="F41" s="36" t="s">
        <v>1853</v>
      </c>
    </row>
    <row r="42" spans="1:6" ht="51" x14ac:dyDescent="0.3">
      <c r="A42" s="108" t="s">
        <v>87</v>
      </c>
      <c r="B42" s="108" t="s">
        <v>84</v>
      </c>
      <c r="C42" s="110" t="s">
        <v>109</v>
      </c>
      <c r="D42" s="114">
        <v>9012</v>
      </c>
      <c r="E42" s="36" t="s">
        <v>1722</v>
      </c>
      <c r="F42" s="36" t="s">
        <v>1854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F 8 E A A B Q S w M E F A A C A A g A Q G Q v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Q G Q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k L 1 I P L S U / X A E A A O 8 C A A A T A B w A R m 9 y b X V s Y X M v U 2 V j d G l v b j E u b S C i G A A o o B Q A A A A A A A A A A A A A A A A A A A A A A A A A A A C N U t F q w j A U f R f 6 D y F 7 U S j C Y O x F f J h 1 Q m H M o d 3 2 I C J p e 6 f B N r f c p s O t 9 K v 8 B H 9 s q Q G t q w / m J e T c 3 H P P O U k O k Z a o 2 N z u 9 w O n 4 3 T y j S C I 2 W g 8 k Y k m z N m Q J a C d D j N r S n I N y i D P u w i S v l c Q g d K f S N s Q c d v t l Y t X k c K Q n 5 r 5 s l p 4 q L S 5 t X Q t x x 0 P Z I Y s E m k o R Y z c s A U i T K A f k F D 5 F 1 L q Y V K k K v j J I O / a i W 5 Z c g 9 T w 1 J 3 u E y b G t O w 0 5 X L S q 4 w D Q l a s I w N 5 C v 9 + N C v u Y 5 Y d K Q W r b v a K G i j B B m S 9 s e t w p q w y K 7 g k d V I s i 1 y N F 5 N / J d g N p 2 v 3 k b + R b n q n a K x 1 g W L g Q l V J C K S h 7 2 q T 7 F U I p W / F j h n 9 q 4 y + Y 1 6 q j d A t j f v / g / 4 I i K b S i O H k / W m 2 4 b B p i d j h D 9 p k m G h a 1 r + I R I k 3 l K f s 8 h 8 K j v y y j v P w F i B s 9 o b P d d / w A 4 0 k 7 3 D P p Z r o 6 j q O R 2 p b h I w + A N Q S w E C L Q A U A A I A C A B A Z C 9 S F W v M s 6 E A A A D 1 A A A A E g A A A A A A A A A A A A A A A A A A A A A A Q 2 9 u Z m l n L 1 B h Y 2 t h Z 2 U u e G 1 s U E s B A i 0 A F A A C A A g A Q G Q v U g / K 6 a u k A A A A 6 Q A A A B M A A A A A A A A A A A A A A A A A 7 Q A A A F t D b 2 5 0 Z W 5 0 X 1 R 5 c G V z X S 5 4 b W x Q S w E C L Q A U A A I A C A B A Z C 9 S D y 0 l P 1 w B A A D v A g A A E w A A A A A A A A A A A A A A A A D e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E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Z p b H R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R m l s d H J v c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m 9 t Y n J l J n F 1 b 3 Q 7 L C Z x d W 9 0 O 2 l k J n F 1 b 3 Q 7 L C Z x d W 9 0 O 2 N v b H V t b m E m c X V v d D s s J n F 1 b 3 Q 7 d G F i b G E m c X V v d D s s J n F 1 b 3 Q 7 c m V w b 3 J 0 S U Q m c X V v d D s s J n F 1 b 3 Q 7 Z 3 J v d X B J R C Z x d W 9 0 O y w m c X V v d D t j b 2 1 l b n R h c m l v J n F 1 b 3 Q 7 L C Z x d W 9 0 O 0 F 0 c m l i d X R v J n F 1 b 3 Q 7 L C Z x d W 9 0 O 0 P D s 2 R p Z 2 8 m c X V v d D t d I i A v P j x F b n R y e S B U e X B l P S J G a W x s Q 2 9 s d W 1 u V H l w Z X M i I F Z h b H V l P S J z Q m d N R 0 J n W U d C Z 1 l H I i A v P j x F b n R y e S B U e X B l P S J G a W x s T G F z d F V w Z G F 0 Z W Q i I F Z h b H V l P S J k M j A y M S 0 w M S 0 x N V Q x N T o z N D o w M S 4 4 M z g 1 M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Z T F i Z m U z L W V l N j c t N G F k Z S 1 h Z D M 0 L T Z i O T B h N W Q 5 N m R i Y y I g L z 4 8 R W 5 0 c n k g V H l w Z T 0 i R m l s b F N 0 Y X R 1 c y I g V m F s d W U 9 I n N D b 2 1 w b G V 0 Z S I g L z 4 8 R W 5 0 c n k g V H l w Z T 0 i R m l s b E N v d W 5 0 I i B W Y W x 1 Z T 0 i b D E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G a W x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m l s d H J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Z p b H R y b 3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G a W x 0 c m 9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A R p E a c F w J G s g j 6 E w V x I Z F 7 q E 0 U m u L o Q Y x / X y 1 Y L s G z R Q A A A A A O g A A A A A I A A C A A A A A I 3 k 8 x 9 d / 0 I P J + I V A R Q k j 0 f e 5 R T l I 8 q O o 9 n 0 L M U z / i h F A A A A D R d a K u z D 8 y T q V e 0 u E t 6 f B w U 2 I B k x H N H x D B Z F S n l h B 2 k D j r J R o G A 4 Z s R m g v P O p r Z K f 9 0 0 I a 0 + b g o 3 c h Q d 6 b d M p f A 3 R a q P / 7 L l n 8 p 3 s Y 9 / D v w E A A A A B C K 6 Z b 9 5 C / l O R q y 4 8 W c k C E V W U i R d t + u y c 5 l K y P k v 0 F 3 F U 3 2 z X 4 4 Z t V q c n t B Q Q y w H I X T E 5 j H E m O h Q / g y d E E 6 e j 4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INICIO</vt:lpstr>
      <vt:lpstr>MASTER</vt:lpstr>
      <vt:lpstr>RESUMEN LISTOS</vt:lpstr>
      <vt:lpstr>BD Filtros PBI</vt:lpstr>
      <vt:lpstr>CONSOLIDADO</vt:lpstr>
      <vt:lpstr>Enlaces Shopify</vt:lpstr>
      <vt:lpstr>Codigo BDFiltros</vt:lpstr>
      <vt:lpstr>Div Administrativa</vt:lpstr>
      <vt:lpstr>VistasGEE</vt:lpstr>
      <vt:lpstr>HTML</vt:lpstr>
      <vt:lpstr>MAPSTORE</vt:lpstr>
      <vt:lpstr>Group_PBI_Service</vt:lpstr>
      <vt:lpstr>PortadasHTML</vt:lpstr>
      <vt:lpstr>BD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2020-12-23T10:58:17Z</dcterms:created>
  <dcterms:modified xsi:type="dcterms:W3CDTF">2021-01-16T01:35:51Z</dcterms:modified>
</cp:coreProperties>
</file>