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F96D59E-EBF1-4AF1-89BD-F891FF6C6C99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0" i="2" l="1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59" i="2"/>
  <c r="D609" i="2" l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08" i="2"/>
  <c r="D645" i="2"/>
  <c r="D646" i="2"/>
  <c r="D647" i="2"/>
  <c r="D64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28" i="2"/>
  <c r="D625" i="2"/>
  <c r="D626" i="2"/>
  <c r="D627" i="2"/>
  <c r="D624" i="2"/>
  <c r="D577" i="2" l="1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76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592" i="2"/>
  <c r="D543" i="2" l="1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42" i="2"/>
  <c r="D526" i="2" l="1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25" i="2"/>
  <c r="D523" i="2" l="1"/>
  <c r="D524" i="2"/>
  <c r="D522" i="2"/>
  <c r="D507" i="2" l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8" i="3" l="1"/>
  <c r="J38" i="3" s="1"/>
  <c r="C37" i="3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C29" i="3"/>
  <c r="J29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5" i="2" s="1"/>
  <c r="H626" i="2" s="1"/>
  <c r="H627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5" i="2" s="1"/>
  <c r="G626" i="2" s="1"/>
  <c r="G627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5" i="2" s="1"/>
  <c r="A626" i="2" s="1"/>
  <c r="A627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5" i="2" s="1"/>
  <c r="A646" i="2" s="1"/>
  <c r="A647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C271" i="2"/>
  <c r="F272" i="2"/>
  <c r="F15" i="2"/>
  <c r="L14" i="2"/>
  <c r="E173" i="2" l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5" i="2" s="1"/>
  <c r="E626" i="2" s="1"/>
  <c r="E627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B174" i="2" l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C558" i="2" l="1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F599" i="2" l="1"/>
  <c r="C598" i="2"/>
  <c r="L598" i="2" s="1"/>
  <c r="F600" i="2" l="1"/>
  <c r="C599" i="2"/>
  <c r="L599" i="2" s="1"/>
  <c r="C600" i="2" l="1"/>
  <c r="L600" i="2" s="1"/>
  <c r="F601" i="2"/>
  <c r="C601" i="2" l="1"/>
  <c r="L601" i="2" s="1"/>
  <c r="F602" i="2"/>
  <c r="F603" i="2" l="1"/>
  <c r="C602" i="2"/>
  <c r="L602" i="2" s="1"/>
  <c r="C603" i="2" l="1"/>
  <c r="L603" i="2" s="1"/>
  <c r="F604" i="2"/>
  <c r="C604" i="2" l="1"/>
  <c r="L604" i="2" s="1"/>
  <c r="F605" i="2"/>
  <c r="C605" i="2" l="1"/>
  <c r="L605" i="2" s="1"/>
  <c r="F606" i="2"/>
  <c r="F607" i="2" l="1"/>
  <c r="C606" i="2"/>
  <c r="L606" i="2" s="1"/>
  <c r="C607" i="2" l="1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C612" i="2" l="1"/>
  <c r="L612" i="2" s="1"/>
  <c r="F613" i="2"/>
  <c r="C613" i="2" l="1"/>
  <c r="L613" i="2" s="1"/>
  <c r="F614" i="2"/>
  <c r="F615" i="2" l="1"/>
  <c r="C614" i="2"/>
  <c r="L614" i="2" s="1"/>
  <c r="C615" i="2" l="1"/>
  <c r="L615" i="2" s="1"/>
  <c r="F616" i="2"/>
  <c r="F617" i="2" l="1"/>
  <c r="C616" i="2"/>
  <c r="L616" i="2" s="1"/>
  <c r="F618" i="2" l="1"/>
  <c r="C617" i="2"/>
  <c r="L617" i="2" s="1"/>
  <c r="F619" i="2" l="1"/>
  <c r="C618" i="2"/>
  <c r="L618" i="2" s="1"/>
  <c r="C619" i="2" l="1"/>
  <c r="L619" i="2" s="1"/>
  <c r="F620" i="2"/>
  <c r="C620" i="2" l="1"/>
  <c r="L620" i="2" s="1"/>
  <c r="F621" i="2"/>
  <c r="F622" i="2" l="1"/>
  <c r="C621" i="2"/>
  <c r="L621" i="2" s="1"/>
  <c r="F623" i="2" l="1"/>
  <c r="C622" i="2"/>
  <c r="L622" i="2" s="1"/>
  <c r="C623" i="2" l="1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C628" i="2" l="1"/>
  <c r="L628" i="2" s="1"/>
  <c r="F629" i="2"/>
  <c r="C629" i="2" l="1"/>
  <c r="L629" i="2" s="1"/>
  <c r="F630" i="2"/>
  <c r="F631" i="2" l="1"/>
  <c r="C630" i="2"/>
  <c r="L630" i="2" s="1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C635" i="2" l="1"/>
  <c r="L635" i="2" s="1"/>
  <c r="F636" i="2"/>
  <c r="F637" i="2" l="1"/>
  <c r="C636" i="2"/>
  <c r="L636" i="2" s="1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C644" i="2" l="1"/>
  <c r="L644" i="2" s="1"/>
  <c r="F645" i="2"/>
  <c r="C645" i="2" l="1"/>
  <c r="L645" i="2" s="1"/>
  <c r="F646" i="2"/>
  <c r="C646" i="2" l="1"/>
  <c r="L646" i="2" s="1"/>
  <c r="F647" i="2"/>
  <c r="F648" i="2" l="1"/>
  <c r="C647" i="2"/>
  <c r="L647" i="2" s="1"/>
  <c r="F649" i="2" l="1"/>
  <c r="C648" i="2"/>
  <c r="L648" i="2" s="1"/>
  <c r="F650" i="2" l="1"/>
  <c r="C649" i="2"/>
  <c r="L649" i="2" s="1"/>
  <c r="C650" i="2" l="1"/>
  <c r="L650" i="2" s="1"/>
  <c r="F651" i="2"/>
  <c r="C651" i="2" l="1"/>
  <c r="L651" i="2" s="1"/>
  <c r="F652" i="2"/>
  <c r="C652" i="2" l="1"/>
  <c r="L652" i="2" s="1"/>
  <c r="F653" i="2"/>
  <c r="F654" i="2" l="1"/>
  <c r="C653" i="2"/>
  <c r="L653" i="2" s="1"/>
  <c r="F655" i="2" l="1"/>
  <c r="C654" i="2"/>
  <c r="L654" i="2" s="1"/>
  <c r="C655" i="2" l="1"/>
  <c r="L655" i="2" s="1"/>
  <c r="F656" i="2"/>
  <c r="F657" i="2" l="1"/>
  <c r="C656" i="2"/>
  <c r="L656" i="2" s="1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C668" i="2" l="1"/>
  <c r="L668" i="2" s="1"/>
  <c r="F669" i="2"/>
  <c r="F670" i="2" l="1"/>
  <c r="C669" i="2"/>
  <c r="L669" i="2" s="1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F680" i="2" l="1"/>
  <c r="C679" i="2"/>
  <c r="L679" i="2" s="1"/>
  <c r="C680" i="2" l="1"/>
  <c r="L680" i="2" s="1"/>
  <c r="F681" i="2"/>
  <c r="C681" i="2" l="1"/>
  <c r="L681" i="2" s="1"/>
  <c r="F682" i="2"/>
  <c r="F683" i="2" l="1"/>
  <c r="C682" i="2"/>
  <c r="L682" i="2" s="1"/>
  <c r="F684" i="2" l="1"/>
  <c r="C683" i="2"/>
  <c r="L683" i="2" s="1"/>
  <c r="C684" i="2" l="1"/>
  <c r="L684" i="2" s="1"/>
  <c r="F685" i="2"/>
  <c r="C685" i="2" l="1"/>
  <c r="L685" i="2" s="1"/>
  <c r="F686" i="2"/>
  <c r="F687" i="2" l="1"/>
  <c r="C686" i="2"/>
  <c r="L686" i="2" s="1"/>
  <c r="F688" i="2" l="1"/>
  <c r="C687" i="2"/>
  <c r="L687" i="2" s="1"/>
  <c r="C688" i="2" l="1"/>
  <c r="L688" i="2" s="1"/>
  <c r="F689" i="2"/>
  <c r="F690" i="2" l="1"/>
  <c r="C689" i="2"/>
  <c r="L689" i="2" s="1"/>
  <c r="F691" i="2" l="1"/>
  <c r="C690" i="2"/>
  <c r="L690" i="2" s="1"/>
  <c r="C691" i="2" l="1"/>
  <c r="L691" i="2" s="1"/>
  <c r="F692" i="2"/>
  <c r="C692" i="2" l="1"/>
  <c r="L692" i="2" s="1"/>
  <c r="F693" i="2"/>
  <c r="F694" i="2" l="1"/>
  <c r="C693" i="2"/>
  <c r="L693" i="2" s="1"/>
  <c r="F695" i="2" l="1"/>
  <c r="C694" i="2"/>
  <c r="L694" i="2" s="1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C705" i="2" l="1"/>
  <c r="L705" i="2" s="1"/>
  <c r="F706" i="2"/>
  <c r="F707" i="2" l="1"/>
  <c r="C706" i="2"/>
  <c r="L706" i="2" s="1"/>
  <c r="C707" i="2" l="1"/>
  <c r="L707" i="2" s="1"/>
  <c r="F708" i="2"/>
  <c r="F709" i="2" l="1"/>
  <c r="C708" i="2"/>
  <c r="L708" i="2" s="1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F730" i="2" l="1"/>
  <c r="C729" i="2"/>
  <c r="L729" i="2" s="1"/>
  <c r="C730" i="2" l="1"/>
  <c r="L730" i="2" s="1"/>
  <c r="F731" i="2"/>
  <c r="C731" i="2" l="1"/>
  <c r="L731" i="2" s="1"/>
  <c r="F732" i="2"/>
  <c r="F733" i="2" l="1"/>
  <c r="C732" i="2"/>
  <c r="L732" i="2" s="1"/>
  <c r="F734" i="2" l="1"/>
  <c r="C733" i="2"/>
  <c r="L733" i="2" s="1"/>
  <c r="F735" i="2" l="1"/>
  <c r="C734" i="2"/>
  <c r="L734" i="2" s="1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F740" i="2" l="1"/>
  <c r="C739" i="2"/>
  <c r="L739" i="2" s="1"/>
  <c r="F741" i="2" l="1"/>
  <c r="C740" i="2"/>
  <c r="L740" i="2" s="1"/>
  <c r="F742" i="2" l="1"/>
  <c r="C741" i="2"/>
  <c r="L741" i="2" s="1"/>
  <c r="F743" i="2" l="1"/>
  <c r="C742" i="2"/>
  <c r="L742" i="2" s="1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F761" i="2" l="1"/>
  <c r="C760" i="2"/>
  <c r="L760" i="2" s="1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F777" i="2" l="1"/>
  <c r="C776" i="2"/>
  <c r="L776" i="2" s="1"/>
  <c r="F778" i="2" l="1"/>
  <c r="C777" i="2"/>
  <c r="L777" i="2" s="1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F800" i="2" l="1"/>
  <c r="C799" i="2"/>
  <c r="L799" i="2" s="1"/>
  <c r="C800" i="2" l="1"/>
  <c r="L800" i="2" s="1"/>
  <c r="F801" i="2"/>
  <c r="C801" i="2" l="1"/>
  <c r="L801" i="2" s="1"/>
  <c r="F802" i="2"/>
  <c r="F803" i="2" l="1"/>
  <c r="C802" i="2"/>
  <c r="L802" i="2" s="1"/>
  <c r="C803" i="2" l="1"/>
  <c r="L803" i="2" s="1"/>
  <c r="F804" i="2"/>
  <c r="C804" i="2" l="1"/>
  <c r="L804" i="2" s="1"/>
  <c r="F805" i="2"/>
  <c r="F806" i="2" l="1"/>
  <c r="C805" i="2"/>
  <c r="L805" i="2" s="1"/>
  <c r="F807" i="2" l="1"/>
  <c r="C806" i="2"/>
  <c r="L806" i="2" s="1"/>
  <c r="C807" i="2" l="1"/>
  <c r="L807" i="2" s="1"/>
  <c r="F808" i="2"/>
  <c r="C808" i="2" l="1"/>
  <c r="L808" i="2" s="1"/>
  <c r="F809" i="2"/>
  <c r="C809" i="2" l="1"/>
  <c r="L809" i="2" s="1"/>
  <c r="F810" i="2"/>
  <c r="C810" i="2" l="1"/>
  <c r="L810" i="2" s="1"/>
  <c r="F811" i="2"/>
  <c r="C811" i="2" s="1"/>
  <c r="L811" i="2" s="1"/>
</calcChain>
</file>

<file path=xl/sharedStrings.xml><?xml version="1.0" encoding="utf-8"?>
<sst xmlns="http://schemas.openxmlformats.org/spreadsheetml/2006/main" count="953" uniqueCount="285">
  <si>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</si>
  <si>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</si>
  <si>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</si>
  <si>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</si>
  <si>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</si>
  <si>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</si>
  <si>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</si>
  <si>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</si>
  <si>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</si>
  <si>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</si>
  <si>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</si>
  <si>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</si>
  <si>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</si>
  <si>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</si>
  <si>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</si>
  <si>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</si>
  <si>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</si>
  <si>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</si>
  <si>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</si>
  <si>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</si>
  <si>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</si>
  <si>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</si>
  <si>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</si>
  <si>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</si>
  <si>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</si>
  <si>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</si>
  <si>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</si>
  <si>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</si>
  <si>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</si>
  <si>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</si>
  <si>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</si>
  <si>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</si>
  <si>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</si>
  <si>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</si>
  <si>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</si>
  <si>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</si>
  <si>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</si>
  <si>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</si>
  <si>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</si>
  <si>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</si>
  <si>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</si>
  <si>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</si>
  <si>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</si>
  <si>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</si>
  <si>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</si>
  <si>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</si>
  <si>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</si>
  <si>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</si>
  <si>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</si>
  <si>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</si>
  <si>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</si>
  <si>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</si>
  <si>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</si>
  <si>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</si>
  <si>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</si>
  <si>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</si>
  <si>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</si>
  <si>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</si>
  <si>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</si>
  <si>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</si>
  <si>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</si>
  <si>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</si>
  <si>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</si>
  <si>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</si>
  <si>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</si>
  <si>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</si>
  <si>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</si>
  <si>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</si>
  <si>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</si>
  <si>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</si>
  <si>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</si>
  <si>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</si>
  <si>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</si>
  <si>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</si>
  <si>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</si>
  <si>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</si>
  <si>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</si>
  <si>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</si>
  <si>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</si>
  <si>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</si>
  <si>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</si>
  <si>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</si>
  <si>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</si>
  <si>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</si>
  <si>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</si>
  <si>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</si>
  <si>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</si>
  <si>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</si>
  <si>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</si>
  <si>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</si>
  <si>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</si>
  <si>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</si>
  <si>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</si>
  <si>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</si>
  <si>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</si>
  <si>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</si>
  <si>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</si>
  <si>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</si>
  <si>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</si>
  <si>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</si>
  <si>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</si>
  <si>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</si>
  <si>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</si>
  <si>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</si>
  <si>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</si>
  <si>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</si>
  <si>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</si>
  <si>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</si>
  <si>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</si>
  <si>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</si>
  <si>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</si>
  <si>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</si>
  <si>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</si>
  <si>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</si>
  <si>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</si>
  <si>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</si>
  <si>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</si>
  <si>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</si>
  <si>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</si>
  <si>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</si>
  <si>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</si>
  <si>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</si>
  <si>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</si>
  <si>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</si>
  <si>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</si>
  <si>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</si>
  <si>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</si>
  <si>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</si>
  <si>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</si>
  <si>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</si>
  <si>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</si>
  <si>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</si>
  <si>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</si>
  <si>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</si>
  <si>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</si>
  <si>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</si>
  <si>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</si>
  <si>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</si>
  <si>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</si>
  <si>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</si>
  <si>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</si>
  <si>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</si>
  <si>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</si>
  <si>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</si>
  <si>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</si>
  <si>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</si>
  <si>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</si>
  <si>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</si>
  <si>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</si>
  <si>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</si>
  <si>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</si>
  <si>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</si>
  <si>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</si>
  <si>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</si>
  <si>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</si>
  <si>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</si>
  <si>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</si>
  <si>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</si>
  <si>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</si>
  <si>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</si>
  <si>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</si>
  <si>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</si>
  <si>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</si>
  <si>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</si>
  <si>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</si>
  <si>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</si>
  <si>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</si>
  <si>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</si>
  <si>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</si>
  <si>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</si>
  <si>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</si>
  <si>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</si>
  <si>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</si>
  <si>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</si>
  <si>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</si>
  <si>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</si>
  <si>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</si>
  <si>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</si>
  <si>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</si>
  <si>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</si>
  <si>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</si>
  <si>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</si>
  <si>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</si>
  <si>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</si>
  <si>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</si>
  <si>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</si>
  <si>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</si>
  <si>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</si>
  <si>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</si>
  <si>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</si>
  <si>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</si>
  <si>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</si>
  <si>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</si>
  <si>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</si>
  <si>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</si>
  <si>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</si>
  <si>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</si>
  <si>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</si>
  <si>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</si>
  <si>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</si>
  <si>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</si>
  <si>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</si>
  <si>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</si>
  <si>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</si>
  <si>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</si>
  <si>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</si>
  <si>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</si>
  <si>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</si>
  <si>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</si>
  <si>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</si>
  <si>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</si>
  <si>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</si>
  <si>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</si>
  <si>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</si>
  <si>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</si>
  <si>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</si>
  <si>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</si>
  <si>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</si>
  <si>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</si>
  <si>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</si>
  <si>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</si>
  <si>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</si>
  <si>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</si>
  <si>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</si>
  <si>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</si>
  <si>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</si>
  <si>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</si>
  <si>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</si>
  <si>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</si>
  <si>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</si>
  <si>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</si>
  <si>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</si>
  <si>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</si>
  <si>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</si>
  <si>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</si>
  <si>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</si>
  <si>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</si>
  <si>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</si>
  <si>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</si>
  <si>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</si>
  <si>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</si>
  <si>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</si>
  <si>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</si>
  <si>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</si>
  <si>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</si>
  <si>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</si>
  <si>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</si>
  <si>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</si>
  <si>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</si>
  <si>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</si>
  <si>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</si>
  <si>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</si>
  <si>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</si>
  <si>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</si>
  <si>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</si>
  <si>
    <t>Prevalencia (%)</t>
  </si>
  <si>
    <t>Prevalencia Violencia Intrafamilia por región || Periodo 2012-2020</t>
  </si>
  <si>
    <t>Casos</t>
  </si>
  <si>
    <t>R360</t>
  </si>
  <si>
    <t>https://analytics.zoho.com/open-view/2395394000007334023</t>
  </si>
  <si>
    <t>Casos de Violencia Intrafamilia presentados a fiscalía nacional || Periodo 2019-2021</t>
  </si>
  <si>
    <t>Casos de Violencia Intrafamilia presentados a fiscalía por región || Periodo 2019-2021</t>
  </si>
  <si>
    <t>Aprehensiones, Casos Policiales, Denuncias y Detenciones</t>
  </si>
  <si>
    <t>Frecuencia de Violencia Intrafamiliar en Chile por Región y sus comunas || Período 2005-2021</t>
  </si>
  <si>
    <t>27.10</t>
  </si>
  <si>
    <t>Atenciones Médicas por Violencia de Género</t>
  </si>
  <si>
    <t>Categoría</t>
  </si>
  <si>
    <t>Atenciones Médicas por Violencia de Género en la Región de Tarapacá por Servicio Nacional de Salud y Concepto de Atención.Periodo 2010-2016</t>
  </si>
  <si>
    <t>Atenciones Médicas por Violencia de Género por el Concepto de Atención: Atención por violación (con entrega de anticoncepción de emergencia) por Servicio Nacional de Salud.Periodo 2010-2016</t>
  </si>
  <si>
    <t>RP</t>
  </si>
  <si>
    <t>https://analytics.zoho.com/open-view/2395394000007395218?ZOHO_CRITERIA=%2227.10%22.%22Cantidad%20de%20Atenciones%22%20%3E%200.99</t>
  </si>
  <si>
    <t>Atenciones Médicas por Violencia de Género a nivel nacional por Servicio Nacional de Salud y Concepto de Atención.Periodo 2010-2016</t>
  </si>
  <si>
    <t>Casos de violencia psicológica</t>
  </si>
  <si>
    <t>Prevalencia Violencia Psicológica General Año</t>
  </si>
  <si>
    <t>Prevalencia Violencia Psicológica General Vida (año o vida)</t>
  </si>
  <si>
    <t>Prevalencia Violencia Psicológica Grave Año</t>
  </si>
  <si>
    <t>Prevalencia Violencia Psicológica Leve Año</t>
  </si>
  <si>
    <t>Informe interactico de casos de violencia psicológica hacia la mujer según Encuesta Nacional de Violencia Intrafamiliar en Tarapacá, para el año 2020.</t>
  </si>
  <si>
    <t>Informe interactico de casos de violencia psicológica hacia la mujer según Encuesta Nacional de Violencia Intrafamiliar por Prevalencia Violencia Psicológica General Año, para el año 2020.</t>
  </si>
  <si>
    <t>Informe interactico de casos de violencia psicológica hacia la mujer según Encuesta Nacional de Violencia Intrafamiliar en Tarapacá, para el periodo 2012-2020.</t>
  </si>
  <si>
    <t>Informe interactivo de casos de violencia psicológica hacia la mujer según Encuesta Nacional de Violencia Intrafamiliar por Prevalencia Violencia Psicológica General Año, para el periodo 2012-2020.</t>
  </si>
  <si>
    <t>Reporte de casos de violencia psicológica hacia la mujer según Encuesta Nacional de Violencia Intrafamiliar a nivel nacional, para el año 2020.</t>
  </si>
  <si>
    <t>Reporte de casos de violencia psicológica hacia la mujer según Encuesta Nacional de Violencia Intrafamiliar a nivel nacional, para el periodo 2012-2020.</t>
  </si>
  <si>
    <t>https://analytics.zoho.com/open-view/2395394000007414508?ZOHO_CRITERIA=%22Trasposicion_27.17%22.%22A%C3%B1o%22%20%3D%202020%20and%20%22Trasposicion_27.17%22.%22Valor%22%3E0.99</t>
  </si>
  <si>
    <t>https://analytics.zoho.com/open-view/2395394000007415884?ZOHO_CRITERIA=%22Trasposicion_27.17%22.%22Valor%22%3E0.99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</si>
</sst>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00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left" vertical="top"/>
    </xf>
    <xf numFmtId="0" fontId="4" fillId="24" borderId="0" xfId="0" applyFont="1" applyFill="1" applyAlignment="1">
      <alignment horizontal="left" vertical="top"/>
    </xf>
    <xf numFmtId="0" fontId="0" fillId="24" borderId="0" xfId="0" applyFill="1" applyAlignment="1">
      <alignment horizontal="center" vertical="top"/>
    </xf>
    <xf numFmtId="0" fontId="0" fillId="24" borderId="0" xfId="0" applyFill="1"/>
    <xf numFmtId="0" fontId="0" fillId="25" borderId="0" xfId="0" applyFill="1" applyAlignment="1">
      <alignment horizontal="center"/>
    </xf>
    <xf numFmtId="0" fontId="3" fillId="25" borderId="0" xfId="0" applyFont="1" applyFill="1" applyAlignment="1">
      <alignment horizontal="left" vertical="top"/>
    </xf>
    <xf numFmtId="0" fontId="4" fillId="25" borderId="0" xfId="0" applyFont="1" applyFill="1" applyAlignment="1">
      <alignment horizontal="left" vertical="top"/>
    </xf>
    <xf numFmtId="0" fontId="0" fillId="25" borderId="0" xfId="0" applyFill="1" applyAlignment="1">
      <alignment horizontal="center" vertical="top"/>
    </xf>
    <xf numFmtId="0" fontId="0" fillId="25" borderId="0" xfId="0" applyFill="1"/>
    <xf numFmtId="0" fontId="0" fillId="26" borderId="0" xfId="0" applyFill="1" applyAlignment="1">
      <alignment horizontal="center"/>
    </xf>
    <xf numFmtId="0" fontId="3" fillId="26" borderId="0" xfId="0" applyFont="1" applyFill="1" applyAlignment="1">
      <alignment horizontal="left" vertical="top"/>
    </xf>
    <xf numFmtId="0" fontId="4" fillId="26" borderId="0" xfId="0" applyFont="1" applyFill="1" applyAlignment="1">
      <alignment horizontal="left" vertical="top"/>
    </xf>
    <xf numFmtId="0" fontId="0" fillId="26" borderId="0" xfId="0" applyFill="1" applyAlignment="1">
      <alignment horizontal="center" vertical="top"/>
    </xf>
    <xf numFmtId="0" fontId="0" fillId="26" borderId="0" xfId="0" applyFill="1"/>
    <xf numFmtId="0" fontId="0" fillId="26" borderId="0" xfId="0" quotePrefix="1" applyFill="1" applyAlignment="1">
      <alignment horizontal="center"/>
    </xf>
    <xf numFmtId="0" fontId="0" fillId="27" borderId="0" xfId="0" applyFill="1" applyAlignment="1">
      <alignment horizontal="center"/>
    </xf>
    <xf numFmtId="0" fontId="3" fillId="27" borderId="0" xfId="0" applyFont="1" applyFill="1" applyAlignment="1">
      <alignment horizontal="left" vertical="top"/>
    </xf>
    <xf numFmtId="0" fontId="4" fillId="27" borderId="0" xfId="0" applyFont="1" applyFill="1" applyAlignment="1">
      <alignment horizontal="left" vertical="top"/>
    </xf>
    <xf numFmtId="0" fontId="0" fillId="27" borderId="0" xfId="0" applyFill="1" applyAlignment="1">
      <alignment horizontal="center" vertical="top"/>
    </xf>
    <xf numFmtId="0" fontId="0" fillId="27" borderId="0" xfId="0" applyFill="1"/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left" vertical="top"/>
    </xf>
    <xf numFmtId="0" fontId="4" fillId="28" borderId="0" xfId="0" applyFont="1" applyFill="1" applyAlignment="1">
      <alignment horizontal="left" vertical="top"/>
    </xf>
    <xf numFmtId="0" fontId="0" fillId="28" borderId="0" xfId="0" applyFill="1" applyAlignment="1">
      <alignment horizontal="center" vertical="top"/>
    </xf>
    <xf numFmtId="0" fontId="0" fillId="28" borderId="0" xfId="0" applyFill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9900"/>
      <color rgb="FFFFFF99"/>
      <color rgb="FF33CCCC"/>
      <color rgb="FFFFCCFF"/>
      <color rgb="FFFF99CC"/>
      <color rgb="FFCCCC00"/>
      <color rgb="FFCCFF99"/>
      <color rgb="FF00FFFF"/>
      <color rgb="FFBF95D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82550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46356</xdr:rowOff>
    </xdr:from>
    <xdr:to>
      <xdr:col>5</xdr:col>
      <xdr:colOff>312420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273050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1" totalsRowShown="0" headerRowDxfId="16">
  <autoFilter ref="A10:Z811" xr:uid="{1EB939B5-BF13-4485-8A96-D15199EA19E6}">
    <filterColumn colId="1">
      <filters>
        <filter val="27.24"/>
      </filters>
    </filterColumn>
  </autoFilter>
  <tableColumns count="26">
    <tableColumn id="1" xr3:uid="{9405359C-2D08-4927-8309-AD9E156D9026}" name="Corr" dataDxfId="15">
      <calculatedColumnFormula>+A10+1</calculatedColumnFormula>
    </tableColumn>
    <tableColumn id="2" xr3:uid="{6916B56A-1FFB-47BD-AB36-C9A1F4A1884F}" name="Tabla Madre" dataDxfId="14">
      <calculatedColumnFormula>+B10</calculatedColumnFormula>
    </tableColumn>
    <tableColumn id="3" xr3:uid="{B08D57A8-E4F6-4FC0-AA6C-FF06B6F6F3AD}" name="Informe" dataDxfId="13">
      <calculatedColumnFormula>+F11&amp;" - "&amp;J11</calculatedColumnFormula>
    </tableColumn>
    <tableColumn id="4" xr3:uid="{4492D037-8C82-4A30-94B4-E87C336E7F84}" name="Link" dataDxfId="12">
      <calculatedColumnFormula>+"AQUÍ SE COPIA EL LINK SIN EL ID DE FILTRO"&amp;I11</calculatedColumnFormula>
    </tableColumn>
    <tableColumn id="5" xr3:uid="{D01B13B5-7D0C-4839-9CEA-E2750FCB0A15}" name="n" dataDxfId="1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0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8" totalsRowShown="0" headerRowDxfId="8">
  <autoFilter ref="A10:U38" xr:uid="{5330E9F4-15F6-4747-BFA8-16D6198AE75D}"/>
  <tableColumns count="21">
    <tableColumn id="1" xr3:uid="{EE0CEE91-9BF9-45E9-B3F6-D5CF168DC104}" name="Corr" dataDxfId="7">
      <calculatedColumnFormula>+A10+1</calculatedColumnFormula>
    </tableColumn>
    <tableColumn id="2" xr3:uid="{763C848B-35E0-4F75-94EB-67F9CB588602}" name="Tabla Madre" dataDxfId="6">
      <calculatedColumnFormula>+B10</calculatedColumnFormula>
    </tableColumn>
    <tableColumn id="3" xr3:uid="{74E9E8E8-5783-471B-A382-817661045923}" name="Informe" dataDxfId="5">
      <calculatedColumnFormula>+F11&amp;" - "&amp;I11</calculatedColumnFormula>
    </tableColumn>
    <tableColumn id="4" xr3:uid="{543015FD-B734-45F7-851D-91014B209BC3}" name="Link" dataDxfId="4">
      <calculatedColumnFormula>+"AQUÍ SE COPIA EL LINK SIN EL ID DE FILTRO"&amp;#REF!</calculatedColumnFormula>
    </tableColumn>
    <tableColumn id="5" xr3:uid="{A41C7425-CB0B-4741-9894-F0814D0AAB70}" name="n" dataDxfId="3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1"/>
  <sheetViews>
    <sheetView showGridLines="0" tabSelected="1" zoomScale="90" zoomScaleNormal="90" workbookViewId="0">
      <pane xSplit="2" ySplit="10" topLeftCell="D556" activePane="bottomRight" state="frozen"/>
      <selection pane="topRight" activeCell="C1" sqref="C1"/>
      <selection pane="bottomLeft" activeCell="A5" sqref="A5"/>
      <selection pane="bottomRight" activeCell="D575" sqref="D560:D575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1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1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1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1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1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1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1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1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</row>
    <row r="30" spans="1:1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1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1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12" hidden="1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12" hidden="1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12" hidden="1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12" hidden="1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12" hidden="1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12" hidden="1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12" hidden="1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12" hidden="1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12" hidden="1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12" hidden="1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12" hidden="1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12" hidden="1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12" hidden="1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12" hidden="1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</row>
    <row r="63" spans="1:12" hidden="1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12" hidden="1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hidden="1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hidden="1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hidden="1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hidden="1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hidden="1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hidden="1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hidden="1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hidden="1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hidden="1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hidden="1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hidden="1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hidden="1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hidden="1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hidden="1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hidden="1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hidden="1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hidden="1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hidden="1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hidden="1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hidden="1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hidden="1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hidden="1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hidden="1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hidden="1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hidden="1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hidden="1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hidden="1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hidden="1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hidden="1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hidden="1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hidden="1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hidden="1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hidden="1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hidden="1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hidden="1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hidden="1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hidden="1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hidden="1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hidden="1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hidden="1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hidden="1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hidden="1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hidden="1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hidden="1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hidden="1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hidden="1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hidden="1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hidden="1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hidden="1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hidden="1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hidden="1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hidden="1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hidden="1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hidden="1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hidden="1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hidden="1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hidden="1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hidden="1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hidden="1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hidden="1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hidden="1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hidden="1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hidden="1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hidden="1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hidden="1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hidden="1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hidden="1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hidden="1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hidden="1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hidden="1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hidden="1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hidden="1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hidden="1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hidden="1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hidden="1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hidden="1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hidden="1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hidden="1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hidden="1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hidden="1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hidden="1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hidden="1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hidden="1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hidden="1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hidden="1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hidden="1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hidden="1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hidden="1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hidden="1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hidden="1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hidden="1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hidden="1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hidden="1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hidden="1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hidden="1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hidden="1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hidden="1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hidden="1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hidden="1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hidden="1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hidden="1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hidden="1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hidden="1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hidden="1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hidden="1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hidden="1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hidden="1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hidden="1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hidden="1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hidden="1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hidden="1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hidden="1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hidden="1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hidden="1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hidden="1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hidden="1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hidden="1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hidden="1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hidden="1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hidden="1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hidden="1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hidden="1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hidden="1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hidden="1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hidden="1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hidden="1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hidden="1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hidden="1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hidden="1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hidden="1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hidden="1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hidden="1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hidden="1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hidden="1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hidden="1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hidden="1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hidden="1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hidden="1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hidden="1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hidden="1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hidden="1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hidden="1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hidden="1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hidden="1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hidden="1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hidden="1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hidden="1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hidden="1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hidden="1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hidden="1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hidden="1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hidden="1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hidden="1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hidden="1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hidden="1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hidden="1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hidden="1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hidden="1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hidden="1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hidden="1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hidden="1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hidden="1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hidden="1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hidden="1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hidden="1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hidden="1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hidden="1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hidden="1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hidden="1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hidden="1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hidden="1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hidden="1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hidden="1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hidden="1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hidden="1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hidden="1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hidden="1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hidden="1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hidden="1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hidden="1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hidden="1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hidden="1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hidden="1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hidden="1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hidden="1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hidden="1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hidden="1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hidden="1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hidden="1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hidden="1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hidden="1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hidden="1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hidden="1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hidden="1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hidden="1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hidden="1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hidden="1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hidden="1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hidden="1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hidden="1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hidden="1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hidden="1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hidden="1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hidden="1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hidden="1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hidden="1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hidden="1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hidden="1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hidden="1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hidden="1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hidden="1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hidden="1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hidden="1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hidden="1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hidden="1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hidden="1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hidden="1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hidden="1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hidden="1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hidden="1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hidden="1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hidden="1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hidden="1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hidden="1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hidden="1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hidden="1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hidden="1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hidden="1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hidden="1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hidden="1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hidden="1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hidden="1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hidden="1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hidden="1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hidden="1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hidden="1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hidden="1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hidden="1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hidden="1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hidden="1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hidden="1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hidden="1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hidden="1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hidden="1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hidden="1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hidden="1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hidden="1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hidden="1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hidden="1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hidden="1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hidden="1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hidden="1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hidden="1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hidden="1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hidden="1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hidden="1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hidden="1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hidden="1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hidden="1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hidden="1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hidden="1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hidden="1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hidden="1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hidden="1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hidden="1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hidden="1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hidden="1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hidden="1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hidden="1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hidden="1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hidden="1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hidden="1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hidden="1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hidden="1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hidden="1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hidden="1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hidden="1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hidden="1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hidden="1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hidden="1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hidden="1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hidden="1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hidden="1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hidden="1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hidden="1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hidden="1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hidden="1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hidden="1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hidden="1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hidden="1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hidden="1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hidden="1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hidden="1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hidden="1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hidden="1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hidden="1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hidden="1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hidden="1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hidden="1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hidden="1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hidden="1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hidden="1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hidden="1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hidden="1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hidden="1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hidden="1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hidden="1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hidden="1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hidden="1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hidden="1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hidden="1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hidden="1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hidden="1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hidden="1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hidden="1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hidden="1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hidden="1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hidden="1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hidden="1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hidden="1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hidden="1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hidden="1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hidden="1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hidden="1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hidden="1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hidden="1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hidden="1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hidden="1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hidden="1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hidden="1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hidden="1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hidden="1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hidden="1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hidden="1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hidden="1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hidden="1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hidden="1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hidden="1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hidden="1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hidden="1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hidden="1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hidden="1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hidden="1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hidden="1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hidden="1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hidden="1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hidden="1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hidden="1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hidden="1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hidden="1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hidden="1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hidden="1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hidden="1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hidden="1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hidden="1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hidden="1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hidden="1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hidden="1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hidden="1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hidden="1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hidden="1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hidden="1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hidden="1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hidden="1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hidden="1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hidden="1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hidden="1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hidden="1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hidden="1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hidden="1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hidden="1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hidden="1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hidden="1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hidden="1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hidden="1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hidden="1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hidden="1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hidden="1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hidden="1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hidden="1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hidden="1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hidden="1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hidden="1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hidden="1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hidden="1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hidden="1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hidden="1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hidden="1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hidden="1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hidden="1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hidden="1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hidden="1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hidden="1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hidden="1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hidden="1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hidden="1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hidden="1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hidden="1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hidden="1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hidden="1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hidden="1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hidden="1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hidden="1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hidden="1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hidden="1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hidden="1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hidden="1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hidden="1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hidden="1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hidden="1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hidden="1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hidden="1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hidden="1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hidden="1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hidden="1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hidden="1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hidden="1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hidden="1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hidden="1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hidden="1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hidden="1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hidden="1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hidden="1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hidden="1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23" t="str">
        <f t="shared" ref="D507:D521" si="110">+"https://analytics.zoho.com/open-view/2395394000007316127?ZOHO_CRITERIA=%22Trasposicion_27.24%22.%22Valor%22%20%3E%200.99%20and%20%22Trasposicion_27.24%22.%22C%C3%B3digo%20Regi%C3%B3n%22%20%3D%20"&amp;I507</f>
        <v>https://analytics.zoho.com/open-view/2395394000007316127?ZOHO_CRITERIA=%22Trasposicion_27.24%22.%22Valor%22%20%3E%200.99%20and%20%22Trasposicion_27.24%22.%22C%C3%B3digo%20Regi%C3%B3n%22%20%3D%202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23" t="str">
        <f t="shared" si="110"/>
        <v>https://analytics.zoho.com/open-view/2395394000007316127?ZOHO_CRITERIA=%22Trasposicion_27.24%22.%22Valor%22%20%3E%200.99%20and%20%22Trasposicion_27.24%22.%22C%C3%B3digo%20Regi%C3%B3n%22%20%3D%203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23" t="str">
        <f t="shared" si="110"/>
        <v>https://analytics.zoho.com/open-view/2395394000007316127?ZOHO_CRITERIA=%22Trasposicion_27.24%22.%22Valor%22%20%3E%200.99%20and%20%22Trasposicion_27.24%22.%22C%C3%B3digo%20Regi%C3%B3n%22%20%3D%204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23" t="str">
        <f t="shared" si="110"/>
        <v>https://analytics.zoho.com/open-view/2395394000007316127?ZOHO_CRITERIA=%22Trasposicion_27.24%22.%22Valor%22%20%3E%200.99%20and%20%22Trasposicion_27.24%22.%22C%C3%B3digo%20Regi%C3%B3n%22%20%3D%205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23" t="str">
        <f t="shared" si="110"/>
        <v>https://analytics.zoho.com/open-view/2395394000007316127?ZOHO_CRITERIA=%22Trasposicion_27.24%22.%22Valor%22%20%3E%200.99%20and%20%22Trasposicion_27.24%22.%22C%C3%B3digo%20Regi%C3%B3n%22%20%3D%206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23" t="str">
        <f t="shared" si="110"/>
        <v>https://analytics.zoho.com/open-view/2395394000007316127?ZOHO_CRITERIA=%22Trasposicion_27.24%22.%22Valor%22%20%3E%200.99%20and%20%22Trasposicion_27.24%22.%22C%C3%B3digo%20Regi%C3%B3n%22%20%3D%207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12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23" t="str">
        <f t="shared" si="110"/>
        <v>https://analytics.zoho.com/open-view/2395394000007316127?ZOHO_CRITERIA=%22Trasposicion_27.24%22.%22Valor%22%20%3E%200.99%20and%20%22Trasposicion_27.24%22.%22C%C3%B3digo%20Regi%C3%B3n%22%20%3D%208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12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23" t="str">
        <f t="shared" si="110"/>
        <v>https://analytics.zoho.com/open-view/2395394000007316127?ZOHO_CRITERIA=%22Trasposicion_27.24%22.%22Valor%22%20%3E%200.99%20and%20%22Trasposicion_27.24%22.%22C%C3%B3digo%20Regi%C3%B3n%22%20%3D%209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12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23" t="str">
        <f t="shared" si="110"/>
        <v>https://analytics.zoho.com/open-view/2395394000007316127?ZOHO_CRITERIA=%22Trasposicion_27.24%22.%22Valor%22%20%3E%200.99%20and%20%22Trasposicion_27.24%22.%22C%C3%B3digo%20Regi%C3%B3n%22%20%3D%2010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12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23" t="str">
        <f t="shared" si="110"/>
        <v>https://analytics.zoho.com/open-view/2395394000007316127?ZOHO_CRITERIA=%22Trasposicion_27.24%22.%22Valor%22%20%3E%200.99%20and%20%22Trasposicion_27.24%22.%22C%C3%B3digo%20Regi%C3%B3n%22%20%3D%2011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12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23" t="str">
        <f t="shared" si="110"/>
        <v>https://analytics.zoho.com/open-view/2395394000007316127?ZOHO_CRITERIA=%22Trasposicion_27.24%22.%22Valor%22%20%3E%200.99%20and%20%22Trasposicion_27.24%22.%22C%C3%B3digo%20Regi%C3%B3n%22%20%3D%2012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12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23" t="str">
        <f t="shared" si="110"/>
        <v>https://analytics.zoho.com/open-view/2395394000007316127?ZOHO_CRITERIA=%22Trasposicion_27.24%22.%22Valor%22%20%3E%200.99%20and%20%22Trasposicion_27.24%22.%22C%C3%B3digo%20Regi%C3%B3n%22%20%3D%2013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12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23" t="str">
        <f t="shared" si="110"/>
        <v>https://analytics.zoho.com/open-view/2395394000007316127?ZOHO_CRITERIA=%22Trasposicion_27.24%22.%22Valor%22%20%3E%200.99%20and%20%22Trasposicion_27.24%22.%22C%C3%B3digo%20Regi%C3%B3n%22%20%3D%2014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12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23" t="str">
        <f t="shared" si="110"/>
        <v>https://analytics.zoho.com/open-view/2395394000007316127?ZOHO_CRITERIA=%22Trasposicion_27.24%22.%22Valor%22%20%3E%200.99%20and%20%22Trasposicion_27.24%22.%22C%C3%B3digo%20Regi%C3%B3n%22%20%3D%2015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12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23" t="str">
        <f t="shared" si="110"/>
        <v>https://analytics.zoho.com/open-view/2395394000007316127?ZOHO_CRITERIA=%22Trasposicion_27.24%22.%22Valor%22%20%3E%200.99%20and%20%22Trasposicion_27.24%22.%22C%C3%B3digo%20Regi%C3%B3n%22%20%3D%2016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12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>+"https://analytics.zoho.com/open-view/2395394000007318596?ZOHO_CRITERIA=%22Trasposicion_27.24%22.%22Valor%22%20%3E%200.99%20and%20%22Trasposicion_27.24%22.%22Id_Prevalencia%22%20%3D%20"&amp;I522</f>
        <v>https://analytics.zoho.com/open-view/2395394000007318596?ZOHO_CRITERIA=%22Trasposicion_27.24%22.%22Valor%22%20%3E%200.99%20and%20%22Trasposicion_27.24%22.%22Id_Prevalencia%22%20%3D%201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12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23" t="str">
        <f t="shared" ref="D523:D524" si="111">+"https://analytics.zoho.com/open-view/2395394000007318596?ZOHO_CRITERIA=%22Trasposicion_27.24%22.%22Valor%22%20%3E%200.99%20and%20%22Trasposicion_27.24%22.%22Id_Prevalencia%22%20%3D%20"&amp;I523</f>
        <v>https://analytics.zoho.com/open-view/2395394000007318596?ZOHO_CRITERIA=%22Trasposicion_27.24%22.%22Valor%22%20%3E%200.99%20and%20%22Trasposicion_27.24%22.%22Id_Prevalencia%22%20%3D%202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12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23" t="str">
        <f t="shared" si="111"/>
        <v>https://analytics.zoho.com/open-view/2395394000007318596?ZOHO_CRITERIA=%22Trasposicion_27.24%22.%22Valor%22%20%3E%200.99%20and%20%22Trasposicion_27.24%22.%22Id_Prevalencia%22%20%3D%203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12" x14ac:dyDescent="0.35">
      <c r="A525" s="24">
        <v>1</v>
      </c>
      <c r="B525" s="24">
        <v>27.3</v>
      </c>
      <c r="C525" s="25" t="str">
        <f t="shared" si="103"/>
        <v>II 01 - Tarapacá</v>
      </c>
      <c r="D525" s="26" t="str">
        <f>+"https://analytics.zoho.com/open-view/2395394000007313383?ZOHO_CRITERIA=%2227.3%22.%22Cod_Regi%C3%B3n%22%3D"&amp;I525</f>
        <v>https://analytics.zoho.com/open-view/2395394000007313383?ZOHO_CRITERIA=%2227.3%22.%22Cod_Regi%C3%B3n%22%3D1</v>
      </c>
      <c r="E525" s="27">
        <v>16</v>
      </c>
      <c r="F525" s="28" t="s">
        <v>42</v>
      </c>
      <c r="G525" s="28" t="s">
        <v>27</v>
      </c>
      <c r="H525" s="28" t="s">
        <v>255</v>
      </c>
      <c r="I525" s="24">
        <v>1</v>
      </c>
      <c r="J525" s="28" t="s">
        <v>10</v>
      </c>
      <c r="K525" s="28" t="s">
        <v>256</v>
      </c>
      <c r="L525" s="1" t="str">
        <f t="shared" si="108"/>
        <v>II 01 - Tarapacá</v>
      </c>
    </row>
    <row r="526" spans="1:12" x14ac:dyDescent="0.35">
      <c r="A526" s="2">
        <f t="shared" si="101"/>
        <v>2</v>
      </c>
      <c r="B526" s="2">
        <f t="shared" si="102"/>
        <v>27.3</v>
      </c>
      <c r="C526" s="5" t="str">
        <f t="shared" si="103"/>
        <v>II 01 - Antofagasta</v>
      </c>
      <c r="D526" s="23" t="str">
        <f t="shared" ref="D526:D541" si="112">+"https://analytics.zoho.com/open-view/2395394000007313383?ZOHO_CRITERIA=%2227.3%22.%22Cod_Regi%C3%B3n%22%3D"&amp;I526</f>
        <v>https://analytics.zoho.com/open-view/2395394000007313383?ZOHO_CRITERIA=%2227.3%22.%22Cod_Regi%C3%B3n%22%3D2</v>
      </c>
      <c r="E526" s="4">
        <f t="shared" si="104"/>
        <v>16</v>
      </c>
      <c r="F526" t="str">
        <f t="shared" si="105"/>
        <v>II 01</v>
      </c>
      <c r="G526" t="str">
        <f t="shared" si="106"/>
        <v>Región</v>
      </c>
      <c r="H526" t="str">
        <f t="shared" si="107"/>
        <v>Prevalencia (%)</v>
      </c>
      <c r="I526" s="2">
        <v>2</v>
      </c>
      <c r="J526" t="s">
        <v>11</v>
      </c>
      <c r="L526" s="1" t="str">
        <f t="shared" si="108"/>
        <v>II 01 - Antofagasta</v>
      </c>
    </row>
    <row r="527" spans="1:12" x14ac:dyDescent="0.35">
      <c r="A527" s="2">
        <f t="shared" si="101"/>
        <v>3</v>
      </c>
      <c r="B527" s="2">
        <f t="shared" si="102"/>
        <v>27.3</v>
      </c>
      <c r="C527" s="5" t="str">
        <f t="shared" si="103"/>
        <v>II 01 - Atacama</v>
      </c>
      <c r="D527" s="23" t="str">
        <f t="shared" si="112"/>
        <v>https://analytics.zoho.com/open-view/2395394000007313383?ZOHO_CRITERIA=%2227.3%22.%22Cod_Regi%C3%B3n%22%3D3</v>
      </c>
      <c r="E527" s="4">
        <f t="shared" si="104"/>
        <v>16</v>
      </c>
      <c r="F527" t="str">
        <f t="shared" si="105"/>
        <v>II 01</v>
      </c>
      <c r="G527" t="str">
        <f t="shared" si="106"/>
        <v>Región</v>
      </c>
      <c r="H527" t="str">
        <f t="shared" si="107"/>
        <v>Prevalencia (%)</v>
      </c>
      <c r="I527" s="2">
        <v>3</v>
      </c>
      <c r="J527" t="s">
        <v>12</v>
      </c>
      <c r="L527" s="1" t="str">
        <f t="shared" si="108"/>
        <v>II 01 - Atacama</v>
      </c>
    </row>
    <row r="528" spans="1:12" x14ac:dyDescent="0.35">
      <c r="A528" s="2">
        <f t="shared" si="101"/>
        <v>4</v>
      </c>
      <c r="B528" s="2">
        <f t="shared" si="102"/>
        <v>27.3</v>
      </c>
      <c r="C528" s="5" t="str">
        <f t="shared" si="103"/>
        <v>II 01 - Coquimbo</v>
      </c>
      <c r="D528" s="23" t="str">
        <f t="shared" si="112"/>
        <v>https://analytics.zoho.com/open-view/2395394000007313383?ZOHO_CRITERIA=%2227.3%22.%22Cod_Regi%C3%B3n%22%3D4</v>
      </c>
      <c r="E528" s="4">
        <f t="shared" si="104"/>
        <v>16</v>
      </c>
      <c r="F528" t="str">
        <f t="shared" si="105"/>
        <v>II 01</v>
      </c>
      <c r="G528" t="str">
        <f t="shared" si="106"/>
        <v>Región</v>
      </c>
      <c r="H528" t="str">
        <f t="shared" si="107"/>
        <v>Prevalencia (%)</v>
      </c>
      <c r="I528" s="2">
        <v>4</v>
      </c>
      <c r="J528" t="s">
        <v>13</v>
      </c>
      <c r="L528" s="1" t="str">
        <f t="shared" si="108"/>
        <v>II 01 - Coquimbo</v>
      </c>
    </row>
    <row r="529" spans="1:12" x14ac:dyDescent="0.35">
      <c r="A529" s="2">
        <f t="shared" si="101"/>
        <v>5</v>
      </c>
      <c r="B529" s="2">
        <f t="shared" si="102"/>
        <v>27.3</v>
      </c>
      <c r="C529" s="5" t="str">
        <f t="shared" si="103"/>
        <v>II 01 - Valparaíso</v>
      </c>
      <c r="D529" s="23" t="str">
        <f t="shared" si="112"/>
        <v>https://analytics.zoho.com/open-view/2395394000007313383?ZOHO_CRITERIA=%2227.3%22.%22Cod_Regi%C3%B3n%22%3D5</v>
      </c>
      <c r="E529" s="4">
        <f t="shared" si="104"/>
        <v>16</v>
      </c>
      <c r="F529" t="str">
        <f t="shared" si="105"/>
        <v>II 01</v>
      </c>
      <c r="G529" t="str">
        <f t="shared" si="106"/>
        <v>Región</v>
      </c>
      <c r="H529" t="str">
        <f t="shared" si="107"/>
        <v>Prevalencia (%)</v>
      </c>
      <c r="I529" s="2">
        <v>5</v>
      </c>
      <c r="J529" t="s">
        <v>14</v>
      </c>
      <c r="L529" s="1" t="str">
        <f t="shared" si="108"/>
        <v>II 01 - Valparaíso</v>
      </c>
    </row>
    <row r="530" spans="1:12" x14ac:dyDescent="0.35">
      <c r="A530" s="2">
        <f t="shared" si="101"/>
        <v>6</v>
      </c>
      <c r="B530" s="2">
        <f t="shared" si="102"/>
        <v>27.3</v>
      </c>
      <c r="C530" s="5" t="str">
        <f t="shared" si="103"/>
        <v>II 01 - O'Higgins</v>
      </c>
      <c r="D530" s="23" t="str">
        <f t="shared" si="112"/>
        <v>https://analytics.zoho.com/open-view/2395394000007313383?ZOHO_CRITERIA=%2227.3%22.%22Cod_Regi%C3%B3n%22%3D6</v>
      </c>
      <c r="E530" s="4">
        <f t="shared" si="104"/>
        <v>16</v>
      </c>
      <c r="F530" t="str">
        <f t="shared" si="105"/>
        <v>II 01</v>
      </c>
      <c r="G530" t="str">
        <f t="shared" si="106"/>
        <v>Región</v>
      </c>
      <c r="H530" t="str">
        <f t="shared" si="107"/>
        <v>Prevalencia (%)</v>
      </c>
      <c r="I530" s="2">
        <v>6</v>
      </c>
      <c r="J530" t="s">
        <v>15</v>
      </c>
      <c r="L530" s="1" t="str">
        <f t="shared" si="108"/>
        <v>II 01 - O'Higgins</v>
      </c>
    </row>
    <row r="531" spans="1:12" x14ac:dyDescent="0.35">
      <c r="A531" s="2">
        <f t="shared" si="101"/>
        <v>7</v>
      </c>
      <c r="B531" s="2">
        <f t="shared" si="102"/>
        <v>27.3</v>
      </c>
      <c r="C531" s="5" t="str">
        <f t="shared" si="103"/>
        <v>II 01 - Maule</v>
      </c>
      <c r="D531" s="23" t="str">
        <f t="shared" si="112"/>
        <v>https://analytics.zoho.com/open-view/2395394000007313383?ZOHO_CRITERIA=%2227.3%22.%22Cod_Regi%C3%B3n%22%3D7</v>
      </c>
      <c r="E531" s="4">
        <f t="shared" si="104"/>
        <v>16</v>
      </c>
      <c r="F531" t="str">
        <f t="shared" si="105"/>
        <v>II 01</v>
      </c>
      <c r="G531" t="str">
        <f t="shared" si="106"/>
        <v>Región</v>
      </c>
      <c r="H531" t="str">
        <f t="shared" si="107"/>
        <v>Prevalencia (%)</v>
      </c>
      <c r="I531" s="2">
        <v>7</v>
      </c>
      <c r="J531" t="s">
        <v>16</v>
      </c>
      <c r="L531" s="1" t="str">
        <f t="shared" si="108"/>
        <v>II 01 - Maule</v>
      </c>
    </row>
    <row r="532" spans="1:12" x14ac:dyDescent="0.35">
      <c r="A532" s="2">
        <f t="shared" si="101"/>
        <v>8</v>
      </c>
      <c r="B532" s="2">
        <f t="shared" si="102"/>
        <v>27.3</v>
      </c>
      <c r="C532" s="5" t="str">
        <f t="shared" si="103"/>
        <v>II 01 - Biobío</v>
      </c>
      <c r="D532" s="23" t="str">
        <f t="shared" si="112"/>
        <v>https://analytics.zoho.com/open-view/2395394000007313383?ZOHO_CRITERIA=%2227.3%22.%22Cod_Regi%C3%B3n%22%3D8</v>
      </c>
      <c r="E532" s="4">
        <f t="shared" si="104"/>
        <v>16</v>
      </c>
      <c r="F532" t="str">
        <f t="shared" si="105"/>
        <v>II 01</v>
      </c>
      <c r="G532" t="str">
        <f t="shared" si="106"/>
        <v>Región</v>
      </c>
      <c r="H532" t="str">
        <f t="shared" si="107"/>
        <v>Prevalencia (%)</v>
      </c>
      <c r="I532" s="2">
        <v>8</v>
      </c>
      <c r="J532" t="s">
        <v>17</v>
      </c>
      <c r="L532" s="1" t="str">
        <f t="shared" si="108"/>
        <v>II 01 - Biobío</v>
      </c>
    </row>
    <row r="533" spans="1:12" x14ac:dyDescent="0.35">
      <c r="A533" s="2">
        <f t="shared" si="101"/>
        <v>9</v>
      </c>
      <c r="B533" s="2">
        <f t="shared" si="102"/>
        <v>27.3</v>
      </c>
      <c r="C533" s="5" t="str">
        <f t="shared" si="103"/>
        <v>II 01 - Araucanía</v>
      </c>
      <c r="D533" s="23" t="str">
        <f t="shared" si="112"/>
        <v>https://analytics.zoho.com/open-view/2395394000007313383?ZOHO_CRITERIA=%2227.3%22.%22Cod_Regi%C3%B3n%22%3D9</v>
      </c>
      <c r="E533" s="4">
        <f t="shared" si="104"/>
        <v>16</v>
      </c>
      <c r="F533" t="str">
        <f t="shared" si="105"/>
        <v>II 01</v>
      </c>
      <c r="G533" t="str">
        <f t="shared" si="106"/>
        <v>Región</v>
      </c>
      <c r="H533" t="str">
        <f t="shared" si="107"/>
        <v>Prevalencia (%)</v>
      </c>
      <c r="I533" s="46">
        <v>9</v>
      </c>
      <c r="J533" s="47" t="s">
        <v>18</v>
      </c>
      <c r="L533" s="1" t="str">
        <f t="shared" si="108"/>
        <v>II 01 - Araucanía</v>
      </c>
    </row>
    <row r="534" spans="1:12" x14ac:dyDescent="0.35">
      <c r="A534" s="2">
        <f t="shared" si="101"/>
        <v>10</v>
      </c>
      <c r="B534" s="2">
        <f t="shared" si="102"/>
        <v>27.3</v>
      </c>
      <c r="C534" s="5" t="str">
        <f t="shared" si="103"/>
        <v>II 01 - La Araucanía</v>
      </c>
      <c r="D534" s="23" t="str">
        <f t="shared" si="112"/>
        <v>https://analytics.zoho.com/open-view/2395394000007313383?ZOHO_CRITERIA=%2227.3%22.%22Cod_Regi%C3%B3n%22%3D9</v>
      </c>
      <c r="E534" s="4">
        <f t="shared" si="104"/>
        <v>16</v>
      </c>
      <c r="F534" t="str">
        <f t="shared" si="105"/>
        <v>II 01</v>
      </c>
      <c r="G534" t="str">
        <f t="shared" si="106"/>
        <v>Región</v>
      </c>
      <c r="H534" t="str">
        <f t="shared" si="107"/>
        <v>Prevalencia (%)</v>
      </c>
      <c r="I534" s="46">
        <v>9</v>
      </c>
      <c r="J534" s="47" t="s">
        <v>48</v>
      </c>
      <c r="L534" s="1" t="str">
        <f t="shared" si="108"/>
        <v>II 01 - La Araucanía</v>
      </c>
    </row>
    <row r="535" spans="1:12" x14ac:dyDescent="0.35">
      <c r="A535" s="2">
        <f t="shared" si="101"/>
        <v>11</v>
      </c>
      <c r="B535" s="2">
        <f t="shared" si="102"/>
        <v>27.3</v>
      </c>
      <c r="C535" s="5" t="str">
        <f t="shared" si="103"/>
        <v>II 01 - Los Lagos</v>
      </c>
      <c r="D535" s="23" t="str">
        <f t="shared" si="112"/>
        <v>https://analytics.zoho.com/open-view/2395394000007313383?ZOHO_CRITERIA=%2227.3%22.%22Cod_Regi%C3%B3n%22%3D10</v>
      </c>
      <c r="E535" s="4">
        <f t="shared" si="104"/>
        <v>16</v>
      </c>
      <c r="F535" t="str">
        <f t="shared" si="105"/>
        <v>II 01</v>
      </c>
      <c r="G535" t="str">
        <f t="shared" si="106"/>
        <v>Región</v>
      </c>
      <c r="H535" t="str">
        <f t="shared" si="107"/>
        <v>Prevalencia (%)</v>
      </c>
      <c r="I535" s="2">
        <v>10</v>
      </c>
      <c r="J535" t="s">
        <v>19</v>
      </c>
      <c r="L535" s="1" t="str">
        <f t="shared" si="108"/>
        <v>II 01 - Los Lagos</v>
      </c>
    </row>
    <row r="536" spans="1:12" x14ac:dyDescent="0.35">
      <c r="A536" s="2">
        <f t="shared" si="101"/>
        <v>12</v>
      </c>
      <c r="B536" s="2">
        <f t="shared" si="102"/>
        <v>27.3</v>
      </c>
      <c r="C536" s="5" t="str">
        <f t="shared" si="103"/>
        <v>II 01 - Aysén</v>
      </c>
      <c r="D536" s="23" t="str">
        <f t="shared" si="112"/>
        <v>https://analytics.zoho.com/open-view/2395394000007313383?ZOHO_CRITERIA=%2227.3%22.%22Cod_Regi%C3%B3n%22%3D11</v>
      </c>
      <c r="E536" s="4">
        <f t="shared" si="104"/>
        <v>16</v>
      </c>
      <c r="F536" t="str">
        <f t="shared" si="105"/>
        <v>II 01</v>
      </c>
      <c r="G536" t="str">
        <f t="shared" si="106"/>
        <v>Región</v>
      </c>
      <c r="H536" t="str">
        <f t="shared" si="107"/>
        <v>Prevalencia (%)</v>
      </c>
      <c r="I536" s="2">
        <v>11</v>
      </c>
      <c r="J536" t="s">
        <v>20</v>
      </c>
      <c r="L536" s="1" t="str">
        <f t="shared" si="108"/>
        <v>II 01 - Aysén</v>
      </c>
    </row>
    <row r="537" spans="1:12" x14ac:dyDescent="0.35">
      <c r="A537" s="2">
        <f t="shared" si="101"/>
        <v>13</v>
      </c>
      <c r="B537" s="2">
        <f t="shared" si="102"/>
        <v>27.3</v>
      </c>
      <c r="C537" s="5" t="str">
        <f t="shared" si="103"/>
        <v>II 01 - Magallanes</v>
      </c>
      <c r="D537" s="23" t="str">
        <f t="shared" si="112"/>
        <v>https://analytics.zoho.com/open-view/2395394000007313383?ZOHO_CRITERIA=%2227.3%22.%22Cod_Regi%C3%B3n%22%3D12</v>
      </c>
      <c r="E537" s="4">
        <f t="shared" si="104"/>
        <v>16</v>
      </c>
      <c r="F537" t="str">
        <f t="shared" si="105"/>
        <v>II 01</v>
      </c>
      <c r="G537" t="str">
        <f t="shared" si="106"/>
        <v>Región</v>
      </c>
      <c r="H537" t="str">
        <f t="shared" si="107"/>
        <v>Prevalencia (%)</v>
      </c>
      <c r="I537" s="2">
        <v>12</v>
      </c>
      <c r="J537" t="s">
        <v>21</v>
      </c>
      <c r="L537" s="1" t="str">
        <f t="shared" si="108"/>
        <v>II 01 - Magallanes</v>
      </c>
    </row>
    <row r="538" spans="1:12" x14ac:dyDescent="0.35">
      <c r="A538" s="2">
        <f t="shared" si="101"/>
        <v>14</v>
      </c>
      <c r="B538" s="2">
        <f t="shared" si="102"/>
        <v>27.3</v>
      </c>
      <c r="C538" s="5" t="str">
        <f t="shared" si="103"/>
        <v>II 01 - Metropolitana</v>
      </c>
      <c r="D538" s="23" t="str">
        <f t="shared" si="112"/>
        <v>https://analytics.zoho.com/open-view/2395394000007313383?ZOHO_CRITERIA=%2227.3%22.%22Cod_Regi%C3%B3n%22%3D13</v>
      </c>
      <c r="E538" s="4">
        <f t="shared" si="104"/>
        <v>16</v>
      </c>
      <c r="F538" t="str">
        <f t="shared" si="105"/>
        <v>II 01</v>
      </c>
      <c r="G538" t="str">
        <f t="shared" si="106"/>
        <v>Región</v>
      </c>
      <c r="H538" t="str">
        <f t="shared" si="107"/>
        <v>Prevalencia (%)</v>
      </c>
      <c r="I538" s="2">
        <v>13</v>
      </c>
      <c r="J538" t="s">
        <v>22</v>
      </c>
      <c r="L538" s="1" t="str">
        <f t="shared" si="108"/>
        <v>II 01 - Metropolitana</v>
      </c>
    </row>
    <row r="539" spans="1:12" x14ac:dyDescent="0.35">
      <c r="A539" s="2">
        <f t="shared" si="101"/>
        <v>15</v>
      </c>
      <c r="B539" s="2">
        <f t="shared" si="102"/>
        <v>27.3</v>
      </c>
      <c r="C539" s="5" t="str">
        <f t="shared" si="103"/>
        <v>II 01 - Los Ríos</v>
      </c>
      <c r="D539" s="23" t="str">
        <f t="shared" si="112"/>
        <v>https://analytics.zoho.com/open-view/2395394000007313383?ZOHO_CRITERIA=%2227.3%22.%22Cod_Regi%C3%B3n%22%3D14</v>
      </c>
      <c r="E539" s="4">
        <f t="shared" si="104"/>
        <v>16</v>
      </c>
      <c r="F539" t="str">
        <f t="shared" si="105"/>
        <v>II 01</v>
      </c>
      <c r="G539" t="str">
        <f t="shared" si="106"/>
        <v>Región</v>
      </c>
      <c r="H539" t="str">
        <f t="shared" si="107"/>
        <v>Prevalencia (%)</v>
      </c>
      <c r="I539" s="2">
        <v>14</v>
      </c>
      <c r="J539" t="s">
        <v>23</v>
      </c>
      <c r="L539" s="1" t="str">
        <f t="shared" si="108"/>
        <v>II 01 - Los Ríos</v>
      </c>
    </row>
    <row r="540" spans="1:12" x14ac:dyDescent="0.35">
      <c r="A540" s="2">
        <f t="shared" si="101"/>
        <v>16</v>
      </c>
      <c r="B540" s="2">
        <f t="shared" si="102"/>
        <v>27.3</v>
      </c>
      <c r="C540" s="5" t="str">
        <f t="shared" si="103"/>
        <v>II 01 - Arica y Parinacota</v>
      </c>
      <c r="D540" s="23" t="str">
        <f t="shared" si="112"/>
        <v>https://analytics.zoho.com/open-view/2395394000007313383?ZOHO_CRITERIA=%2227.3%22.%22Cod_Regi%C3%B3n%22%3D15</v>
      </c>
      <c r="E540" s="4">
        <f t="shared" si="104"/>
        <v>16</v>
      </c>
      <c r="F540" t="str">
        <f t="shared" si="105"/>
        <v>II 01</v>
      </c>
      <c r="G540" t="str">
        <f t="shared" si="106"/>
        <v>Región</v>
      </c>
      <c r="H540" t="str">
        <f t="shared" si="107"/>
        <v>Prevalencia (%)</v>
      </c>
      <c r="I540" s="2">
        <v>15</v>
      </c>
      <c r="J540" t="s">
        <v>24</v>
      </c>
      <c r="L540" s="1" t="str">
        <f t="shared" si="108"/>
        <v>II 01 - Arica y Parinacota</v>
      </c>
    </row>
    <row r="541" spans="1:12" x14ac:dyDescent="0.35">
      <c r="A541" s="2">
        <f t="shared" si="101"/>
        <v>17</v>
      </c>
      <c r="B541" s="2">
        <f t="shared" si="102"/>
        <v>27.3</v>
      </c>
      <c r="C541" s="5" t="str">
        <f t="shared" si="103"/>
        <v>II 01 - Ñuble</v>
      </c>
      <c r="D541" s="23" t="str">
        <f t="shared" si="112"/>
        <v>https://analytics.zoho.com/open-view/2395394000007313383?ZOHO_CRITERIA=%2227.3%22.%22Cod_Regi%C3%B3n%22%3D16</v>
      </c>
      <c r="E541" s="4">
        <f t="shared" si="104"/>
        <v>16</v>
      </c>
      <c r="F541" t="str">
        <f t="shared" si="105"/>
        <v>II 01</v>
      </c>
      <c r="G541" t="str">
        <f t="shared" si="106"/>
        <v>Región</v>
      </c>
      <c r="H541" t="str">
        <f t="shared" si="107"/>
        <v>Prevalencia (%)</v>
      </c>
      <c r="I541" s="2">
        <v>16</v>
      </c>
      <c r="J541" t="s">
        <v>25</v>
      </c>
      <c r="L541" s="1" t="str">
        <f t="shared" si="108"/>
        <v>II 01 - Ñuble</v>
      </c>
    </row>
    <row r="542" spans="1:12" x14ac:dyDescent="0.35">
      <c r="A542" s="110">
        <v>1</v>
      </c>
      <c r="B542" s="110">
        <v>27.4</v>
      </c>
      <c r="C542" s="111" t="str">
        <f t="shared" si="103"/>
        <v>II 01 - Tarapacá</v>
      </c>
      <c r="D542" s="112" t="str">
        <f>+"https://analytics.zoho.com/open-view/2395394000007327564?ZOHO_CRITERIA=%22Trasposicion_27.4%22.%22Cod_Regi%C3%B3n%22%3D"&amp;I542</f>
        <v>https://analytics.zoho.com/open-view/2395394000007327564?ZOHO_CRITERIA=%22Trasposicion_27.4%22.%22Cod_Regi%C3%B3n%22%3D1</v>
      </c>
      <c r="E542" s="113">
        <f t="shared" si="104"/>
        <v>16</v>
      </c>
      <c r="F542" s="114" t="s">
        <v>42</v>
      </c>
      <c r="G542" s="114" t="s">
        <v>27</v>
      </c>
      <c r="H542" s="114" t="s">
        <v>257</v>
      </c>
      <c r="I542" s="110">
        <v>1</v>
      </c>
      <c r="J542" s="114" t="s">
        <v>10</v>
      </c>
      <c r="K542" s="114" t="s">
        <v>261</v>
      </c>
      <c r="L542" s="1" t="str">
        <f t="shared" si="108"/>
        <v>II 01 - Tarapacá</v>
      </c>
    </row>
    <row r="543" spans="1:12" x14ac:dyDescent="0.35">
      <c r="A543" s="2">
        <f t="shared" si="101"/>
        <v>2</v>
      </c>
      <c r="B543" s="2">
        <f t="shared" si="102"/>
        <v>27.4</v>
      </c>
      <c r="C543" s="5" t="str">
        <f t="shared" si="103"/>
        <v>II 01 - Antofagasta</v>
      </c>
      <c r="D543" s="23" t="str">
        <f t="shared" ref="D543:D558" si="113">+"https://analytics.zoho.com/open-view/2395394000007327564?ZOHO_CRITERIA=%22Trasposicion_27.4%22.%22Cod_Regi%C3%B3n%22%3D"&amp;I543</f>
        <v>https://analytics.zoho.com/open-view/2395394000007327564?ZOHO_CRITERIA=%22Trasposicion_27.4%22.%22Cod_Regi%C3%B3n%22%3D2</v>
      </c>
      <c r="E543" s="4">
        <f t="shared" si="104"/>
        <v>16</v>
      </c>
      <c r="F543" t="str">
        <f t="shared" si="105"/>
        <v>II 01</v>
      </c>
      <c r="G543" t="str">
        <f t="shared" si="106"/>
        <v>Región</v>
      </c>
      <c r="H543" t="str">
        <f t="shared" si="107"/>
        <v>Casos</v>
      </c>
      <c r="I543" s="2">
        <v>2</v>
      </c>
      <c r="J543" t="s">
        <v>11</v>
      </c>
      <c r="L543" s="1" t="str">
        <f t="shared" si="108"/>
        <v>II 01 - Antofagasta</v>
      </c>
    </row>
    <row r="544" spans="1:12" x14ac:dyDescent="0.35">
      <c r="A544" s="2">
        <f t="shared" si="101"/>
        <v>3</v>
      </c>
      <c r="B544" s="2">
        <f t="shared" si="102"/>
        <v>27.4</v>
      </c>
      <c r="C544" s="5" t="str">
        <f t="shared" si="103"/>
        <v>II 01 - Atacama</v>
      </c>
      <c r="D544" s="23" t="str">
        <f t="shared" si="113"/>
        <v>https://analytics.zoho.com/open-view/2395394000007327564?ZOHO_CRITERIA=%22Trasposicion_27.4%22.%22Cod_Regi%C3%B3n%22%3D3</v>
      </c>
      <c r="E544" s="4">
        <f t="shared" si="104"/>
        <v>16</v>
      </c>
      <c r="F544" t="str">
        <f t="shared" si="105"/>
        <v>II 01</v>
      </c>
      <c r="G544" t="str">
        <f t="shared" si="106"/>
        <v>Región</v>
      </c>
      <c r="H544" t="str">
        <f t="shared" si="107"/>
        <v>Casos</v>
      </c>
      <c r="I544" s="2">
        <v>3</v>
      </c>
      <c r="J544" t="s">
        <v>12</v>
      </c>
      <c r="L544" s="1" t="str">
        <f t="shared" si="108"/>
        <v>II 01 - Atacama</v>
      </c>
    </row>
    <row r="545" spans="1:12" x14ac:dyDescent="0.35">
      <c r="A545" s="2">
        <f t="shared" si="101"/>
        <v>4</v>
      </c>
      <c r="B545" s="2">
        <f t="shared" si="102"/>
        <v>27.4</v>
      </c>
      <c r="C545" s="5" t="str">
        <f t="shared" si="103"/>
        <v>II 01 - Coquimbo</v>
      </c>
      <c r="D545" s="23" t="str">
        <f t="shared" si="113"/>
        <v>https://analytics.zoho.com/open-view/2395394000007327564?ZOHO_CRITERIA=%22Trasposicion_27.4%22.%22Cod_Regi%C3%B3n%22%3D4</v>
      </c>
      <c r="E545" s="4">
        <f t="shared" si="104"/>
        <v>16</v>
      </c>
      <c r="F545" t="str">
        <f t="shared" si="105"/>
        <v>II 01</v>
      </c>
      <c r="G545" t="str">
        <f t="shared" si="106"/>
        <v>Región</v>
      </c>
      <c r="H545" t="str">
        <f t="shared" si="107"/>
        <v>Casos</v>
      </c>
      <c r="I545" s="2">
        <v>4</v>
      </c>
      <c r="J545" t="s">
        <v>13</v>
      </c>
      <c r="L545" s="1" t="str">
        <f t="shared" si="108"/>
        <v>II 01 - Coquimbo</v>
      </c>
    </row>
    <row r="546" spans="1:12" x14ac:dyDescent="0.35">
      <c r="A546" s="2">
        <f t="shared" si="101"/>
        <v>5</v>
      </c>
      <c r="B546" s="2">
        <f t="shared" si="102"/>
        <v>27.4</v>
      </c>
      <c r="C546" s="5" t="str">
        <f t="shared" si="103"/>
        <v>II 01 - Valparaíso</v>
      </c>
      <c r="D546" s="23" t="str">
        <f t="shared" si="113"/>
        <v>https://analytics.zoho.com/open-view/2395394000007327564?ZOHO_CRITERIA=%22Trasposicion_27.4%22.%22Cod_Regi%C3%B3n%22%3D5</v>
      </c>
      <c r="E546" s="4">
        <f t="shared" si="104"/>
        <v>16</v>
      </c>
      <c r="F546" t="str">
        <f t="shared" si="105"/>
        <v>II 01</v>
      </c>
      <c r="G546" t="str">
        <f t="shared" si="106"/>
        <v>Región</v>
      </c>
      <c r="H546" t="str">
        <f t="shared" si="107"/>
        <v>Casos</v>
      </c>
      <c r="I546" s="2">
        <v>5</v>
      </c>
      <c r="J546" t="s">
        <v>14</v>
      </c>
      <c r="L546" s="1" t="str">
        <f t="shared" si="108"/>
        <v>II 01 - Valparaíso</v>
      </c>
    </row>
    <row r="547" spans="1:12" x14ac:dyDescent="0.35">
      <c r="A547" s="2">
        <f t="shared" si="101"/>
        <v>6</v>
      </c>
      <c r="B547" s="2">
        <f t="shared" si="102"/>
        <v>27.4</v>
      </c>
      <c r="C547" s="5" t="str">
        <f t="shared" si="103"/>
        <v>II 01 - O'Higgins</v>
      </c>
      <c r="D547" s="23" t="str">
        <f t="shared" si="113"/>
        <v>https://analytics.zoho.com/open-view/2395394000007327564?ZOHO_CRITERIA=%22Trasposicion_27.4%22.%22Cod_Regi%C3%B3n%22%3D6</v>
      </c>
      <c r="E547" s="4">
        <f t="shared" si="104"/>
        <v>16</v>
      </c>
      <c r="F547" t="str">
        <f t="shared" si="105"/>
        <v>II 01</v>
      </c>
      <c r="G547" t="str">
        <f t="shared" si="106"/>
        <v>Región</v>
      </c>
      <c r="H547" t="str">
        <f t="shared" si="107"/>
        <v>Casos</v>
      </c>
      <c r="I547" s="2">
        <v>6</v>
      </c>
      <c r="J547" t="s">
        <v>15</v>
      </c>
      <c r="L547" s="1" t="str">
        <f t="shared" si="108"/>
        <v>II 01 - O'Higgins</v>
      </c>
    </row>
    <row r="548" spans="1:12" x14ac:dyDescent="0.35">
      <c r="A548" s="2">
        <f t="shared" si="101"/>
        <v>7</v>
      </c>
      <c r="B548" s="2">
        <f t="shared" si="102"/>
        <v>27.4</v>
      </c>
      <c r="C548" s="5" t="str">
        <f t="shared" si="103"/>
        <v>II 01 - Maule</v>
      </c>
      <c r="D548" s="23" t="str">
        <f t="shared" si="113"/>
        <v>https://analytics.zoho.com/open-view/2395394000007327564?ZOHO_CRITERIA=%22Trasposicion_27.4%22.%22Cod_Regi%C3%B3n%22%3D7</v>
      </c>
      <c r="E548" s="4">
        <f t="shared" si="104"/>
        <v>16</v>
      </c>
      <c r="F548" t="str">
        <f t="shared" si="105"/>
        <v>II 01</v>
      </c>
      <c r="G548" t="str">
        <f t="shared" si="106"/>
        <v>Región</v>
      </c>
      <c r="H548" t="str">
        <f t="shared" si="107"/>
        <v>Casos</v>
      </c>
      <c r="I548" s="2">
        <v>7</v>
      </c>
      <c r="J548" t="s">
        <v>16</v>
      </c>
      <c r="L548" s="1" t="str">
        <f t="shared" si="108"/>
        <v>II 01 - Maule</v>
      </c>
    </row>
    <row r="549" spans="1:12" x14ac:dyDescent="0.35">
      <c r="A549" s="2">
        <f t="shared" si="101"/>
        <v>8</v>
      </c>
      <c r="B549" s="2">
        <f t="shared" si="102"/>
        <v>27.4</v>
      </c>
      <c r="C549" s="5" t="str">
        <f t="shared" si="103"/>
        <v>II 01 - Biobío</v>
      </c>
      <c r="D549" s="23" t="str">
        <f t="shared" si="113"/>
        <v>https://analytics.zoho.com/open-view/2395394000007327564?ZOHO_CRITERIA=%22Trasposicion_27.4%22.%22Cod_Regi%C3%B3n%22%3D8</v>
      </c>
      <c r="E549" s="4">
        <f t="shared" si="104"/>
        <v>16</v>
      </c>
      <c r="F549" t="str">
        <f t="shared" si="105"/>
        <v>II 01</v>
      </c>
      <c r="G549" t="str">
        <f t="shared" si="106"/>
        <v>Región</v>
      </c>
      <c r="H549" t="str">
        <f t="shared" si="107"/>
        <v>Casos</v>
      </c>
      <c r="I549" s="2">
        <v>8</v>
      </c>
      <c r="J549" t="s">
        <v>17</v>
      </c>
      <c r="L549" s="1" t="str">
        <f t="shared" si="108"/>
        <v>II 01 - Biobío</v>
      </c>
    </row>
    <row r="550" spans="1:12" x14ac:dyDescent="0.35">
      <c r="A550" s="2">
        <f t="shared" si="101"/>
        <v>9</v>
      </c>
      <c r="B550" s="2">
        <f t="shared" si="102"/>
        <v>27.4</v>
      </c>
      <c r="C550" s="5" t="str">
        <f t="shared" si="103"/>
        <v>II 01 - Araucanía</v>
      </c>
      <c r="D550" s="23" t="str">
        <f t="shared" si="113"/>
        <v>https://analytics.zoho.com/open-view/2395394000007327564?ZOHO_CRITERIA=%22Trasposicion_27.4%22.%22Cod_Regi%C3%B3n%22%3D9</v>
      </c>
      <c r="E550" s="4">
        <f t="shared" si="104"/>
        <v>16</v>
      </c>
      <c r="F550" t="str">
        <f t="shared" si="105"/>
        <v>II 01</v>
      </c>
      <c r="G550" t="str">
        <f t="shared" si="106"/>
        <v>Región</v>
      </c>
      <c r="H550" t="str">
        <f t="shared" si="107"/>
        <v>Casos</v>
      </c>
      <c r="I550" s="46">
        <v>9</v>
      </c>
      <c r="J550" s="47" t="s">
        <v>18</v>
      </c>
      <c r="L550" s="1" t="str">
        <f t="shared" si="108"/>
        <v>II 01 - Araucanía</v>
      </c>
    </row>
    <row r="551" spans="1:12" x14ac:dyDescent="0.35">
      <c r="A551" s="2">
        <f t="shared" si="101"/>
        <v>10</v>
      </c>
      <c r="B551" s="2">
        <f t="shared" si="102"/>
        <v>27.4</v>
      </c>
      <c r="C551" s="5" t="str">
        <f t="shared" si="103"/>
        <v>II 01 - La Araucanía</v>
      </c>
      <c r="D551" s="23" t="str">
        <f t="shared" si="113"/>
        <v>https://analytics.zoho.com/open-view/2395394000007327564?ZOHO_CRITERIA=%22Trasposicion_27.4%22.%22Cod_Regi%C3%B3n%22%3D9</v>
      </c>
      <c r="E551" s="4">
        <f t="shared" si="104"/>
        <v>16</v>
      </c>
      <c r="F551" t="str">
        <f t="shared" si="105"/>
        <v>II 01</v>
      </c>
      <c r="G551" t="str">
        <f t="shared" si="106"/>
        <v>Región</v>
      </c>
      <c r="H551" t="str">
        <f t="shared" si="107"/>
        <v>Casos</v>
      </c>
      <c r="I551" s="46">
        <v>9</v>
      </c>
      <c r="J551" s="47" t="s">
        <v>48</v>
      </c>
      <c r="L551" s="1" t="str">
        <f t="shared" si="108"/>
        <v>II 01 - La Araucanía</v>
      </c>
    </row>
    <row r="552" spans="1:12" x14ac:dyDescent="0.35">
      <c r="A552" s="2">
        <f t="shared" si="101"/>
        <v>11</v>
      </c>
      <c r="B552" s="2">
        <f t="shared" si="102"/>
        <v>27.4</v>
      </c>
      <c r="C552" s="5" t="str">
        <f t="shared" si="103"/>
        <v>II 01 - Los Lagos</v>
      </c>
      <c r="D552" s="23" t="str">
        <f t="shared" si="113"/>
        <v>https://analytics.zoho.com/open-view/2395394000007327564?ZOHO_CRITERIA=%22Trasposicion_27.4%22.%22Cod_Regi%C3%B3n%22%3D10</v>
      </c>
      <c r="E552" s="4">
        <f t="shared" si="104"/>
        <v>16</v>
      </c>
      <c r="F552" t="str">
        <f t="shared" si="105"/>
        <v>II 01</v>
      </c>
      <c r="G552" t="str">
        <f t="shared" si="106"/>
        <v>Región</v>
      </c>
      <c r="H552" t="str">
        <f t="shared" si="107"/>
        <v>Casos</v>
      </c>
      <c r="I552" s="2">
        <v>10</v>
      </c>
      <c r="J552" t="s">
        <v>19</v>
      </c>
      <c r="L552" s="1" t="str">
        <f t="shared" si="108"/>
        <v>II 01 - Los Lagos</v>
      </c>
    </row>
    <row r="553" spans="1:12" x14ac:dyDescent="0.35">
      <c r="A553" s="2">
        <f t="shared" si="101"/>
        <v>12</v>
      </c>
      <c r="B553" s="2">
        <f t="shared" si="102"/>
        <v>27.4</v>
      </c>
      <c r="C553" s="5" t="str">
        <f t="shared" si="103"/>
        <v>II 01 - Aysén</v>
      </c>
      <c r="D553" s="23" t="str">
        <f t="shared" si="113"/>
        <v>https://analytics.zoho.com/open-view/2395394000007327564?ZOHO_CRITERIA=%22Trasposicion_27.4%22.%22Cod_Regi%C3%B3n%22%3D11</v>
      </c>
      <c r="E553" s="4">
        <f t="shared" si="104"/>
        <v>16</v>
      </c>
      <c r="F553" t="str">
        <f t="shared" si="105"/>
        <v>II 01</v>
      </c>
      <c r="G553" t="str">
        <f t="shared" si="106"/>
        <v>Región</v>
      </c>
      <c r="H553" t="str">
        <f t="shared" si="107"/>
        <v>Casos</v>
      </c>
      <c r="I553" s="2">
        <v>11</v>
      </c>
      <c r="J553" t="s">
        <v>20</v>
      </c>
      <c r="L553" s="1" t="str">
        <f t="shared" si="108"/>
        <v>II 01 - Aysén</v>
      </c>
    </row>
    <row r="554" spans="1:12" x14ac:dyDescent="0.35">
      <c r="A554" s="2">
        <f t="shared" si="101"/>
        <v>13</v>
      </c>
      <c r="B554" s="2">
        <f t="shared" si="102"/>
        <v>27.4</v>
      </c>
      <c r="C554" s="5" t="str">
        <f t="shared" si="103"/>
        <v>II 01 - Magallanes</v>
      </c>
      <c r="D554" s="23" t="str">
        <f t="shared" si="113"/>
        <v>https://analytics.zoho.com/open-view/2395394000007327564?ZOHO_CRITERIA=%22Trasposicion_27.4%22.%22Cod_Regi%C3%B3n%22%3D12</v>
      </c>
      <c r="E554" s="4">
        <f t="shared" si="104"/>
        <v>16</v>
      </c>
      <c r="F554" t="str">
        <f t="shared" si="105"/>
        <v>II 01</v>
      </c>
      <c r="G554" t="str">
        <f t="shared" si="106"/>
        <v>Región</v>
      </c>
      <c r="H554" t="str">
        <f t="shared" si="107"/>
        <v>Casos</v>
      </c>
      <c r="I554" s="2">
        <v>12</v>
      </c>
      <c r="J554" t="s">
        <v>21</v>
      </c>
      <c r="L554" s="1" t="str">
        <f t="shared" si="108"/>
        <v>II 01 - Magallanes</v>
      </c>
    </row>
    <row r="555" spans="1:12" x14ac:dyDescent="0.35">
      <c r="A555" s="2">
        <f t="shared" si="101"/>
        <v>14</v>
      </c>
      <c r="B555" s="2">
        <f t="shared" si="102"/>
        <v>27.4</v>
      </c>
      <c r="C555" s="5" t="str">
        <f t="shared" si="103"/>
        <v>II 01 - Metropolitana</v>
      </c>
      <c r="D555" s="23" t="str">
        <f t="shared" si="113"/>
        <v>https://analytics.zoho.com/open-view/2395394000007327564?ZOHO_CRITERIA=%22Trasposicion_27.4%22.%22Cod_Regi%C3%B3n%22%3D13</v>
      </c>
      <c r="E555" s="4">
        <f t="shared" si="104"/>
        <v>16</v>
      </c>
      <c r="F555" t="str">
        <f t="shared" si="105"/>
        <v>II 01</v>
      </c>
      <c r="G555" t="str">
        <f t="shared" si="106"/>
        <v>Región</v>
      </c>
      <c r="H555" t="str">
        <f t="shared" si="107"/>
        <v>Casos</v>
      </c>
      <c r="I555" s="2">
        <v>13</v>
      </c>
      <c r="J555" t="s">
        <v>22</v>
      </c>
      <c r="L555" s="1" t="str">
        <f t="shared" si="108"/>
        <v>II 01 - Metropolitana</v>
      </c>
    </row>
    <row r="556" spans="1:12" x14ac:dyDescent="0.35">
      <c r="A556" s="2">
        <f t="shared" si="101"/>
        <v>15</v>
      </c>
      <c r="B556" s="2">
        <f t="shared" si="102"/>
        <v>27.4</v>
      </c>
      <c r="C556" s="5" t="str">
        <f t="shared" si="103"/>
        <v>II 01 - Los Ríos</v>
      </c>
      <c r="D556" s="23" t="str">
        <f t="shared" si="113"/>
        <v>https://analytics.zoho.com/open-view/2395394000007327564?ZOHO_CRITERIA=%22Trasposicion_27.4%22.%22Cod_Regi%C3%B3n%22%3D14</v>
      </c>
      <c r="E556" s="4">
        <f t="shared" si="104"/>
        <v>16</v>
      </c>
      <c r="F556" t="str">
        <f t="shared" si="105"/>
        <v>II 01</v>
      </c>
      <c r="G556" t="str">
        <f t="shared" si="106"/>
        <v>Región</v>
      </c>
      <c r="H556" t="str">
        <f t="shared" si="107"/>
        <v>Casos</v>
      </c>
      <c r="I556" s="2">
        <v>14</v>
      </c>
      <c r="J556" t="s">
        <v>23</v>
      </c>
      <c r="L556" s="1" t="str">
        <f t="shared" si="108"/>
        <v>II 01 - Los Ríos</v>
      </c>
    </row>
    <row r="557" spans="1:12" x14ac:dyDescent="0.35">
      <c r="A557" s="2">
        <f t="shared" si="101"/>
        <v>16</v>
      </c>
      <c r="B557" s="2">
        <f t="shared" si="102"/>
        <v>27.4</v>
      </c>
      <c r="C557" s="5" t="str">
        <f t="shared" si="103"/>
        <v>II 01 - Arica y Parinacota</v>
      </c>
      <c r="D557" s="23" t="str">
        <f t="shared" si="113"/>
        <v>https://analytics.zoho.com/open-view/2395394000007327564?ZOHO_CRITERIA=%22Trasposicion_27.4%22.%22Cod_Regi%C3%B3n%22%3D15</v>
      </c>
      <c r="E557" s="4">
        <f t="shared" si="104"/>
        <v>16</v>
      </c>
      <c r="F557" t="str">
        <f t="shared" si="105"/>
        <v>II 01</v>
      </c>
      <c r="G557" t="str">
        <f t="shared" si="106"/>
        <v>Región</v>
      </c>
      <c r="H557" t="str">
        <f t="shared" si="107"/>
        <v>Casos</v>
      </c>
      <c r="I557" s="2">
        <v>15</v>
      </c>
      <c r="J557" t="s">
        <v>24</v>
      </c>
      <c r="L557" s="1" t="str">
        <f t="shared" si="108"/>
        <v>II 01 - Arica y Parinacota</v>
      </c>
    </row>
    <row r="558" spans="1:12" x14ac:dyDescent="0.35">
      <c r="A558" s="2">
        <f t="shared" si="101"/>
        <v>17</v>
      </c>
      <c r="B558" s="2">
        <f t="shared" si="102"/>
        <v>27.4</v>
      </c>
      <c r="C558" s="5" t="str">
        <f t="shared" si="103"/>
        <v>II 01 - Ñuble</v>
      </c>
      <c r="D558" s="23" t="str">
        <f t="shared" si="113"/>
        <v>https://analytics.zoho.com/open-view/2395394000007327564?ZOHO_CRITERIA=%22Trasposicion_27.4%22.%22Cod_Regi%C3%B3n%22%3D16</v>
      </c>
      <c r="E558" s="4">
        <f t="shared" si="104"/>
        <v>16</v>
      </c>
      <c r="F558" t="str">
        <f t="shared" si="105"/>
        <v>II 01</v>
      </c>
      <c r="G558" t="str">
        <f t="shared" si="106"/>
        <v>Región</v>
      </c>
      <c r="H558" t="str">
        <f t="shared" si="107"/>
        <v>Casos</v>
      </c>
      <c r="I558" s="2">
        <v>16</v>
      </c>
      <c r="J558" t="s">
        <v>25</v>
      </c>
      <c r="L558" s="1" t="str">
        <f t="shared" si="108"/>
        <v>II 01 - Ñuble</v>
      </c>
    </row>
    <row r="559" spans="1:12" x14ac:dyDescent="0.35">
      <c r="A559" s="115">
        <v>1</v>
      </c>
      <c r="B559" s="115">
        <v>27.5</v>
      </c>
      <c r="C559" s="116" t="str">
        <f t="shared" si="103"/>
        <v>II 01 - Tarapacá</v>
      </c>
      <c r="D559" s="117" t="str">
        <f>+"https://analytics.zoho.com/open-view/2395394000007350212?ZOHO_CRITERIA=%22Trasposicion_27.5%22.%22Cod_Regi%C3%B3n%22%3D"&amp;I559</f>
        <v>https://analytics.zoho.com/open-view/2395394000007350212?ZOHO_CRITERIA=%22Trasposicion_27.5%22.%22Cod_Regi%C3%B3n%22%3D1</v>
      </c>
      <c r="E559" s="118">
        <f t="shared" si="104"/>
        <v>16</v>
      </c>
      <c r="F559" s="119" t="s">
        <v>42</v>
      </c>
      <c r="G559" s="119" t="s">
        <v>27</v>
      </c>
      <c r="H559" s="119" t="s">
        <v>262</v>
      </c>
      <c r="I559" s="115">
        <v>1</v>
      </c>
      <c r="J559" s="119" t="s">
        <v>10</v>
      </c>
      <c r="K559" s="119" t="s">
        <v>263</v>
      </c>
      <c r="L559" s="1" t="str">
        <f t="shared" si="108"/>
        <v>II 01 - Tarapacá</v>
      </c>
    </row>
    <row r="560" spans="1:12" x14ac:dyDescent="0.35">
      <c r="A560" s="2">
        <f t="shared" si="101"/>
        <v>2</v>
      </c>
      <c r="B560" s="2">
        <f t="shared" si="102"/>
        <v>27.5</v>
      </c>
      <c r="C560" s="5" t="str">
        <f t="shared" si="103"/>
        <v>II 01 - Antofagasta</v>
      </c>
      <c r="D560" s="23" t="str">
        <f t="shared" ref="D560:D575" si="114">+"https://analytics.zoho.com/open-view/2395394000007350212?ZOHO_CRITERIA=%22Trasposicion_27.5%22.%22Cod_Regi%C3%B3n%22%3D"&amp;I560</f>
        <v>https://analytics.zoho.com/open-view/2395394000007350212?ZOHO_CRITERIA=%22Trasposicion_27.5%22.%22Cod_Regi%C3%B3n%22%3D2</v>
      </c>
      <c r="E560" s="4">
        <f t="shared" si="104"/>
        <v>16</v>
      </c>
      <c r="F560" t="str">
        <f t="shared" si="105"/>
        <v>II 01</v>
      </c>
      <c r="G560" t="str">
        <f t="shared" si="106"/>
        <v>Región</v>
      </c>
      <c r="H560" t="str">
        <f t="shared" si="107"/>
        <v>Aprehensiones, Casos Policiales, Denuncias y Detenciones</v>
      </c>
      <c r="I560" s="2">
        <v>2</v>
      </c>
      <c r="J560" t="s">
        <v>11</v>
      </c>
      <c r="L560" s="1" t="str">
        <f t="shared" si="108"/>
        <v>II 01 - Antofagasta</v>
      </c>
    </row>
    <row r="561" spans="1:12" x14ac:dyDescent="0.35">
      <c r="A561" s="2">
        <f t="shared" si="101"/>
        <v>3</v>
      </c>
      <c r="B561" s="2">
        <f t="shared" si="102"/>
        <v>27.5</v>
      </c>
      <c r="C561" s="5" t="str">
        <f t="shared" si="103"/>
        <v>II 01 - Atacama</v>
      </c>
      <c r="D561" s="23" t="str">
        <f t="shared" si="114"/>
        <v>https://analytics.zoho.com/open-view/2395394000007350212?ZOHO_CRITERIA=%22Trasposicion_27.5%22.%22Cod_Regi%C3%B3n%22%3D3</v>
      </c>
      <c r="E561" s="4">
        <f t="shared" si="104"/>
        <v>16</v>
      </c>
      <c r="F561" t="str">
        <f t="shared" si="105"/>
        <v>II 01</v>
      </c>
      <c r="G561" t="str">
        <f t="shared" si="106"/>
        <v>Región</v>
      </c>
      <c r="H561" t="str">
        <f t="shared" si="107"/>
        <v>Aprehensiones, Casos Policiales, Denuncias y Detenciones</v>
      </c>
      <c r="I561" s="2">
        <v>3</v>
      </c>
      <c r="J561" t="s">
        <v>12</v>
      </c>
      <c r="L561" s="1" t="str">
        <f t="shared" si="108"/>
        <v>II 01 - Atacama</v>
      </c>
    </row>
    <row r="562" spans="1:12" x14ac:dyDescent="0.35">
      <c r="A562" s="2">
        <f t="shared" ref="A562:A625" si="115">+A561+1</f>
        <v>4</v>
      </c>
      <c r="B562" s="2">
        <f t="shared" ref="B562:B625" si="116">+B561</f>
        <v>27.5</v>
      </c>
      <c r="C562" s="5" t="str">
        <f t="shared" ref="C562:C625" si="117">+F562&amp;" - "&amp;J562</f>
        <v>II 01 - Coquimbo</v>
      </c>
      <c r="D562" s="23" t="str">
        <f t="shared" si="114"/>
        <v>https://analytics.zoho.com/open-view/2395394000007350212?ZOHO_CRITERIA=%22Trasposicion_27.5%22.%22Cod_Regi%C3%B3n%22%3D4</v>
      </c>
      <c r="E562" s="4">
        <f t="shared" ref="E562:E625" si="118">+E561</f>
        <v>16</v>
      </c>
      <c r="F562" t="str">
        <f t="shared" ref="F562:F625" si="119">+F561</f>
        <v>II 01</v>
      </c>
      <c r="G562" t="str">
        <f t="shared" ref="G562:G625" si="120">+G561</f>
        <v>Región</v>
      </c>
      <c r="H562" t="str">
        <f t="shared" ref="H562:H625" si="121">+H561</f>
        <v>Aprehensiones, Casos Policiales, Denuncias y Detenciones</v>
      </c>
      <c r="I562" s="2">
        <v>4</v>
      </c>
      <c r="J562" t="s">
        <v>13</v>
      </c>
      <c r="L562" s="1" t="str">
        <f t="shared" ref="L562:L625" si="122">+HYPERLINK(D562,C562)</f>
        <v>II 01 - Coquimbo</v>
      </c>
    </row>
    <row r="563" spans="1:12" x14ac:dyDescent="0.35">
      <c r="A563" s="2">
        <f t="shared" si="115"/>
        <v>5</v>
      </c>
      <c r="B563" s="2">
        <f t="shared" si="116"/>
        <v>27.5</v>
      </c>
      <c r="C563" s="5" t="str">
        <f t="shared" si="117"/>
        <v>II 01 - Valparaíso</v>
      </c>
      <c r="D563" s="23" t="str">
        <f t="shared" si="114"/>
        <v>https://analytics.zoho.com/open-view/2395394000007350212?ZOHO_CRITERIA=%22Trasposicion_27.5%22.%22Cod_Regi%C3%B3n%22%3D5</v>
      </c>
      <c r="E563" s="4">
        <f t="shared" si="118"/>
        <v>16</v>
      </c>
      <c r="F563" t="str">
        <f t="shared" si="119"/>
        <v>II 01</v>
      </c>
      <c r="G563" t="str">
        <f t="shared" si="120"/>
        <v>Región</v>
      </c>
      <c r="H563" t="str">
        <f t="shared" si="121"/>
        <v>Aprehensiones, Casos Policiales, Denuncias y Detenciones</v>
      </c>
      <c r="I563" s="2">
        <v>5</v>
      </c>
      <c r="J563" t="s">
        <v>14</v>
      </c>
      <c r="L563" s="1" t="str">
        <f t="shared" si="122"/>
        <v>II 01 - Valparaíso</v>
      </c>
    </row>
    <row r="564" spans="1:12" x14ac:dyDescent="0.35">
      <c r="A564" s="2">
        <f t="shared" si="115"/>
        <v>6</v>
      </c>
      <c r="B564" s="2">
        <f t="shared" si="116"/>
        <v>27.5</v>
      </c>
      <c r="C564" s="5" t="str">
        <f t="shared" si="117"/>
        <v>II 01 - O'Higgins</v>
      </c>
      <c r="D564" s="23" t="str">
        <f t="shared" si="114"/>
        <v>https://analytics.zoho.com/open-view/2395394000007350212?ZOHO_CRITERIA=%22Trasposicion_27.5%22.%22Cod_Regi%C3%B3n%22%3D6</v>
      </c>
      <c r="E564" s="4">
        <f t="shared" si="118"/>
        <v>16</v>
      </c>
      <c r="F564" t="str">
        <f t="shared" si="119"/>
        <v>II 01</v>
      </c>
      <c r="G564" t="str">
        <f t="shared" si="120"/>
        <v>Región</v>
      </c>
      <c r="H564" t="str">
        <f t="shared" si="121"/>
        <v>Aprehensiones, Casos Policiales, Denuncias y Detenciones</v>
      </c>
      <c r="I564" s="2">
        <v>6</v>
      </c>
      <c r="J564" t="s">
        <v>15</v>
      </c>
      <c r="L564" s="1" t="str">
        <f t="shared" si="122"/>
        <v>II 01 - O'Higgins</v>
      </c>
    </row>
    <row r="565" spans="1:12" x14ac:dyDescent="0.35">
      <c r="A565" s="2">
        <f t="shared" si="115"/>
        <v>7</v>
      </c>
      <c r="B565" s="2">
        <f t="shared" si="116"/>
        <v>27.5</v>
      </c>
      <c r="C565" s="5" t="str">
        <f t="shared" si="117"/>
        <v>II 01 - Maule</v>
      </c>
      <c r="D565" s="23" t="str">
        <f t="shared" si="114"/>
        <v>https://analytics.zoho.com/open-view/2395394000007350212?ZOHO_CRITERIA=%22Trasposicion_27.5%22.%22Cod_Regi%C3%B3n%22%3D7</v>
      </c>
      <c r="E565" s="4">
        <f t="shared" si="118"/>
        <v>16</v>
      </c>
      <c r="F565" t="str">
        <f t="shared" si="119"/>
        <v>II 01</v>
      </c>
      <c r="G565" t="str">
        <f t="shared" si="120"/>
        <v>Región</v>
      </c>
      <c r="H565" t="str">
        <f t="shared" si="121"/>
        <v>Aprehensiones, Casos Policiales, Denuncias y Detenciones</v>
      </c>
      <c r="I565" s="2">
        <v>7</v>
      </c>
      <c r="J565" t="s">
        <v>16</v>
      </c>
      <c r="L565" s="1" t="str">
        <f t="shared" si="122"/>
        <v>II 01 - Maule</v>
      </c>
    </row>
    <row r="566" spans="1:12" x14ac:dyDescent="0.35">
      <c r="A566" s="2">
        <f t="shared" si="115"/>
        <v>8</v>
      </c>
      <c r="B566" s="2">
        <f t="shared" si="116"/>
        <v>27.5</v>
      </c>
      <c r="C566" s="5" t="str">
        <f t="shared" si="117"/>
        <v>II 01 - Biobío</v>
      </c>
      <c r="D566" s="23" t="str">
        <f t="shared" si="114"/>
        <v>https://analytics.zoho.com/open-view/2395394000007350212?ZOHO_CRITERIA=%22Trasposicion_27.5%22.%22Cod_Regi%C3%B3n%22%3D8</v>
      </c>
      <c r="E566" s="4">
        <f t="shared" si="118"/>
        <v>16</v>
      </c>
      <c r="F566" t="str">
        <f t="shared" si="119"/>
        <v>II 01</v>
      </c>
      <c r="G566" t="str">
        <f t="shared" si="120"/>
        <v>Región</v>
      </c>
      <c r="H566" t="str">
        <f t="shared" si="121"/>
        <v>Aprehensiones, Casos Policiales, Denuncias y Detenciones</v>
      </c>
      <c r="I566" s="2">
        <v>8</v>
      </c>
      <c r="J566" t="s">
        <v>17</v>
      </c>
      <c r="L566" s="1" t="str">
        <f t="shared" si="122"/>
        <v>II 01 - Biobío</v>
      </c>
    </row>
    <row r="567" spans="1:12" x14ac:dyDescent="0.35">
      <c r="A567" s="2">
        <f t="shared" si="115"/>
        <v>9</v>
      </c>
      <c r="B567" s="2">
        <f t="shared" si="116"/>
        <v>27.5</v>
      </c>
      <c r="C567" s="5" t="str">
        <f t="shared" si="117"/>
        <v>II 01 - Araucanía</v>
      </c>
      <c r="D567" s="23" t="str">
        <f t="shared" si="114"/>
        <v>https://analytics.zoho.com/open-view/2395394000007350212?ZOHO_CRITERIA=%22Trasposicion_27.5%22.%22Cod_Regi%C3%B3n%22%3D9</v>
      </c>
      <c r="E567" s="4">
        <f t="shared" si="118"/>
        <v>16</v>
      </c>
      <c r="F567" t="str">
        <f t="shared" si="119"/>
        <v>II 01</v>
      </c>
      <c r="G567" t="str">
        <f t="shared" si="120"/>
        <v>Región</v>
      </c>
      <c r="H567" t="str">
        <f t="shared" si="121"/>
        <v>Aprehensiones, Casos Policiales, Denuncias y Detenciones</v>
      </c>
      <c r="I567" s="46">
        <v>9</v>
      </c>
      <c r="J567" s="47" t="s">
        <v>18</v>
      </c>
      <c r="L567" s="1" t="str">
        <f t="shared" si="122"/>
        <v>II 01 - Araucanía</v>
      </c>
    </row>
    <row r="568" spans="1:12" x14ac:dyDescent="0.35">
      <c r="A568" s="2">
        <f t="shared" si="115"/>
        <v>10</v>
      </c>
      <c r="B568" s="2">
        <f t="shared" si="116"/>
        <v>27.5</v>
      </c>
      <c r="C568" s="5" t="str">
        <f t="shared" si="117"/>
        <v>II 01 - La Araucanía</v>
      </c>
      <c r="D568" s="23" t="str">
        <f t="shared" si="114"/>
        <v>https://analytics.zoho.com/open-view/2395394000007350212?ZOHO_CRITERIA=%22Trasposicion_27.5%22.%22Cod_Regi%C3%B3n%22%3D9</v>
      </c>
      <c r="E568" s="4">
        <f t="shared" si="118"/>
        <v>16</v>
      </c>
      <c r="F568" t="str">
        <f t="shared" si="119"/>
        <v>II 01</v>
      </c>
      <c r="G568" t="str">
        <f t="shared" si="120"/>
        <v>Región</v>
      </c>
      <c r="H568" t="str">
        <f t="shared" si="121"/>
        <v>Aprehensiones, Casos Policiales, Denuncias y Detenciones</v>
      </c>
      <c r="I568" s="46">
        <v>9</v>
      </c>
      <c r="J568" s="47" t="s">
        <v>48</v>
      </c>
      <c r="L568" s="1" t="str">
        <f t="shared" si="122"/>
        <v>II 01 - La Araucanía</v>
      </c>
    </row>
    <row r="569" spans="1:12" x14ac:dyDescent="0.35">
      <c r="A569" s="2">
        <f t="shared" si="115"/>
        <v>11</v>
      </c>
      <c r="B569" s="2">
        <f t="shared" si="116"/>
        <v>27.5</v>
      </c>
      <c r="C569" s="5" t="str">
        <f t="shared" si="117"/>
        <v>II 01 - Los Lagos</v>
      </c>
      <c r="D569" s="23" t="str">
        <f t="shared" si="114"/>
        <v>https://analytics.zoho.com/open-view/2395394000007350212?ZOHO_CRITERIA=%22Trasposicion_27.5%22.%22Cod_Regi%C3%B3n%22%3D10</v>
      </c>
      <c r="E569" s="4">
        <f t="shared" si="118"/>
        <v>16</v>
      </c>
      <c r="F569" t="str">
        <f t="shared" si="119"/>
        <v>II 01</v>
      </c>
      <c r="G569" t="str">
        <f t="shared" si="120"/>
        <v>Región</v>
      </c>
      <c r="H569" t="str">
        <f t="shared" si="121"/>
        <v>Aprehensiones, Casos Policiales, Denuncias y Detenciones</v>
      </c>
      <c r="I569" s="2">
        <v>10</v>
      </c>
      <c r="J569" t="s">
        <v>19</v>
      </c>
      <c r="L569" s="1" t="str">
        <f t="shared" si="122"/>
        <v>II 01 - Los Lagos</v>
      </c>
    </row>
    <row r="570" spans="1:12" x14ac:dyDescent="0.35">
      <c r="A570" s="2">
        <f t="shared" si="115"/>
        <v>12</v>
      </c>
      <c r="B570" s="2">
        <f t="shared" si="116"/>
        <v>27.5</v>
      </c>
      <c r="C570" s="5" t="str">
        <f t="shared" si="117"/>
        <v>II 01 - Aysén</v>
      </c>
      <c r="D570" s="23" t="str">
        <f t="shared" si="114"/>
        <v>https://analytics.zoho.com/open-view/2395394000007350212?ZOHO_CRITERIA=%22Trasposicion_27.5%22.%22Cod_Regi%C3%B3n%22%3D11</v>
      </c>
      <c r="E570" s="4">
        <f t="shared" si="118"/>
        <v>16</v>
      </c>
      <c r="F570" t="str">
        <f t="shared" si="119"/>
        <v>II 01</v>
      </c>
      <c r="G570" t="str">
        <f t="shared" si="120"/>
        <v>Región</v>
      </c>
      <c r="H570" t="str">
        <f t="shared" si="121"/>
        <v>Aprehensiones, Casos Policiales, Denuncias y Detenciones</v>
      </c>
      <c r="I570" s="2">
        <v>11</v>
      </c>
      <c r="J570" t="s">
        <v>20</v>
      </c>
      <c r="L570" s="1" t="str">
        <f t="shared" si="122"/>
        <v>II 01 - Aysén</v>
      </c>
    </row>
    <row r="571" spans="1:12" x14ac:dyDescent="0.35">
      <c r="A571" s="2">
        <f t="shared" si="115"/>
        <v>13</v>
      </c>
      <c r="B571" s="2">
        <f t="shared" si="116"/>
        <v>27.5</v>
      </c>
      <c r="C571" s="5" t="str">
        <f t="shared" si="117"/>
        <v>II 01 - Magallanes</v>
      </c>
      <c r="D571" s="23" t="str">
        <f t="shared" si="114"/>
        <v>https://analytics.zoho.com/open-view/2395394000007350212?ZOHO_CRITERIA=%22Trasposicion_27.5%22.%22Cod_Regi%C3%B3n%22%3D12</v>
      </c>
      <c r="E571" s="4">
        <f t="shared" si="118"/>
        <v>16</v>
      </c>
      <c r="F571" t="str">
        <f t="shared" si="119"/>
        <v>II 01</v>
      </c>
      <c r="G571" t="str">
        <f t="shared" si="120"/>
        <v>Región</v>
      </c>
      <c r="H571" t="str">
        <f t="shared" si="121"/>
        <v>Aprehensiones, Casos Policiales, Denuncias y Detenciones</v>
      </c>
      <c r="I571" s="2">
        <v>12</v>
      </c>
      <c r="J571" t="s">
        <v>21</v>
      </c>
      <c r="L571" s="1" t="str">
        <f t="shared" si="122"/>
        <v>II 01 - Magallanes</v>
      </c>
    </row>
    <row r="572" spans="1:12" x14ac:dyDescent="0.35">
      <c r="A572" s="2">
        <f t="shared" si="115"/>
        <v>14</v>
      </c>
      <c r="B572" s="2">
        <f t="shared" si="116"/>
        <v>27.5</v>
      </c>
      <c r="C572" s="5" t="str">
        <f t="shared" si="117"/>
        <v>II 01 - Metropolitana</v>
      </c>
      <c r="D572" s="23" t="str">
        <f t="shared" si="114"/>
        <v>https://analytics.zoho.com/open-view/2395394000007350212?ZOHO_CRITERIA=%22Trasposicion_27.5%22.%22Cod_Regi%C3%B3n%22%3D13</v>
      </c>
      <c r="E572" s="4">
        <f t="shared" si="118"/>
        <v>16</v>
      </c>
      <c r="F572" t="str">
        <f t="shared" si="119"/>
        <v>II 01</v>
      </c>
      <c r="G572" t="str">
        <f t="shared" si="120"/>
        <v>Región</v>
      </c>
      <c r="H572" t="str">
        <f t="shared" si="121"/>
        <v>Aprehensiones, Casos Policiales, Denuncias y Detenciones</v>
      </c>
      <c r="I572" s="2">
        <v>13</v>
      </c>
      <c r="J572" t="s">
        <v>22</v>
      </c>
      <c r="L572" s="1" t="str">
        <f t="shared" si="122"/>
        <v>II 01 - Metropolitana</v>
      </c>
    </row>
    <row r="573" spans="1:12" x14ac:dyDescent="0.35">
      <c r="A573" s="2">
        <f t="shared" si="115"/>
        <v>15</v>
      </c>
      <c r="B573" s="2">
        <f t="shared" si="116"/>
        <v>27.5</v>
      </c>
      <c r="C573" s="5" t="str">
        <f t="shared" si="117"/>
        <v>II 01 - Los Ríos</v>
      </c>
      <c r="D573" s="23" t="str">
        <f t="shared" si="114"/>
        <v>https://analytics.zoho.com/open-view/2395394000007350212?ZOHO_CRITERIA=%22Trasposicion_27.5%22.%22Cod_Regi%C3%B3n%22%3D14</v>
      </c>
      <c r="E573" s="4">
        <f t="shared" si="118"/>
        <v>16</v>
      </c>
      <c r="F573" t="str">
        <f t="shared" si="119"/>
        <v>II 01</v>
      </c>
      <c r="G573" t="str">
        <f t="shared" si="120"/>
        <v>Región</v>
      </c>
      <c r="H573" t="str">
        <f t="shared" si="121"/>
        <v>Aprehensiones, Casos Policiales, Denuncias y Detenciones</v>
      </c>
      <c r="I573" s="2">
        <v>14</v>
      </c>
      <c r="J573" t="s">
        <v>23</v>
      </c>
      <c r="L573" s="1" t="str">
        <f t="shared" si="122"/>
        <v>II 01 - Los Ríos</v>
      </c>
    </row>
    <row r="574" spans="1:12" x14ac:dyDescent="0.35">
      <c r="A574" s="2">
        <f t="shared" si="115"/>
        <v>16</v>
      </c>
      <c r="B574" s="2">
        <f t="shared" si="116"/>
        <v>27.5</v>
      </c>
      <c r="C574" s="5" t="str">
        <f t="shared" si="117"/>
        <v>II 01 - Arica y Parinacota</v>
      </c>
      <c r="D574" s="23" t="str">
        <f t="shared" si="114"/>
        <v>https://analytics.zoho.com/open-view/2395394000007350212?ZOHO_CRITERIA=%22Trasposicion_27.5%22.%22Cod_Regi%C3%B3n%22%3D15</v>
      </c>
      <c r="E574" s="4">
        <f t="shared" si="118"/>
        <v>16</v>
      </c>
      <c r="F574" t="str">
        <f t="shared" si="119"/>
        <v>II 01</v>
      </c>
      <c r="G574" t="str">
        <f t="shared" si="120"/>
        <v>Región</v>
      </c>
      <c r="H574" t="str">
        <f t="shared" si="121"/>
        <v>Aprehensiones, Casos Policiales, Denuncias y Detenciones</v>
      </c>
      <c r="I574" s="2">
        <v>15</v>
      </c>
      <c r="J574" t="s">
        <v>24</v>
      </c>
      <c r="L574" s="1" t="str">
        <f t="shared" si="122"/>
        <v>II 01 - Arica y Parinacota</v>
      </c>
    </row>
    <row r="575" spans="1:12" x14ac:dyDescent="0.35">
      <c r="A575" s="2">
        <f t="shared" si="115"/>
        <v>17</v>
      </c>
      <c r="B575" s="2">
        <f t="shared" si="116"/>
        <v>27.5</v>
      </c>
      <c r="C575" s="5" t="str">
        <f t="shared" si="117"/>
        <v>II 01 - Ñuble</v>
      </c>
      <c r="D575" s="23" t="str">
        <f t="shared" si="114"/>
        <v>https://analytics.zoho.com/open-view/2395394000007350212?ZOHO_CRITERIA=%22Trasposicion_27.5%22.%22Cod_Regi%C3%B3n%22%3D16</v>
      </c>
      <c r="E575" s="4">
        <f t="shared" si="118"/>
        <v>16</v>
      </c>
      <c r="F575" t="str">
        <f t="shared" si="119"/>
        <v>II 01</v>
      </c>
      <c r="G575" t="str">
        <f t="shared" si="120"/>
        <v>Región</v>
      </c>
      <c r="H575" t="str">
        <f t="shared" si="121"/>
        <v>Aprehensiones, Casos Policiales, Denuncias y Detenciones</v>
      </c>
      <c r="I575" s="2">
        <v>16</v>
      </c>
      <c r="J575" t="s">
        <v>25</v>
      </c>
      <c r="L575" s="1" t="str">
        <f t="shared" si="122"/>
        <v>II 01 - Ñuble</v>
      </c>
    </row>
    <row r="576" spans="1:12" x14ac:dyDescent="0.35">
      <c r="A576" s="120">
        <v>1</v>
      </c>
      <c r="B576" s="125" t="s">
        <v>264</v>
      </c>
      <c r="C576" s="121" t="str">
        <f t="shared" si="117"/>
        <v>II 01 - Tarapacá</v>
      </c>
      <c r="D576" s="122" t="str">
        <f>+"https://analytics.zoho.com/open-view/2395394000007379990?ZOHO_CRITERIA=%2227.10%22.%22Cantidad%20de%20Atenciones%22%20%3E%200.99%20and%20%2227.10%22.%22Id_Regi%C3%B3n%22%20%3D%20"&amp;I576</f>
        <v>https://analytics.zoho.com/open-view/2395394000007379990?ZOHO_CRITERIA=%2227.10%22.%22Cantidad%20de%20Atenciones%22%20%3E%200.99%20and%20%2227.10%22.%22Id_Regi%C3%B3n%22%20%3D%201</v>
      </c>
      <c r="E576" s="123">
        <f t="shared" si="118"/>
        <v>16</v>
      </c>
      <c r="F576" s="124" t="s">
        <v>42</v>
      </c>
      <c r="G576" s="124" t="s">
        <v>27</v>
      </c>
      <c r="H576" s="124" t="s">
        <v>265</v>
      </c>
      <c r="I576" s="120">
        <v>1</v>
      </c>
      <c r="J576" s="124" t="s">
        <v>10</v>
      </c>
      <c r="K576" s="124" t="s">
        <v>267</v>
      </c>
      <c r="L576" s="1" t="str">
        <f t="shared" si="122"/>
        <v>II 01 - Tarapacá</v>
      </c>
    </row>
    <row r="577" spans="1:12" x14ac:dyDescent="0.35">
      <c r="A577" s="2">
        <f t="shared" si="115"/>
        <v>2</v>
      </c>
      <c r="B577" s="2" t="str">
        <f t="shared" si="116"/>
        <v>27.10</v>
      </c>
      <c r="C577" s="5" t="str">
        <f t="shared" si="117"/>
        <v>II 01 - Antofagasta</v>
      </c>
      <c r="D577" s="23" t="str">
        <f t="shared" ref="D577:D591" si="123">+"https://analytics.zoho.com/open-view/2395394000007379990?ZOHO_CRITERIA=%2227.10%22.%22Cantidad%20de%20Atenciones%22%20%3E%200.99%20and%20%2227.10%22.%22Id_Regi%C3%B3n%22%20%3D%20"&amp;I577</f>
        <v>https://analytics.zoho.com/open-view/2395394000007379990?ZOHO_CRITERIA=%2227.10%22.%22Cantidad%20de%20Atenciones%22%20%3E%200.99%20and%20%2227.10%22.%22Id_Regi%C3%B3n%22%20%3D%202</v>
      </c>
      <c r="E577" s="4">
        <f t="shared" si="118"/>
        <v>16</v>
      </c>
      <c r="F577" t="str">
        <f t="shared" si="119"/>
        <v>II 01</v>
      </c>
      <c r="G577" t="str">
        <f t="shared" si="120"/>
        <v>Región</v>
      </c>
      <c r="H577" t="str">
        <f t="shared" si="121"/>
        <v>Atenciones Médicas por Violencia de Género</v>
      </c>
      <c r="I577" s="2">
        <v>2</v>
      </c>
      <c r="J577" t="s">
        <v>11</v>
      </c>
      <c r="L577" s="1" t="str">
        <f t="shared" si="122"/>
        <v>II 01 - Antofagasta</v>
      </c>
    </row>
    <row r="578" spans="1:12" x14ac:dyDescent="0.35">
      <c r="A578" s="2">
        <f t="shared" si="115"/>
        <v>3</v>
      </c>
      <c r="B578" s="2" t="str">
        <f t="shared" si="116"/>
        <v>27.10</v>
      </c>
      <c r="C578" s="5" t="str">
        <f t="shared" si="117"/>
        <v>II 01 - Atacama</v>
      </c>
      <c r="D578" s="23" t="str">
        <f t="shared" si="123"/>
        <v>https://analytics.zoho.com/open-view/2395394000007379990?ZOHO_CRITERIA=%2227.10%22.%22Cantidad%20de%20Atenciones%22%20%3E%200.99%20and%20%2227.10%22.%22Id_Regi%C3%B3n%22%20%3D%203</v>
      </c>
      <c r="E578" s="4">
        <f t="shared" si="118"/>
        <v>16</v>
      </c>
      <c r="F578" t="str">
        <f t="shared" si="119"/>
        <v>II 01</v>
      </c>
      <c r="G578" t="str">
        <f t="shared" si="120"/>
        <v>Región</v>
      </c>
      <c r="H578" t="str">
        <f t="shared" si="121"/>
        <v>Atenciones Médicas por Violencia de Género</v>
      </c>
      <c r="I578" s="2">
        <v>3</v>
      </c>
      <c r="J578" t="s">
        <v>12</v>
      </c>
      <c r="L578" s="1" t="str">
        <f t="shared" si="122"/>
        <v>II 01 - Atacama</v>
      </c>
    </row>
    <row r="579" spans="1:12" x14ac:dyDescent="0.35">
      <c r="A579" s="2">
        <f t="shared" si="115"/>
        <v>4</v>
      </c>
      <c r="B579" s="2" t="str">
        <f t="shared" si="116"/>
        <v>27.10</v>
      </c>
      <c r="C579" s="5" t="str">
        <f t="shared" si="117"/>
        <v>II 01 - Coquimbo</v>
      </c>
      <c r="D579" s="23" t="str">
        <f t="shared" si="123"/>
        <v>https://analytics.zoho.com/open-view/2395394000007379990?ZOHO_CRITERIA=%2227.10%22.%22Cantidad%20de%20Atenciones%22%20%3E%200.99%20and%20%2227.10%22.%22Id_Regi%C3%B3n%22%20%3D%204</v>
      </c>
      <c r="E579" s="4">
        <f t="shared" si="118"/>
        <v>16</v>
      </c>
      <c r="F579" t="str">
        <f t="shared" si="119"/>
        <v>II 01</v>
      </c>
      <c r="G579" t="str">
        <f t="shared" si="120"/>
        <v>Región</v>
      </c>
      <c r="H579" t="str">
        <f t="shared" si="121"/>
        <v>Atenciones Médicas por Violencia de Género</v>
      </c>
      <c r="I579" s="2">
        <v>4</v>
      </c>
      <c r="J579" t="s">
        <v>13</v>
      </c>
      <c r="L579" s="1" t="str">
        <f t="shared" si="122"/>
        <v>II 01 - Coquimbo</v>
      </c>
    </row>
    <row r="580" spans="1:12" x14ac:dyDescent="0.35">
      <c r="A580" s="2">
        <f t="shared" si="115"/>
        <v>5</v>
      </c>
      <c r="B580" s="2" t="str">
        <f t="shared" si="116"/>
        <v>27.10</v>
      </c>
      <c r="C580" s="5" t="str">
        <f t="shared" si="117"/>
        <v>II 01 - Valparaíso</v>
      </c>
      <c r="D580" s="23" t="str">
        <f t="shared" si="123"/>
        <v>https://analytics.zoho.com/open-view/2395394000007379990?ZOHO_CRITERIA=%2227.10%22.%22Cantidad%20de%20Atenciones%22%20%3E%200.99%20and%20%2227.10%22.%22Id_Regi%C3%B3n%22%20%3D%205</v>
      </c>
      <c r="E580" s="4">
        <f t="shared" si="118"/>
        <v>16</v>
      </c>
      <c r="F580" t="str">
        <f t="shared" si="119"/>
        <v>II 01</v>
      </c>
      <c r="G580" t="str">
        <f t="shared" si="120"/>
        <v>Región</v>
      </c>
      <c r="H580" t="str">
        <f t="shared" si="121"/>
        <v>Atenciones Médicas por Violencia de Género</v>
      </c>
      <c r="I580" s="2">
        <v>5</v>
      </c>
      <c r="J580" t="s">
        <v>14</v>
      </c>
      <c r="L580" s="1" t="str">
        <f t="shared" si="122"/>
        <v>II 01 - Valparaíso</v>
      </c>
    </row>
    <row r="581" spans="1:12" x14ac:dyDescent="0.35">
      <c r="A581" s="2">
        <f t="shared" si="115"/>
        <v>6</v>
      </c>
      <c r="B581" s="2" t="str">
        <f t="shared" si="116"/>
        <v>27.10</v>
      </c>
      <c r="C581" s="5" t="str">
        <f t="shared" si="117"/>
        <v>II 01 - O Higgins</v>
      </c>
      <c r="D581" s="23" t="str">
        <f t="shared" si="123"/>
        <v>https://analytics.zoho.com/open-view/2395394000007379990?ZOHO_CRITERIA=%2227.10%22.%22Cantidad%20de%20Atenciones%22%20%3E%200.99%20and%20%2227.10%22.%22Id_Regi%C3%B3n%22%20%3D%206</v>
      </c>
      <c r="E581" s="4">
        <f t="shared" si="118"/>
        <v>16</v>
      </c>
      <c r="F581" t="str">
        <f t="shared" si="119"/>
        <v>II 01</v>
      </c>
      <c r="G581" t="str">
        <f t="shared" si="120"/>
        <v>Región</v>
      </c>
      <c r="H581" t="str">
        <f t="shared" si="121"/>
        <v>Atenciones Médicas por Violencia de Género</v>
      </c>
      <c r="I581" s="2">
        <v>6</v>
      </c>
      <c r="J581" t="s">
        <v>158</v>
      </c>
      <c r="L581" s="1" t="str">
        <f t="shared" si="122"/>
        <v>II 01 - O Higgins</v>
      </c>
    </row>
    <row r="582" spans="1:12" x14ac:dyDescent="0.35">
      <c r="A582" s="2">
        <f t="shared" si="115"/>
        <v>7</v>
      </c>
      <c r="B582" s="2" t="str">
        <f t="shared" si="116"/>
        <v>27.10</v>
      </c>
      <c r="C582" s="5" t="str">
        <f t="shared" si="117"/>
        <v>II 01 - Maule</v>
      </c>
      <c r="D582" s="23" t="str">
        <f t="shared" si="123"/>
        <v>https://analytics.zoho.com/open-view/2395394000007379990?ZOHO_CRITERIA=%2227.10%22.%22Cantidad%20de%20Atenciones%22%20%3E%200.99%20and%20%2227.10%22.%22Id_Regi%C3%B3n%22%20%3D%207</v>
      </c>
      <c r="E582" s="4">
        <f t="shared" si="118"/>
        <v>16</v>
      </c>
      <c r="F582" t="str">
        <f t="shared" si="119"/>
        <v>II 01</v>
      </c>
      <c r="G582" t="str">
        <f t="shared" si="120"/>
        <v>Región</v>
      </c>
      <c r="H582" t="str">
        <f t="shared" si="121"/>
        <v>Atenciones Médicas por Violencia de Género</v>
      </c>
      <c r="I582" s="2">
        <v>7</v>
      </c>
      <c r="J582" t="s">
        <v>16</v>
      </c>
      <c r="L582" s="1" t="str">
        <f t="shared" si="122"/>
        <v>II 01 - Maule</v>
      </c>
    </row>
    <row r="583" spans="1:12" x14ac:dyDescent="0.35">
      <c r="A583" s="2">
        <f t="shared" si="115"/>
        <v>8</v>
      </c>
      <c r="B583" s="2" t="str">
        <f t="shared" si="116"/>
        <v>27.10</v>
      </c>
      <c r="C583" s="5" t="str">
        <f t="shared" si="117"/>
        <v>II 01 - Biobío</v>
      </c>
      <c r="D583" s="23" t="str">
        <f t="shared" si="123"/>
        <v>https://analytics.zoho.com/open-view/2395394000007379990?ZOHO_CRITERIA=%2227.10%22.%22Cantidad%20de%20Atenciones%22%20%3E%200.99%20and%20%2227.10%22.%22Id_Regi%C3%B3n%22%20%3D%208</v>
      </c>
      <c r="E583" s="4">
        <f t="shared" si="118"/>
        <v>16</v>
      </c>
      <c r="F583" t="str">
        <f t="shared" si="119"/>
        <v>II 01</v>
      </c>
      <c r="G583" t="str">
        <f t="shared" si="120"/>
        <v>Región</v>
      </c>
      <c r="H583" t="str">
        <f t="shared" si="121"/>
        <v>Atenciones Médicas por Violencia de Género</v>
      </c>
      <c r="I583" s="2">
        <v>8</v>
      </c>
      <c r="J583" t="s">
        <v>17</v>
      </c>
      <c r="L583" s="1" t="str">
        <f t="shared" si="122"/>
        <v>II 01 - Biobío</v>
      </c>
    </row>
    <row r="584" spans="1:12" x14ac:dyDescent="0.35">
      <c r="A584" s="2">
        <f t="shared" si="115"/>
        <v>9</v>
      </c>
      <c r="B584" s="2" t="str">
        <f t="shared" si="116"/>
        <v>27.10</v>
      </c>
      <c r="C584" s="5" t="str">
        <f t="shared" si="117"/>
        <v>II 01 - Araucanía</v>
      </c>
      <c r="D584" s="23" t="str">
        <f t="shared" si="123"/>
        <v>https://analytics.zoho.com/open-view/2395394000007379990?ZOHO_CRITERIA=%2227.10%22.%22Cantidad%20de%20Atenciones%22%20%3E%200.99%20and%20%2227.10%22.%22Id_Regi%C3%B3n%22%20%3D%209</v>
      </c>
      <c r="E584" s="4">
        <f t="shared" si="118"/>
        <v>16</v>
      </c>
      <c r="F584" t="str">
        <f t="shared" si="119"/>
        <v>II 01</v>
      </c>
      <c r="G584" t="str">
        <f t="shared" si="120"/>
        <v>Región</v>
      </c>
      <c r="H584" t="str">
        <f t="shared" si="121"/>
        <v>Atenciones Médicas por Violencia de Género</v>
      </c>
      <c r="I584" s="2">
        <v>9</v>
      </c>
      <c r="J584" t="s">
        <v>18</v>
      </c>
      <c r="L584" s="1" t="str">
        <f t="shared" si="122"/>
        <v>II 01 - Araucanía</v>
      </c>
    </row>
    <row r="585" spans="1:12" x14ac:dyDescent="0.35">
      <c r="A585" s="2">
        <f t="shared" si="115"/>
        <v>10</v>
      </c>
      <c r="B585" s="2" t="str">
        <f t="shared" si="116"/>
        <v>27.10</v>
      </c>
      <c r="C585" s="5" t="str">
        <f t="shared" si="117"/>
        <v>II 01 - Los Lagos</v>
      </c>
      <c r="D585" s="23" t="str">
        <f t="shared" si="123"/>
        <v>https://analytics.zoho.com/open-view/2395394000007379990?ZOHO_CRITERIA=%2227.10%22.%22Cantidad%20de%20Atenciones%22%20%3E%200.99%20and%20%2227.10%22.%22Id_Regi%C3%B3n%22%20%3D%2010</v>
      </c>
      <c r="E585" s="4">
        <f t="shared" si="118"/>
        <v>16</v>
      </c>
      <c r="F585" t="str">
        <f t="shared" si="119"/>
        <v>II 01</v>
      </c>
      <c r="G585" t="str">
        <f t="shared" si="120"/>
        <v>Región</v>
      </c>
      <c r="H585" t="str">
        <f t="shared" si="121"/>
        <v>Atenciones Médicas por Violencia de Género</v>
      </c>
      <c r="I585" s="2">
        <v>10</v>
      </c>
      <c r="J585" t="s">
        <v>19</v>
      </c>
      <c r="L585" s="1" t="str">
        <f t="shared" si="122"/>
        <v>II 01 - Los Lagos</v>
      </c>
    </row>
    <row r="586" spans="1:12" x14ac:dyDescent="0.35">
      <c r="A586" s="2">
        <f t="shared" si="115"/>
        <v>11</v>
      </c>
      <c r="B586" s="2" t="str">
        <f t="shared" si="116"/>
        <v>27.10</v>
      </c>
      <c r="C586" s="5" t="str">
        <f t="shared" si="117"/>
        <v>II 01 - Aysén</v>
      </c>
      <c r="D586" s="23" t="str">
        <f t="shared" si="123"/>
        <v>https://analytics.zoho.com/open-view/2395394000007379990?ZOHO_CRITERIA=%2227.10%22.%22Cantidad%20de%20Atenciones%22%20%3E%200.99%20and%20%2227.10%22.%22Id_Regi%C3%B3n%22%20%3D%2011</v>
      </c>
      <c r="E586" s="4">
        <f t="shared" si="118"/>
        <v>16</v>
      </c>
      <c r="F586" t="str">
        <f t="shared" si="119"/>
        <v>II 01</v>
      </c>
      <c r="G586" t="str">
        <f t="shared" si="120"/>
        <v>Región</v>
      </c>
      <c r="H586" t="str">
        <f t="shared" si="121"/>
        <v>Atenciones Médicas por Violencia de Género</v>
      </c>
      <c r="I586" s="2">
        <v>11</v>
      </c>
      <c r="J586" t="s">
        <v>20</v>
      </c>
      <c r="L586" s="1" t="str">
        <f t="shared" si="122"/>
        <v>II 01 - Aysén</v>
      </c>
    </row>
    <row r="587" spans="1:12" x14ac:dyDescent="0.35">
      <c r="A587" s="2">
        <f t="shared" si="115"/>
        <v>12</v>
      </c>
      <c r="B587" s="2" t="str">
        <f t="shared" si="116"/>
        <v>27.10</v>
      </c>
      <c r="C587" s="5" t="str">
        <f t="shared" si="117"/>
        <v>II 01 - Magallanes</v>
      </c>
      <c r="D587" s="23" t="str">
        <f t="shared" si="123"/>
        <v>https://analytics.zoho.com/open-view/2395394000007379990?ZOHO_CRITERIA=%2227.10%22.%22Cantidad%20de%20Atenciones%22%20%3E%200.99%20and%20%2227.10%22.%22Id_Regi%C3%B3n%22%20%3D%2012</v>
      </c>
      <c r="E587" s="4">
        <f t="shared" si="118"/>
        <v>16</v>
      </c>
      <c r="F587" t="str">
        <f t="shared" si="119"/>
        <v>II 01</v>
      </c>
      <c r="G587" t="str">
        <f t="shared" si="120"/>
        <v>Región</v>
      </c>
      <c r="H587" t="str">
        <f t="shared" si="121"/>
        <v>Atenciones Médicas por Violencia de Género</v>
      </c>
      <c r="I587" s="2">
        <v>12</v>
      </c>
      <c r="J587" t="s">
        <v>21</v>
      </c>
      <c r="L587" s="1" t="str">
        <f t="shared" si="122"/>
        <v>II 01 - Magallanes</v>
      </c>
    </row>
    <row r="588" spans="1:12" x14ac:dyDescent="0.35">
      <c r="A588" s="2">
        <f t="shared" si="115"/>
        <v>13</v>
      </c>
      <c r="B588" s="2" t="str">
        <f t="shared" si="116"/>
        <v>27.10</v>
      </c>
      <c r="C588" s="5" t="str">
        <f t="shared" si="117"/>
        <v>II 01 - Metropolitana</v>
      </c>
      <c r="D588" s="23" t="str">
        <f t="shared" si="123"/>
        <v>https://analytics.zoho.com/open-view/2395394000007379990?ZOHO_CRITERIA=%2227.10%22.%22Cantidad%20de%20Atenciones%22%20%3E%200.99%20and%20%2227.10%22.%22Id_Regi%C3%B3n%22%20%3D%2013</v>
      </c>
      <c r="E588" s="4">
        <f t="shared" si="118"/>
        <v>16</v>
      </c>
      <c r="F588" t="str">
        <f t="shared" si="119"/>
        <v>II 01</v>
      </c>
      <c r="G588" t="str">
        <f t="shared" si="120"/>
        <v>Región</v>
      </c>
      <c r="H588" t="str">
        <f t="shared" si="121"/>
        <v>Atenciones Médicas por Violencia de Género</v>
      </c>
      <c r="I588" s="2">
        <v>13</v>
      </c>
      <c r="J588" t="s">
        <v>22</v>
      </c>
      <c r="L588" s="1" t="str">
        <f t="shared" si="122"/>
        <v>II 01 - Metropolitana</v>
      </c>
    </row>
    <row r="589" spans="1:12" x14ac:dyDescent="0.35">
      <c r="A589" s="2">
        <f t="shared" si="115"/>
        <v>14</v>
      </c>
      <c r="B589" s="2" t="str">
        <f t="shared" si="116"/>
        <v>27.10</v>
      </c>
      <c r="C589" s="5" t="str">
        <f t="shared" si="117"/>
        <v>II 01 - Los Ríos</v>
      </c>
      <c r="D589" s="23" t="str">
        <f t="shared" si="123"/>
        <v>https://analytics.zoho.com/open-view/2395394000007379990?ZOHO_CRITERIA=%2227.10%22.%22Cantidad%20de%20Atenciones%22%20%3E%200.99%20and%20%2227.10%22.%22Id_Regi%C3%B3n%22%20%3D%2014</v>
      </c>
      <c r="E589" s="4">
        <f t="shared" si="118"/>
        <v>16</v>
      </c>
      <c r="F589" t="str">
        <f t="shared" si="119"/>
        <v>II 01</v>
      </c>
      <c r="G589" t="str">
        <f t="shared" si="120"/>
        <v>Región</v>
      </c>
      <c r="H589" t="str">
        <f t="shared" si="121"/>
        <v>Atenciones Médicas por Violencia de Género</v>
      </c>
      <c r="I589" s="2">
        <v>14</v>
      </c>
      <c r="J589" t="s">
        <v>23</v>
      </c>
      <c r="L589" s="1" t="str">
        <f t="shared" si="122"/>
        <v>II 01 - Los Ríos</v>
      </c>
    </row>
    <row r="590" spans="1:12" x14ac:dyDescent="0.35">
      <c r="A590" s="2">
        <f t="shared" si="115"/>
        <v>15</v>
      </c>
      <c r="B590" s="2" t="str">
        <f t="shared" si="116"/>
        <v>27.10</v>
      </c>
      <c r="C590" s="5" t="str">
        <f t="shared" si="117"/>
        <v>II 01 - Arica y Parinacota</v>
      </c>
      <c r="D590" s="23" t="str">
        <f t="shared" si="123"/>
        <v>https://analytics.zoho.com/open-view/2395394000007379990?ZOHO_CRITERIA=%2227.10%22.%22Cantidad%20de%20Atenciones%22%20%3E%200.99%20and%20%2227.10%22.%22Id_Regi%C3%B3n%22%20%3D%2015</v>
      </c>
      <c r="E590" s="4">
        <f t="shared" si="118"/>
        <v>16</v>
      </c>
      <c r="F590" t="str">
        <f t="shared" si="119"/>
        <v>II 01</v>
      </c>
      <c r="G590" t="str">
        <f t="shared" si="120"/>
        <v>Región</v>
      </c>
      <c r="H590" t="str">
        <f t="shared" si="121"/>
        <v>Atenciones Médicas por Violencia de Género</v>
      </c>
      <c r="I590" s="2">
        <v>15</v>
      </c>
      <c r="J590" t="s">
        <v>24</v>
      </c>
      <c r="L590" s="1" t="str">
        <f t="shared" si="122"/>
        <v>II 01 - Arica y Parinacota</v>
      </c>
    </row>
    <row r="591" spans="1:12" x14ac:dyDescent="0.35">
      <c r="A591" s="2">
        <f t="shared" si="115"/>
        <v>16</v>
      </c>
      <c r="B591" s="2" t="str">
        <f t="shared" si="116"/>
        <v>27.10</v>
      </c>
      <c r="C591" s="5" t="str">
        <f t="shared" si="117"/>
        <v>II 01 - Ñuble</v>
      </c>
      <c r="D591" s="23" t="str">
        <f t="shared" si="123"/>
        <v>https://analytics.zoho.com/open-view/2395394000007379990?ZOHO_CRITERIA=%2227.10%22.%22Cantidad%20de%20Atenciones%22%20%3E%200.99%20and%20%2227.10%22.%22Id_Regi%C3%B3n%22%20%3D%2016</v>
      </c>
      <c r="E591" s="4">
        <f t="shared" si="118"/>
        <v>16</v>
      </c>
      <c r="F591" t="str">
        <f t="shared" si="119"/>
        <v>II 01</v>
      </c>
      <c r="G591" t="str">
        <f t="shared" si="120"/>
        <v>Región</v>
      </c>
      <c r="H591" t="str">
        <f t="shared" si="121"/>
        <v>Atenciones Médicas por Violencia de Género</v>
      </c>
      <c r="I591" s="2">
        <v>16</v>
      </c>
      <c r="J591" t="s">
        <v>25</v>
      </c>
      <c r="L591" s="1" t="str">
        <f t="shared" si="122"/>
        <v>II 01 - Ñuble</v>
      </c>
    </row>
    <row r="592" spans="1:12" x14ac:dyDescent="0.35">
      <c r="A592" s="120">
        <v>1</v>
      </c>
      <c r="B592" s="120" t="str">
        <f t="shared" si="116"/>
        <v>27.10</v>
      </c>
      <c r="C592" s="121" t="str">
        <f t="shared" si="117"/>
        <v>II 02 - Tarapacá</v>
      </c>
      <c r="D592" s="122" t="str">
        <f>+"https://analytics.zoho.com/open-view/2395394000007355401?ZOHO_CRITERIA=%2227.10%22.%22Cantidad%20de%20Atenciones%22%20%3E%200.99%20and%20%2227.10%22.%22Id_Categor%C3%ADa%22%20%3D%20"&amp;I592</f>
        <v>https://analytics.zoho.com/open-view/2395394000007355401?ZOHO_CRITERIA=%2227.10%22.%22Cantidad%20de%20Atenciones%22%20%3E%200.99%20and%20%2227.10%22.%22Id_Categor%C3%ADa%22%20%3D%201</v>
      </c>
      <c r="E592" s="123">
        <f t="shared" si="118"/>
        <v>16</v>
      </c>
      <c r="F592" s="124" t="s">
        <v>64</v>
      </c>
      <c r="G592" s="124" t="s">
        <v>266</v>
      </c>
      <c r="H592" s="124" t="s">
        <v>265</v>
      </c>
      <c r="I592" s="120">
        <v>1</v>
      </c>
      <c r="J592" s="124" t="s">
        <v>10</v>
      </c>
      <c r="K592" s="124" t="s">
        <v>268</v>
      </c>
      <c r="L592" s="1" t="str">
        <f t="shared" si="122"/>
        <v>II 02 - Tarapacá</v>
      </c>
    </row>
    <row r="593" spans="1:12" x14ac:dyDescent="0.35">
      <c r="A593" s="2">
        <f t="shared" si="115"/>
        <v>2</v>
      </c>
      <c r="B593" s="2" t="str">
        <f t="shared" si="116"/>
        <v>27.10</v>
      </c>
      <c r="C593" s="5" t="str">
        <f t="shared" si="117"/>
        <v>II 02 - Antofagasta</v>
      </c>
      <c r="D593" s="23" t="str">
        <f t="shared" ref="D593:D607" si="124">+"https://analytics.zoho.com/open-view/2395394000007355401?ZOHO_CRITERIA=%2227.10%22.%22Cantidad%20de%20Atenciones%22%20%3E%200.99%20and%20%2227.10%22.%22Id_Categor%C3%ADa%22%20%3D%20"&amp;I593</f>
        <v>https://analytics.zoho.com/open-view/2395394000007355401?ZOHO_CRITERIA=%2227.10%22.%22Cantidad%20de%20Atenciones%22%20%3E%200.99%20and%20%2227.10%22.%22Id_Categor%C3%ADa%22%20%3D%202</v>
      </c>
      <c r="E593" s="4">
        <f t="shared" si="118"/>
        <v>16</v>
      </c>
      <c r="F593" t="str">
        <f t="shared" si="119"/>
        <v>II 02</v>
      </c>
      <c r="G593" t="str">
        <f t="shared" si="120"/>
        <v>Categoría</v>
      </c>
      <c r="H593" t="str">
        <f t="shared" si="121"/>
        <v>Atenciones Médicas por Violencia de Género</v>
      </c>
      <c r="I593" s="2">
        <v>2</v>
      </c>
      <c r="J593" t="s">
        <v>11</v>
      </c>
      <c r="L593" s="1" t="str">
        <f t="shared" si="122"/>
        <v>II 02 - Antofagasta</v>
      </c>
    </row>
    <row r="594" spans="1:12" x14ac:dyDescent="0.35">
      <c r="A594" s="2">
        <f t="shared" si="115"/>
        <v>3</v>
      </c>
      <c r="B594" s="2" t="str">
        <f t="shared" si="116"/>
        <v>27.10</v>
      </c>
      <c r="C594" s="5" t="str">
        <f t="shared" si="117"/>
        <v>II 02 - Atacama</v>
      </c>
      <c r="D594" s="23" t="str">
        <f t="shared" si="124"/>
        <v>https://analytics.zoho.com/open-view/2395394000007355401?ZOHO_CRITERIA=%2227.10%22.%22Cantidad%20de%20Atenciones%22%20%3E%200.99%20and%20%2227.10%22.%22Id_Categor%C3%ADa%22%20%3D%203</v>
      </c>
      <c r="E594" s="4">
        <f t="shared" si="118"/>
        <v>16</v>
      </c>
      <c r="F594" t="str">
        <f t="shared" si="119"/>
        <v>II 02</v>
      </c>
      <c r="G594" t="str">
        <f t="shared" si="120"/>
        <v>Categoría</v>
      </c>
      <c r="H594" t="str">
        <f t="shared" si="121"/>
        <v>Atenciones Médicas por Violencia de Género</v>
      </c>
      <c r="I594" s="2">
        <v>3</v>
      </c>
      <c r="J594" t="s">
        <v>12</v>
      </c>
      <c r="L594" s="1" t="str">
        <f t="shared" si="122"/>
        <v>II 02 - Atacama</v>
      </c>
    </row>
    <row r="595" spans="1:12" x14ac:dyDescent="0.35">
      <c r="A595" s="2">
        <f t="shared" si="115"/>
        <v>4</v>
      </c>
      <c r="B595" s="2" t="str">
        <f t="shared" si="116"/>
        <v>27.10</v>
      </c>
      <c r="C595" s="5" t="str">
        <f t="shared" si="117"/>
        <v>II 02 - Coquimbo</v>
      </c>
      <c r="D595" s="23" t="str">
        <f t="shared" si="124"/>
        <v>https://analytics.zoho.com/open-view/2395394000007355401?ZOHO_CRITERIA=%2227.10%22.%22Cantidad%20de%20Atenciones%22%20%3E%200.99%20and%20%2227.10%22.%22Id_Categor%C3%ADa%22%20%3D%204</v>
      </c>
      <c r="E595" s="4">
        <f t="shared" si="118"/>
        <v>16</v>
      </c>
      <c r="F595" t="str">
        <f t="shared" si="119"/>
        <v>II 02</v>
      </c>
      <c r="G595" t="str">
        <f t="shared" si="120"/>
        <v>Categoría</v>
      </c>
      <c r="H595" t="str">
        <f t="shared" si="121"/>
        <v>Atenciones Médicas por Violencia de Género</v>
      </c>
      <c r="I595" s="2">
        <v>4</v>
      </c>
      <c r="J595" t="s">
        <v>13</v>
      </c>
      <c r="L595" s="1" t="str">
        <f t="shared" si="122"/>
        <v>II 02 - Coquimbo</v>
      </c>
    </row>
    <row r="596" spans="1:12" x14ac:dyDescent="0.35">
      <c r="A596" s="2">
        <f t="shared" si="115"/>
        <v>5</v>
      </c>
      <c r="B596" s="2" t="str">
        <f t="shared" si="116"/>
        <v>27.10</v>
      </c>
      <c r="C596" s="5" t="str">
        <f t="shared" si="117"/>
        <v>II 02 - Valparaíso</v>
      </c>
      <c r="D596" s="23" t="str">
        <f t="shared" si="124"/>
        <v>https://analytics.zoho.com/open-view/2395394000007355401?ZOHO_CRITERIA=%2227.10%22.%22Cantidad%20de%20Atenciones%22%20%3E%200.99%20and%20%2227.10%22.%22Id_Categor%C3%ADa%22%20%3D%205</v>
      </c>
      <c r="E596" s="4">
        <f t="shared" si="118"/>
        <v>16</v>
      </c>
      <c r="F596" t="str">
        <f t="shared" si="119"/>
        <v>II 02</v>
      </c>
      <c r="G596" t="str">
        <f t="shared" si="120"/>
        <v>Categoría</v>
      </c>
      <c r="H596" t="str">
        <f t="shared" si="121"/>
        <v>Atenciones Médicas por Violencia de Género</v>
      </c>
      <c r="I596" s="2">
        <v>5</v>
      </c>
      <c r="J596" t="s">
        <v>14</v>
      </c>
      <c r="L596" s="1" t="str">
        <f t="shared" si="122"/>
        <v>II 02 - Valparaíso</v>
      </c>
    </row>
    <row r="597" spans="1:12" x14ac:dyDescent="0.35">
      <c r="A597" s="2">
        <f t="shared" si="115"/>
        <v>6</v>
      </c>
      <c r="B597" s="2" t="str">
        <f t="shared" si="116"/>
        <v>27.10</v>
      </c>
      <c r="C597" s="5" t="str">
        <f t="shared" si="117"/>
        <v>II 02 - O Higgins</v>
      </c>
      <c r="D597" s="23" t="str">
        <f t="shared" si="124"/>
        <v>https://analytics.zoho.com/open-view/2395394000007355401?ZOHO_CRITERIA=%2227.10%22.%22Cantidad%20de%20Atenciones%22%20%3E%200.99%20and%20%2227.10%22.%22Id_Categor%C3%ADa%22%20%3D%206</v>
      </c>
      <c r="E597" s="4">
        <f t="shared" si="118"/>
        <v>16</v>
      </c>
      <c r="F597" t="str">
        <f t="shared" si="119"/>
        <v>II 02</v>
      </c>
      <c r="G597" t="str">
        <f t="shared" si="120"/>
        <v>Categoría</v>
      </c>
      <c r="H597" t="str">
        <f t="shared" si="121"/>
        <v>Atenciones Médicas por Violencia de Género</v>
      </c>
      <c r="I597" s="2">
        <v>6</v>
      </c>
      <c r="J597" t="s">
        <v>158</v>
      </c>
      <c r="L597" s="1" t="str">
        <f t="shared" si="122"/>
        <v>II 02 - O Higgins</v>
      </c>
    </row>
    <row r="598" spans="1:12" x14ac:dyDescent="0.35">
      <c r="A598" s="2">
        <f t="shared" si="115"/>
        <v>7</v>
      </c>
      <c r="B598" s="2" t="str">
        <f t="shared" si="116"/>
        <v>27.10</v>
      </c>
      <c r="C598" s="5" t="str">
        <f t="shared" si="117"/>
        <v>II 02 - Maule</v>
      </c>
      <c r="D598" s="23" t="str">
        <f t="shared" si="124"/>
        <v>https://analytics.zoho.com/open-view/2395394000007355401?ZOHO_CRITERIA=%2227.10%22.%22Cantidad%20de%20Atenciones%22%20%3E%200.99%20and%20%2227.10%22.%22Id_Categor%C3%ADa%22%20%3D%207</v>
      </c>
      <c r="E598" s="4">
        <f t="shared" si="118"/>
        <v>16</v>
      </c>
      <c r="F598" t="str">
        <f t="shared" si="119"/>
        <v>II 02</v>
      </c>
      <c r="G598" t="str">
        <f t="shared" si="120"/>
        <v>Categoría</v>
      </c>
      <c r="H598" t="str">
        <f t="shared" si="121"/>
        <v>Atenciones Médicas por Violencia de Género</v>
      </c>
      <c r="I598" s="2">
        <v>7</v>
      </c>
      <c r="J598" t="s">
        <v>16</v>
      </c>
      <c r="L598" s="1" t="str">
        <f t="shared" si="122"/>
        <v>II 02 - Maule</v>
      </c>
    </row>
    <row r="599" spans="1:12" x14ac:dyDescent="0.35">
      <c r="A599" s="2">
        <f t="shared" si="115"/>
        <v>8</v>
      </c>
      <c r="B599" s="2" t="str">
        <f t="shared" si="116"/>
        <v>27.10</v>
      </c>
      <c r="C599" s="5" t="str">
        <f t="shared" si="117"/>
        <v>II 02 - Biobío</v>
      </c>
      <c r="D599" s="23" t="str">
        <f t="shared" si="124"/>
        <v>https://analytics.zoho.com/open-view/2395394000007355401?ZOHO_CRITERIA=%2227.10%22.%22Cantidad%20de%20Atenciones%22%20%3E%200.99%20and%20%2227.10%22.%22Id_Categor%C3%ADa%22%20%3D%208</v>
      </c>
      <c r="E599" s="4">
        <f t="shared" si="118"/>
        <v>16</v>
      </c>
      <c r="F599" t="str">
        <f t="shared" si="119"/>
        <v>II 02</v>
      </c>
      <c r="G599" t="str">
        <f t="shared" si="120"/>
        <v>Categoría</v>
      </c>
      <c r="H599" t="str">
        <f t="shared" si="121"/>
        <v>Atenciones Médicas por Violencia de Género</v>
      </c>
      <c r="I599" s="2">
        <v>8</v>
      </c>
      <c r="J599" t="s">
        <v>17</v>
      </c>
      <c r="L599" s="1" t="str">
        <f t="shared" si="122"/>
        <v>II 02 - Biobío</v>
      </c>
    </row>
    <row r="600" spans="1:12" x14ac:dyDescent="0.35">
      <c r="A600" s="2">
        <f t="shared" si="115"/>
        <v>9</v>
      </c>
      <c r="B600" s="2" t="str">
        <f t="shared" si="116"/>
        <v>27.10</v>
      </c>
      <c r="C600" s="5" t="str">
        <f t="shared" si="117"/>
        <v>II 02 - Araucanía</v>
      </c>
      <c r="D600" s="23" t="str">
        <f t="shared" si="124"/>
        <v>https://analytics.zoho.com/open-view/2395394000007355401?ZOHO_CRITERIA=%2227.10%22.%22Cantidad%20de%20Atenciones%22%20%3E%200.99%20and%20%2227.10%22.%22Id_Categor%C3%ADa%22%20%3D%209</v>
      </c>
      <c r="E600" s="4">
        <f t="shared" si="118"/>
        <v>16</v>
      </c>
      <c r="F600" t="str">
        <f t="shared" si="119"/>
        <v>II 02</v>
      </c>
      <c r="G600" t="str">
        <f t="shared" si="120"/>
        <v>Categoría</v>
      </c>
      <c r="H600" t="str">
        <f t="shared" si="121"/>
        <v>Atenciones Médicas por Violencia de Género</v>
      </c>
      <c r="I600" s="2">
        <v>9</v>
      </c>
      <c r="J600" t="s">
        <v>18</v>
      </c>
      <c r="L600" s="1" t="str">
        <f t="shared" si="122"/>
        <v>II 02 - Araucanía</v>
      </c>
    </row>
    <row r="601" spans="1:12" x14ac:dyDescent="0.35">
      <c r="A601" s="2">
        <f t="shared" si="115"/>
        <v>10</v>
      </c>
      <c r="B601" s="2" t="str">
        <f t="shared" si="116"/>
        <v>27.10</v>
      </c>
      <c r="C601" s="5" t="str">
        <f t="shared" si="117"/>
        <v>II 02 - Los Lagos</v>
      </c>
      <c r="D601" s="23" t="str">
        <f t="shared" si="124"/>
        <v>https://analytics.zoho.com/open-view/2395394000007355401?ZOHO_CRITERIA=%2227.10%22.%22Cantidad%20de%20Atenciones%22%20%3E%200.99%20and%20%2227.10%22.%22Id_Categor%C3%ADa%22%20%3D%2010</v>
      </c>
      <c r="E601" s="4">
        <f t="shared" si="118"/>
        <v>16</v>
      </c>
      <c r="F601" t="str">
        <f t="shared" si="119"/>
        <v>II 02</v>
      </c>
      <c r="G601" t="str">
        <f t="shared" si="120"/>
        <v>Categoría</v>
      </c>
      <c r="H601" t="str">
        <f t="shared" si="121"/>
        <v>Atenciones Médicas por Violencia de Género</v>
      </c>
      <c r="I601" s="2">
        <v>10</v>
      </c>
      <c r="J601" t="s">
        <v>19</v>
      </c>
      <c r="L601" s="1" t="str">
        <f t="shared" si="122"/>
        <v>II 02 - Los Lagos</v>
      </c>
    </row>
    <row r="602" spans="1:12" x14ac:dyDescent="0.35">
      <c r="A602" s="2">
        <f t="shared" si="115"/>
        <v>11</v>
      </c>
      <c r="B602" s="2" t="str">
        <f t="shared" si="116"/>
        <v>27.10</v>
      </c>
      <c r="C602" s="5" t="str">
        <f t="shared" si="117"/>
        <v>II 02 - Aysén</v>
      </c>
      <c r="D602" s="23" t="str">
        <f t="shared" si="124"/>
        <v>https://analytics.zoho.com/open-view/2395394000007355401?ZOHO_CRITERIA=%2227.10%22.%22Cantidad%20de%20Atenciones%22%20%3E%200.99%20and%20%2227.10%22.%22Id_Categor%C3%ADa%22%20%3D%2011</v>
      </c>
      <c r="E602" s="4">
        <f t="shared" si="118"/>
        <v>16</v>
      </c>
      <c r="F602" t="str">
        <f t="shared" si="119"/>
        <v>II 02</v>
      </c>
      <c r="G602" t="str">
        <f t="shared" si="120"/>
        <v>Categoría</v>
      </c>
      <c r="H602" t="str">
        <f t="shared" si="121"/>
        <v>Atenciones Médicas por Violencia de Género</v>
      </c>
      <c r="I602" s="2">
        <v>11</v>
      </c>
      <c r="J602" t="s">
        <v>20</v>
      </c>
      <c r="L602" s="1" t="str">
        <f t="shared" si="122"/>
        <v>II 02 - Aysén</v>
      </c>
    </row>
    <row r="603" spans="1:12" x14ac:dyDescent="0.35">
      <c r="A603" s="2">
        <f t="shared" si="115"/>
        <v>12</v>
      </c>
      <c r="B603" s="2" t="str">
        <f t="shared" si="116"/>
        <v>27.10</v>
      </c>
      <c r="C603" s="5" t="str">
        <f t="shared" si="117"/>
        <v>II 02 - Magallanes</v>
      </c>
      <c r="D603" s="23" t="str">
        <f t="shared" si="124"/>
        <v>https://analytics.zoho.com/open-view/2395394000007355401?ZOHO_CRITERIA=%2227.10%22.%22Cantidad%20de%20Atenciones%22%20%3E%200.99%20and%20%2227.10%22.%22Id_Categor%C3%ADa%22%20%3D%2012</v>
      </c>
      <c r="E603" s="4">
        <f t="shared" si="118"/>
        <v>16</v>
      </c>
      <c r="F603" t="str">
        <f t="shared" si="119"/>
        <v>II 02</v>
      </c>
      <c r="G603" t="str">
        <f t="shared" si="120"/>
        <v>Categoría</v>
      </c>
      <c r="H603" t="str">
        <f t="shared" si="121"/>
        <v>Atenciones Médicas por Violencia de Género</v>
      </c>
      <c r="I603" s="2">
        <v>12</v>
      </c>
      <c r="J603" t="s">
        <v>21</v>
      </c>
      <c r="L603" s="1" t="str">
        <f t="shared" si="122"/>
        <v>II 02 - Magallanes</v>
      </c>
    </row>
    <row r="604" spans="1:12" x14ac:dyDescent="0.35">
      <c r="A604" s="2">
        <f t="shared" si="115"/>
        <v>13</v>
      </c>
      <c r="B604" s="2" t="str">
        <f t="shared" si="116"/>
        <v>27.10</v>
      </c>
      <c r="C604" s="5" t="str">
        <f t="shared" si="117"/>
        <v>II 02 - Metropolitana</v>
      </c>
      <c r="D604" s="23" t="str">
        <f t="shared" si="124"/>
        <v>https://analytics.zoho.com/open-view/2395394000007355401?ZOHO_CRITERIA=%2227.10%22.%22Cantidad%20de%20Atenciones%22%20%3E%200.99%20and%20%2227.10%22.%22Id_Categor%C3%ADa%22%20%3D%2013</v>
      </c>
      <c r="E604" s="4">
        <f t="shared" si="118"/>
        <v>16</v>
      </c>
      <c r="F604" t="str">
        <f t="shared" si="119"/>
        <v>II 02</v>
      </c>
      <c r="G604" t="str">
        <f t="shared" si="120"/>
        <v>Categoría</v>
      </c>
      <c r="H604" t="str">
        <f t="shared" si="121"/>
        <v>Atenciones Médicas por Violencia de Género</v>
      </c>
      <c r="I604" s="2">
        <v>13</v>
      </c>
      <c r="J604" t="s">
        <v>22</v>
      </c>
      <c r="L604" s="1" t="str">
        <f t="shared" si="122"/>
        <v>II 02 - Metropolitana</v>
      </c>
    </row>
    <row r="605" spans="1:12" x14ac:dyDescent="0.35">
      <c r="A605" s="2">
        <f t="shared" si="115"/>
        <v>14</v>
      </c>
      <c r="B605" s="2" t="str">
        <f t="shared" si="116"/>
        <v>27.10</v>
      </c>
      <c r="C605" s="5" t="str">
        <f t="shared" si="117"/>
        <v>II 02 - Los Ríos</v>
      </c>
      <c r="D605" s="23" t="str">
        <f t="shared" si="124"/>
        <v>https://analytics.zoho.com/open-view/2395394000007355401?ZOHO_CRITERIA=%2227.10%22.%22Cantidad%20de%20Atenciones%22%20%3E%200.99%20and%20%2227.10%22.%22Id_Categor%C3%ADa%22%20%3D%2014</v>
      </c>
      <c r="E605" s="4">
        <f t="shared" si="118"/>
        <v>16</v>
      </c>
      <c r="F605" t="str">
        <f t="shared" si="119"/>
        <v>II 02</v>
      </c>
      <c r="G605" t="str">
        <f t="shared" si="120"/>
        <v>Categoría</v>
      </c>
      <c r="H605" t="str">
        <f t="shared" si="121"/>
        <v>Atenciones Médicas por Violencia de Género</v>
      </c>
      <c r="I605" s="2">
        <v>14</v>
      </c>
      <c r="J605" t="s">
        <v>23</v>
      </c>
      <c r="L605" s="1" t="str">
        <f t="shared" si="122"/>
        <v>II 02 - Los Ríos</v>
      </c>
    </row>
    <row r="606" spans="1:12" x14ac:dyDescent="0.35">
      <c r="A606" s="2">
        <f t="shared" si="115"/>
        <v>15</v>
      </c>
      <c r="B606" s="2" t="str">
        <f t="shared" si="116"/>
        <v>27.10</v>
      </c>
      <c r="C606" s="5" t="str">
        <f t="shared" si="117"/>
        <v>II 02 - Arica y Parinacota</v>
      </c>
      <c r="D606" s="23" t="str">
        <f t="shared" si="124"/>
        <v>https://analytics.zoho.com/open-view/2395394000007355401?ZOHO_CRITERIA=%2227.10%22.%22Cantidad%20de%20Atenciones%22%20%3E%200.99%20and%20%2227.10%22.%22Id_Categor%C3%ADa%22%20%3D%2015</v>
      </c>
      <c r="E606" s="4">
        <f t="shared" si="118"/>
        <v>16</v>
      </c>
      <c r="F606" t="str">
        <f t="shared" si="119"/>
        <v>II 02</v>
      </c>
      <c r="G606" t="str">
        <f t="shared" si="120"/>
        <v>Categoría</v>
      </c>
      <c r="H606" t="str">
        <f t="shared" si="121"/>
        <v>Atenciones Médicas por Violencia de Género</v>
      </c>
      <c r="I606" s="2">
        <v>15</v>
      </c>
      <c r="J606" t="s">
        <v>24</v>
      </c>
      <c r="L606" s="1" t="str">
        <f t="shared" si="122"/>
        <v>II 02 - Arica y Parinacota</v>
      </c>
    </row>
    <row r="607" spans="1:12" x14ac:dyDescent="0.35">
      <c r="A607" s="2">
        <f t="shared" si="115"/>
        <v>16</v>
      </c>
      <c r="B607" s="2" t="str">
        <f t="shared" si="116"/>
        <v>27.10</v>
      </c>
      <c r="C607" s="5" t="str">
        <f t="shared" si="117"/>
        <v>II 02 - Ñuble</v>
      </c>
      <c r="D607" s="23" t="str">
        <f t="shared" si="124"/>
        <v>https://analytics.zoho.com/open-view/2395394000007355401?ZOHO_CRITERIA=%2227.10%22.%22Cantidad%20de%20Atenciones%22%20%3E%200.99%20and%20%2227.10%22.%22Id_Categor%C3%ADa%22%20%3D%2016</v>
      </c>
      <c r="E607" s="4">
        <f t="shared" si="118"/>
        <v>16</v>
      </c>
      <c r="F607" t="str">
        <f t="shared" si="119"/>
        <v>II 02</v>
      </c>
      <c r="G607" t="str">
        <f t="shared" si="120"/>
        <v>Categoría</v>
      </c>
      <c r="H607" t="str">
        <f t="shared" si="121"/>
        <v>Atenciones Médicas por Violencia de Género</v>
      </c>
      <c r="I607" s="2">
        <v>16</v>
      </c>
      <c r="J607" t="s">
        <v>25</v>
      </c>
      <c r="L607" s="1" t="str">
        <f t="shared" si="122"/>
        <v>II 02 - Ñuble</v>
      </c>
    </row>
    <row r="608" spans="1:12" x14ac:dyDescent="0.35">
      <c r="A608" s="126">
        <v>1</v>
      </c>
      <c r="B608" s="126">
        <v>27.17</v>
      </c>
      <c r="C608" s="127" t="str">
        <f t="shared" si="117"/>
        <v>II 01 - Tarapacá</v>
      </c>
      <c r="D608" s="128" t="str">
        <f>+"https://analytics.zoho.com/open-view/2395394000007360543?ZOHO_CRITERIA=%22Trasposicion_27.17%22.%22A%C3%B1o%22%20%3D%202020%20and%20%22Trasposicion_27.17%22.%22Valor%22%3E0.99%20and%20%22Trasposicion_27.17%22.%22Regi%C3%B3n%22%20%3D%20"&amp;I608</f>
        <v>https://analytics.zoho.com/open-view/2395394000007360543?ZOHO_CRITERIA=%22Trasposicion_27.17%22.%22A%C3%B1o%22%20%3D%202020%20and%20%22Trasposicion_27.17%22.%22Valor%22%3E0.99%20and%20%22Trasposicion_27.17%22.%22Regi%C3%B3n%22%20%3D%201</v>
      </c>
      <c r="E608" s="129">
        <f t="shared" si="118"/>
        <v>16</v>
      </c>
      <c r="F608" s="130" t="s">
        <v>42</v>
      </c>
      <c r="G608" s="130" t="s">
        <v>27</v>
      </c>
      <c r="H608" s="130" t="s">
        <v>272</v>
      </c>
      <c r="I608" s="126">
        <v>1</v>
      </c>
      <c r="J608" s="130" t="s">
        <v>10</v>
      </c>
      <c r="K608" s="130" t="s">
        <v>277</v>
      </c>
      <c r="L608" s="1" t="str">
        <f t="shared" si="122"/>
        <v>II 01 - Tarapacá</v>
      </c>
    </row>
    <row r="609" spans="1:12" x14ac:dyDescent="0.35">
      <c r="A609" s="2">
        <f t="shared" si="115"/>
        <v>2</v>
      </c>
      <c r="B609" s="2">
        <f t="shared" si="116"/>
        <v>27.17</v>
      </c>
      <c r="C609" s="5" t="str">
        <f t="shared" si="117"/>
        <v>II 01 - Antofagasta</v>
      </c>
      <c r="D609" s="23" t="str">
        <f t="shared" ref="D609:D623" si="125">+"https://analytics.zoho.com/open-view/2395394000007360543?ZOHO_CRITERIA=%22Trasposicion_27.17%22.%22A%C3%B1o%22%20%3D%202020%20and%20%22Trasposicion_27.17%22.%22Valor%22%3E0.99%20and%20%22Trasposicion_27.17%22.%22Regi%C3%B3n%22%20%3D%20"&amp;I609</f>
        <v>https://analytics.zoho.com/open-view/2395394000007360543?ZOHO_CRITERIA=%22Trasposicion_27.17%22.%22A%C3%B1o%22%20%3D%202020%20and%20%22Trasposicion_27.17%22.%22Valor%22%3E0.99%20and%20%22Trasposicion_27.17%22.%22Regi%C3%B3n%22%20%3D%202</v>
      </c>
      <c r="E609" s="4">
        <f t="shared" si="118"/>
        <v>16</v>
      </c>
      <c r="F609" t="str">
        <f t="shared" si="119"/>
        <v>II 01</v>
      </c>
      <c r="G609" t="str">
        <f t="shared" si="120"/>
        <v>Región</v>
      </c>
      <c r="H609" t="str">
        <f t="shared" si="121"/>
        <v>Casos de violencia psicológica</v>
      </c>
      <c r="I609" s="2">
        <v>2</v>
      </c>
      <c r="J609" t="s">
        <v>11</v>
      </c>
      <c r="L609" s="1" t="str">
        <f t="shared" si="122"/>
        <v>II 01 - Antofagasta</v>
      </c>
    </row>
    <row r="610" spans="1:12" x14ac:dyDescent="0.35">
      <c r="A610" s="2">
        <f t="shared" si="115"/>
        <v>3</v>
      </c>
      <c r="B610" s="2">
        <f t="shared" si="116"/>
        <v>27.17</v>
      </c>
      <c r="C610" s="5" t="str">
        <f t="shared" si="117"/>
        <v>II 01 - Atacama</v>
      </c>
      <c r="D61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https://analytics.zoho.com/open-view/2395394000007360543?ZOHO_CRITERIA=%22Trasposicion_27.17%22.%22A%C3%B1o%22%20%3D%202020%20and%20%22Trasposicion_27.17%22.%22Valor%22%3E0.99%20and%20%22Trasposicion_27.17%22.%22Regi%C3%B3n%22%20%3D%203</v>
      </c>
      <c r="E610" s="4">
        <f t="shared" si="118"/>
        <v>16</v>
      </c>
      <c r="F610" t="str">
        <f t="shared" si="119"/>
        <v>II 01</v>
      </c>
      <c r="G610" t="str">
        <f t="shared" si="120"/>
        <v>Región</v>
      </c>
      <c r="H610" t="str">
        <f t="shared" si="121"/>
        <v>Casos de violencia psicológica</v>
      </c>
      <c r="I610" s="2">
        <v>3</v>
      </c>
      <c r="J610" t="s">
        <v>12</v>
      </c>
      <c r="L610" s="1" t="str">
        <f t="shared" si="122"/>
        <v>II 01 - Atacama</v>
      </c>
    </row>
    <row r="611" spans="1:12" x14ac:dyDescent="0.35">
      <c r="A611" s="2">
        <f t="shared" si="115"/>
        <v>4</v>
      </c>
      <c r="B611" s="2">
        <f t="shared" si="116"/>
        <v>27.17</v>
      </c>
      <c r="C611" s="5" t="str">
        <f t="shared" si="117"/>
        <v>II 01 - Coquimbo</v>
      </c>
      <c r="D61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https://analytics.zoho.com/open-view/2395394000007360543?ZOHO_CRITERIA=%22Trasposicion_27.17%22.%22A%C3%B1o%22%20%3D%202020%20and%20%22Trasposicion_27.17%22.%22Valor%22%3E0.99%20and%20%22Trasposicion_27.17%22.%22Regi%C3%B3n%22%20%3D%204</v>
      </c>
      <c r="E611" s="4">
        <f t="shared" si="118"/>
        <v>16</v>
      </c>
      <c r="F611" t="str">
        <f t="shared" si="119"/>
        <v>II 01</v>
      </c>
      <c r="G611" t="str">
        <f t="shared" si="120"/>
        <v>Región</v>
      </c>
      <c r="H611" t="str">
        <f t="shared" si="121"/>
        <v>Casos de violencia psicológica</v>
      </c>
      <c r="I611" s="2">
        <v>4</v>
      </c>
      <c r="J611" t="s">
        <v>13</v>
      </c>
      <c r="L611" s="1" t="str">
        <f t="shared" si="122"/>
        <v>II 01 - Coquimbo</v>
      </c>
    </row>
    <row r="612" spans="1:12" x14ac:dyDescent="0.35">
      <c r="A612" s="2">
        <f t="shared" si="115"/>
        <v>5</v>
      </c>
      <c r="B612" s="2">
        <f t="shared" si="116"/>
        <v>27.17</v>
      </c>
      <c r="C612" s="5" t="str">
        <f t="shared" si="117"/>
        <v>II 01 - Valparaíso</v>
      </c>
      <c r="D61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https://analytics.zoho.com/open-view/2395394000007360543?ZOHO_CRITERIA=%22Trasposicion_27.17%22.%22A%C3%B1o%22%20%3D%202020%20and%20%22Trasposicion_27.17%22.%22Valor%22%3E0.99%20and%20%22Trasposicion_27.17%22.%22Regi%C3%B3n%22%20%3D%205</v>
      </c>
      <c r="E612" s="4">
        <f t="shared" si="118"/>
        <v>16</v>
      </c>
      <c r="F612" t="str">
        <f t="shared" si="119"/>
        <v>II 01</v>
      </c>
      <c r="G612" t="str">
        <f t="shared" si="120"/>
        <v>Región</v>
      </c>
      <c r="H612" t="str">
        <f t="shared" si="121"/>
        <v>Casos de violencia psicológica</v>
      </c>
      <c r="I612" s="2">
        <v>5</v>
      </c>
      <c r="J612" t="s">
        <v>14</v>
      </c>
      <c r="L612" s="1" t="str">
        <f t="shared" si="122"/>
        <v>II 01 - Valparaíso</v>
      </c>
    </row>
    <row r="613" spans="1:12" x14ac:dyDescent="0.35">
      <c r="A613" s="2">
        <f t="shared" si="115"/>
        <v>6</v>
      </c>
      <c r="B613" s="2">
        <f t="shared" si="116"/>
        <v>27.17</v>
      </c>
      <c r="C613" s="5" t="str">
        <f t="shared" si="117"/>
        <v>II 01 - O'Higgins</v>
      </c>
      <c r="D61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https://analytics.zoho.com/open-view/2395394000007360543?ZOHO_CRITERIA=%22Trasposicion_27.17%22.%22A%C3%B1o%22%20%3D%202020%20and%20%22Trasposicion_27.17%22.%22Valor%22%3E0.99%20and%20%22Trasposicion_27.17%22.%22Regi%C3%B3n%22%20%3D%206</v>
      </c>
      <c r="E613" s="4">
        <f t="shared" si="118"/>
        <v>16</v>
      </c>
      <c r="F613" t="str">
        <f t="shared" si="119"/>
        <v>II 01</v>
      </c>
      <c r="G613" t="str">
        <f t="shared" si="120"/>
        <v>Región</v>
      </c>
      <c r="H613" t="str">
        <f t="shared" si="121"/>
        <v>Casos de violencia psicológica</v>
      </c>
      <c r="I613" s="2">
        <v>6</v>
      </c>
      <c r="J613" t="s">
        <v>15</v>
      </c>
      <c r="L613" s="1" t="str">
        <f t="shared" si="122"/>
        <v>II 01 - O'Higgins</v>
      </c>
    </row>
    <row r="614" spans="1:12" x14ac:dyDescent="0.35">
      <c r="A614" s="2">
        <f t="shared" si="115"/>
        <v>7</v>
      </c>
      <c r="B614" s="2">
        <f t="shared" si="116"/>
        <v>27.17</v>
      </c>
      <c r="C614" s="5" t="str">
        <f t="shared" si="117"/>
        <v>II 01 - Maule</v>
      </c>
      <c r="D61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https://analytics.zoho.com/open-view/2395394000007360543?ZOHO_CRITERIA=%22Trasposicion_27.17%22.%22A%C3%B1o%22%20%3D%202020%20and%20%22Trasposicion_27.17%22.%22Valor%22%3E0.99%20and%20%22Trasposicion_27.17%22.%22Regi%C3%B3n%22%20%3D%207</v>
      </c>
      <c r="E614" s="4">
        <f t="shared" si="118"/>
        <v>16</v>
      </c>
      <c r="F614" t="str">
        <f t="shared" si="119"/>
        <v>II 01</v>
      </c>
      <c r="G614" t="str">
        <f t="shared" si="120"/>
        <v>Región</v>
      </c>
      <c r="H614" t="str">
        <f t="shared" si="121"/>
        <v>Casos de violencia psicológica</v>
      </c>
      <c r="I614" s="2">
        <v>7</v>
      </c>
      <c r="J614" t="s">
        <v>16</v>
      </c>
      <c r="L614" s="1" t="str">
        <f t="shared" si="122"/>
        <v>II 01 - Maule</v>
      </c>
    </row>
    <row r="615" spans="1:12" x14ac:dyDescent="0.35">
      <c r="A615" s="2">
        <f t="shared" si="115"/>
        <v>8</v>
      </c>
      <c r="B615" s="2">
        <f t="shared" si="116"/>
        <v>27.17</v>
      </c>
      <c r="C615" s="5" t="str">
        <f t="shared" si="117"/>
        <v>II 01 - Biobío</v>
      </c>
      <c r="D615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https://analytics.zoho.com/open-view/2395394000007360543?ZOHO_CRITERIA=%22Trasposicion_27.17%22.%22A%C3%B1o%22%20%3D%202020%20and%20%22Trasposicion_27.17%22.%22Valor%22%3E0.99%20and%20%22Trasposicion_27.17%22.%22Regi%C3%B3n%22%20%3D%208</v>
      </c>
      <c r="E615" s="4">
        <f t="shared" si="118"/>
        <v>16</v>
      </c>
      <c r="F615" t="str">
        <f t="shared" si="119"/>
        <v>II 01</v>
      </c>
      <c r="G615" t="str">
        <f t="shared" si="120"/>
        <v>Región</v>
      </c>
      <c r="H615" t="str">
        <f t="shared" si="121"/>
        <v>Casos de violencia psicológica</v>
      </c>
      <c r="I615" s="2">
        <v>8</v>
      </c>
      <c r="J615" t="s">
        <v>17</v>
      </c>
      <c r="L615" s="1" t="str">
        <f t="shared" si="122"/>
        <v>II 01 - Biobío</v>
      </c>
    </row>
    <row r="616" spans="1:12" x14ac:dyDescent="0.35">
      <c r="A616" s="2">
        <f t="shared" si="115"/>
        <v>9</v>
      </c>
      <c r="B616" s="2">
        <f t="shared" si="116"/>
        <v>27.17</v>
      </c>
      <c r="C616" s="5" t="str">
        <f t="shared" si="117"/>
        <v>II 01 - Araucanía</v>
      </c>
      <c r="D616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https://analytics.zoho.com/open-view/2395394000007360543?ZOHO_CRITERIA=%22Trasposicion_27.17%22.%22A%C3%B1o%22%20%3D%202020%20and%20%22Trasposicion_27.17%22.%22Valor%22%3E0.99%20and%20%22Trasposicion_27.17%22.%22Regi%C3%B3n%22%20%3D%209</v>
      </c>
      <c r="E616" s="4">
        <f t="shared" si="118"/>
        <v>16</v>
      </c>
      <c r="F616" t="str">
        <f t="shared" si="119"/>
        <v>II 01</v>
      </c>
      <c r="G616" t="str">
        <f t="shared" si="120"/>
        <v>Región</v>
      </c>
      <c r="H616" t="str">
        <f t="shared" si="121"/>
        <v>Casos de violencia psicológica</v>
      </c>
      <c r="I616" s="2">
        <v>9</v>
      </c>
      <c r="J616" t="s">
        <v>18</v>
      </c>
      <c r="L616" s="1" t="str">
        <f t="shared" si="122"/>
        <v>II 01 - Araucanía</v>
      </c>
    </row>
    <row r="617" spans="1:12" x14ac:dyDescent="0.35">
      <c r="A617" s="2">
        <f t="shared" si="115"/>
        <v>10</v>
      </c>
      <c r="B617" s="2">
        <f t="shared" si="116"/>
        <v>27.17</v>
      </c>
      <c r="C617" s="5" t="str">
        <f t="shared" si="117"/>
        <v>II 01 - Los Lagos</v>
      </c>
      <c r="D617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https://analytics.zoho.com/open-view/2395394000007360543?ZOHO_CRITERIA=%22Trasposicion_27.17%22.%22A%C3%B1o%22%20%3D%202020%20and%20%22Trasposicion_27.17%22.%22Valor%22%3E0.99%20and%20%22Trasposicion_27.17%22.%22Regi%C3%B3n%22%20%3D%2010</v>
      </c>
      <c r="E617" s="4">
        <f t="shared" si="118"/>
        <v>16</v>
      </c>
      <c r="F617" t="str">
        <f t="shared" si="119"/>
        <v>II 01</v>
      </c>
      <c r="G617" t="str">
        <f t="shared" si="120"/>
        <v>Región</v>
      </c>
      <c r="H617" t="str">
        <f t="shared" si="121"/>
        <v>Casos de violencia psicológica</v>
      </c>
      <c r="I617" s="2">
        <v>10</v>
      </c>
      <c r="J617" t="s">
        <v>19</v>
      </c>
      <c r="L617" s="1" t="str">
        <f t="shared" si="122"/>
        <v>II 01 - Los Lagos</v>
      </c>
    </row>
    <row r="618" spans="1:12" x14ac:dyDescent="0.35">
      <c r="A618" s="2">
        <f t="shared" si="115"/>
        <v>11</v>
      </c>
      <c r="B618" s="2">
        <f t="shared" si="116"/>
        <v>27.17</v>
      </c>
      <c r="C618" s="5" t="str">
        <f t="shared" si="117"/>
        <v>II 01 - Aysén</v>
      </c>
      <c r="D618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https://analytics.zoho.com/open-view/2395394000007360543?ZOHO_CRITERIA=%22Trasposicion_27.17%22.%22A%C3%B1o%22%20%3D%202020%20and%20%22Trasposicion_27.17%22.%22Valor%22%3E0.99%20and%20%22Trasposicion_27.17%22.%22Regi%C3%B3n%22%20%3D%2011</v>
      </c>
      <c r="E618" s="4">
        <f t="shared" si="118"/>
        <v>16</v>
      </c>
      <c r="F618" t="str">
        <f t="shared" si="119"/>
        <v>II 01</v>
      </c>
      <c r="G618" t="str">
        <f t="shared" si="120"/>
        <v>Región</v>
      </c>
      <c r="H618" t="str">
        <f t="shared" si="121"/>
        <v>Casos de violencia psicológica</v>
      </c>
      <c r="I618" s="2">
        <v>11</v>
      </c>
      <c r="J618" t="s">
        <v>20</v>
      </c>
      <c r="L618" s="1" t="str">
        <f t="shared" si="122"/>
        <v>II 01 - Aysén</v>
      </c>
    </row>
    <row r="619" spans="1:12" x14ac:dyDescent="0.35">
      <c r="A619" s="2">
        <f t="shared" si="115"/>
        <v>12</v>
      </c>
      <c r="B619" s="2">
        <f t="shared" si="116"/>
        <v>27.17</v>
      </c>
      <c r="C619" s="5" t="str">
        <f t="shared" si="117"/>
        <v>II 01 - Magallanes y Antártica Chilena</v>
      </c>
      <c r="D619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https://analytics.zoho.com/open-view/2395394000007360543?ZOHO_CRITERIA=%22Trasposicion_27.17%22.%22A%C3%B1o%22%20%3D%202020%20and%20%22Trasposicion_27.17%22.%22Valor%22%3E0.99%20and%20%22Trasposicion_27.17%22.%22Regi%C3%B3n%22%20%3D%2012</v>
      </c>
      <c r="E619" s="4">
        <f t="shared" si="118"/>
        <v>16</v>
      </c>
      <c r="F619" t="str">
        <f t="shared" si="119"/>
        <v>II 01</v>
      </c>
      <c r="G619" t="str">
        <f t="shared" si="120"/>
        <v>Región</v>
      </c>
      <c r="H619" t="str">
        <f t="shared" si="121"/>
        <v>Casos de violencia psicológica</v>
      </c>
      <c r="I619" s="2">
        <v>12</v>
      </c>
      <c r="J619" t="s">
        <v>223</v>
      </c>
      <c r="L619" s="1" t="str">
        <f t="shared" si="122"/>
        <v>II 01 - Magallanes y Antártica Chilena</v>
      </c>
    </row>
    <row r="620" spans="1:12" x14ac:dyDescent="0.35">
      <c r="A620" s="2">
        <f t="shared" si="115"/>
        <v>13</v>
      </c>
      <c r="B620" s="2">
        <f t="shared" si="116"/>
        <v>27.17</v>
      </c>
      <c r="C620" s="5" t="str">
        <f t="shared" si="117"/>
        <v>II 01 - Metropolitana</v>
      </c>
      <c r="D62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https://analytics.zoho.com/open-view/2395394000007360543?ZOHO_CRITERIA=%22Trasposicion_27.17%22.%22A%C3%B1o%22%20%3D%202020%20and%20%22Trasposicion_27.17%22.%22Valor%22%3E0.99%20and%20%22Trasposicion_27.17%22.%22Regi%C3%B3n%22%20%3D%2013</v>
      </c>
      <c r="E620" s="4">
        <f t="shared" si="118"/>
        <v>16</v>
      </c>
      <c r="F620" t="str">
        <f t="shared" si="119"/>
        <v>II 01</v>
      </c>
      <c r="G620" t="str">
        <f t="shared" si="120"/>
        <v>Región</v>
      </c>
      <c r="H620" t="str">
        <f t="shared" si="121"/>
        <v>Casos de violencia psicológica</v>
      </c>
      <c r="I620" s="2">
        <v>13</v>
      </c>
      <c r="J620" t="s">
        <v>22</v>
      </c>
      <c r="L620" s="1" t="str">
        <f t="shared" si="122"/>
        <v>II 01 - Metropolitana</v>
      </c>
    </row>
    <row r="621" spans="1:12" x14ac:dyDescent="0.35">
      <c r="A621" s="2">
        <f t="shared" si="115"/>
        <v>14</v>
      </c>
      <c r="B621" s="2">
        <f t="shared" si="116"/>
        <v>27.17</v>
      </c>
      <c r="C621" s="5" t="str">
        <f t="shared" si="117"/>
        <v>II 01 - Los Ríos</v>
      </c>
      <c r="D62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https://analytics.zoho.com/open-view/2395394000007360543?ZOHO_CRITERIA=%22Trasposicion_27.17%22.%22A%C3%B1o%22%20%3D%202020%20and%20%22Trasposicion_27.17%22.%22Valor%22%3E0.99%20and%20%22Trasposicion_27.17%22.%22Regi%C3%B3n%22%20%3D%2014</v>
      </c>
      <c r="E621" s="4">
        <f t="shared" si="118"/>
        <v>16</v>
      </c>
      <c r="F621" t="str">
        <f t="shared" si="119"/>
        <v>II 01</v>
      </c>
      <c r="G621" t="str">
        <f t="shared" si="120"/>
        <v>Región</v>
      </c>
      <c r="H621" t="str">
        <f t="shared" si="121"/>
        <v>Casos de violencia psicológica</v>
      </c>
      <c r="I621" s="2">
        <v>14</v>
      </c>
      <c r="J621" t="s">
        <v>23</v>
      </c>
      <c r="L621" s="1" t="str">
        <f t="shared" si="122"/>
        <v>II 01 - Los Ríos</v>
      </c>
    </row>
    <row r="622" spans="1:12" x14ac:dyDescent="0.35">
      <c r="A622" s="2">
        <f t="shared" si="115"/>
        <v>15</v>
      </c>
      <c r="B622" s="2">
        <f t="shared" si="116"/>
        <v>27.17</v>
      </c>
      <c r="C622" s="5" t="str">
        <f t="shared" si="117"/>
        <v>II 01 - Arica y Parinacota</v>
      </c>
      <c r="D62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https://analytics.zoho.com/open-view/2395394000007360543?ZOHO_CRITERIA=%22Trasposicion_27.17%22.%22A%C3%B1o%22%20%3D%202020%20and%20%22Trasposicion_27.17%22.%22Valor%22%3E0.99%20and%20%22Trasposicion_27.17%22.%22Regi%C3%B3n%22%20%3D%2015</v>
      </c>
      <c r="E622" s="4">
        <f t="shared" si="118"/>
        <v>16</v>
      </c>
      <c r="F622" t="str">
        <f t="shared" si="119"/>
        <v>II 01</v>
      </c>
      <c r="G622" t="str">
        <f t="shared" si="120"/>
        <v>Región</v>
      </c>
      <c r="H622" t="str">
        <f t="shared" si="121"/>
        <v>Casos de violencia psicológica</v>
      </c>
      <c r="I622" s="2">
        <v>15</v>
      </c>
      <c r="J622" t="s">
        <v>24</v>
      </c>
      <c r="L622" s="1" t="str">
        <f t="shared" si="122"/>
        <v>II 01 - Arica y Parinacota</v>
      </c>
    </row>
    <row r="623" spans="1:12" x14ac:dyDescent="0.35">
      <c r="A623" s="2">
        <f t="shared" si="115"/>
        <v>16</v>
      </c>
      <c r="B623" s="2">
        <f t="shared" si="116"/>
        <v>27.17</v>
      </c>
      <c r="C623" s="5" t="str">
        <f t="shared" si="117"/>
        <v>II 01 - Ñuble</v>
      </c>
      <c r="D62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https://analytics.zoho.com/open-view/2395394000007360543?ZOHO_CRITERIA=%22Trasposicion_27.17%22.%22A%C3%B1o%22%20%3D%202020%20and%20%22Trasposicion_27.17%22.%22Valor%22%3E0.99%20and%20%22Trasposicion_27.17%22.%22Regi%C3%B3n%22%20%3D%2016</v>
      </c>
      <c r="E623" s="4">
        <f t="shared" si="118"/>
        <v>16</v>
      </c>
      <c r="F623" t="str">
        <f t="shared" si="119"/>
        <v>II 01</v>
      </c>
      <c r="G623" t="str">
        <f t="shared" si="120"/>
        <v>Región</v>
      </c>
      <c r="H623" t="str">
        <f t="shared" si="121"/>
        <v>Casos de violencia psicológica</v>
      </c>
      <c r="I623" s="2">
        <v>16</v>
      </c>
      <c r="J623" t="s">
        <v>25</v>
      </c>
      <c r="L623" s="1" t="str">
        <f t="shared" si="122"/>
        <v>II 01 - Ñuble</v>
      </c>
    </row>
    <row r="624" spans="1:12" x14ac:dyDescent="0.35">
      <c r="A624" s="126">
        <v>1</v>
      </c>
      <c r="B624" s="126">
        <f t="shared" si="116"/>
        <v>27.17</v>
      </c>
      <c r="C624" s="127" t="str">
        <f t="shared" si="117"/>
        <v>II 02 - Prevalencia Violencia Psicológica General Año</v>
      </c>
      <c r="D624" s="128" t="str">
        <f>+"https://analytics.zoho.com/open-view/2395394000007354316?ZOHO_CRITERIA=%22Trasposicion_27.17%22.%22A%C3%B1o%22%20%3D%202020%20and%20%22Trasposicion_27.17%22.%22Valor%22%3E0.99%20and%20%22Trasposicion_27.17%22.%22Id%20prevalencia%22%20%3D%20"&amp;I624</f>
        <v>https://analytics.zoho.com/open-view/2395394000007354316?ZOHO_CRITERIA=%22Trasposicion_27.17%22.%22A%C3%B1o%22%20%3D%202020%20and%20%22Trasposicion_27.17%22.%22Valor%22%3E0.99%20and%20%22Trasposicion_27.17%22.%22Id%20prevalencia%22%20%3D%201</v>
      </c>
      <c r="E624" s="129">
        <v>4</v>
      </c>
      <c r="F624" s="130" t="s">
        <v>64</v>
      </c>
      <c r="G624" s="130" t="s">
        <v>224</v>
      </c>
      <c r="H624" s="130" t="s">
        <v>272</v>
      </c>
      <c r="I624" s="126">
        <v>1</v>
      </c>
      <c r="J624" s="130" t="s">
        <v>273</v>
      </c>
      <c r="K624" s="130" t="s">
        <v>278</v>
      </c>
      <c r="L624" s="1" t="str">
        <f t="shared" si="122"/>
        <v>II 02 - Prevalencia Violencia Psicológica General Año</v>
      </c>
    </row>
    <row r="625" spans="1:12" x14ac:dyDescent="0.35">
      <c r="A625" s="2">
        <f t="shared" si="115"/>
        <v>2</v>
      </c>
      <c r="B625" s="2">
        <f t="shared" si="116"/>
        <v>27.17</v>
      </c>
      <c r="C625" s="5" t="str">
        <f t="shared" si="117"/>
        <v>II 02 - Prevalencia Violencia Psicológica General Vida (año o vida)</v>
      </c>
      <c r="D625" s="23" t="str">
        <f t="shared" ref="D625:D627" si="126">+"https://analytics.zoho.com/open-view/2395394000007354316?ZOHO_CRITERIA=%22Trasposicion_27.17%22.%22A%C3%B1o%22%20%3D%202020%20and%20%22Trasposicion_27.17%22.%22Valor%22%3E0.99%20and%20%22Trasposicion_27.17%22.%22Id%20prevalencia%22%20%3D%20"&amp;I625</f>
        <v>https://analytics.zoho.com/open-view/2395394000007354316?ZOHO_CRITERIA=%22Trasposicion_27.17%22.%22A%C3%B1o%22%20%3D%202020%20and%20%22Trasposicion_27.17%22.%22Valor%22%3E0.99%20and%20%22Trasposicion_27.17%22.%22Id%20prevalencia%22%20%3D%202</v>
      </c>
      <c r="E625" s="4">
        <f t="shared" si="118"/>
        <v>4</v>
      </c>
      <c r="F625" t="str">
        <f t="shared" si="119"/>
        <v>II 02</v>
      </c>
      <c r="G625" t="str">
        <f t="shared" si="120"/>
        <v>Prevalencia</v>
      </c>
      <c r="H625" t="str">
        <f t="shared" si="121"/>
        <v>Casos de violencia psicológica</v>
      </c>
      <c r="I625" s="2">
        <v>2</v>
      </c>
      <c r="J625" t="s">
        <v>274</v>
      </c>
      <c r="L625" s="1" t="str">
        <f t="shared" si="122"/>
        <v>II 02 - Prevalencia Violencia Psicológica General Vida (año o vida)</v>
      </c>
    </row>
    <row r="626" spans="1:12" x14ac:dyDescent="0.35">
      <c r="A626" s="2">
        <f t="shared" ref="A626:A689" si="127">+A625+1</f>
        <v>3</v>
      </c>
      <c r="B626" s="2">
        <f t="shared" ref="B626:B689" si="128">+B625</f>
        <v>27.17</v>
      </c>
      <c r="C626" s="5" t="str">
        <f t="shared" ref="C626:C689" si="129">+F626&amp;" - "&amp;J626</f>
        <v>II 02 - Prevalencia Violencia Psicológica Grave Año</v>
      </c>
      <c r="D626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https://analytics.zoho.com/open-view/2395394000007354316?ZOHO_CRITERIA=%22Trasposicion_27.17%22.%22A%C3%B1o%22%20%3D%202020%20and%20%22Trasposicion_27.17%22.%22Valor%22%3E0.99%20and%20%22Trasposicion_27.17%22.%22Id%20prevalencia%22%20%3D%203</v>
      </c>
      <c r="E626" s="4">
        <f t="shared" ref="E626:E689" si="130">+E625</f>
        <v>4</v>
      </c>
      <c r="F626" t="str">
        <f t="shared" ref="F626:F689" si="131">+F625</f>
        <v>II 02</v>
      </c>
      <c r="G626" t="str">
        <f t="shared" ref="G626:G689" si="132">+G625</f>
        <v>Prevalencia</v>
      </c>
      <c r="H626" t="str">
        <f t="shared" ref="H626:H689" si="133">+H625</f>
        <v>Casos de violencia psicológica</v>
      </c>
      <c r="I626" s="2">
        <v>3</v>
      </c>
      <c r="J626" t="s">
        <v>275</v>
      </c>
      <c r="L626" s="1" t="str">
        <f t="shared" ref="L626:L689" si="134">+HYPERLINK(D626,C626)</f>
        <v>II 02 - Prevalencia Violencia Psicológica Grave Año</v>
      </c>
    </row>
    <row r="627" spans="1:12" x14ac:dyDescent="0.35">
      <c r="A627" s="2">
        <f t="shared" si="127"/>
        <v>4</v>
      </c>
      <c r="B627" s="2">
        <f t="shared" si="128"/>
        <v>27.17</v>
      </c>
      <c r="C627" s="5" t="str">
        <f t="shared" si="129"/>
        <v>II 02 - Prevalencia Violencia Psicológica Leve Año</v>
      </c>
      <c r="D627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https://analytics.zoho.com/open-view/2395394000007354316?ZOHO_CRITERIA=%22Trasposicion_27.17%22.%22A%C3%B1o%22%20%3D%202020%20and%20%22Trasposicion_27.17%22.%22Valor%22%3E0.99%20and%20%22Trasposicion_27.17%22.%22Id%20prevalencia%22%20%3D%204</v>
      </c>
      <c r="E627" s="4">
        <f t="shared" si="130"/>
        <v>4</v>
      </c>
      <c r="F627" t="str">
        <f t="shared" si="131"/>
        <v>II 02</v>
      </c>
      <c r="G627" t="str">
        <f t="shared" si="132"/>
        <v>Prevalencia</v>
      </c>
      <c r="H627" t="str">
        <f t="shared" si="133"/>
        <v>Casos de violencia psicológica</v>
      </c>
      <c r="I627" s="2">
        <v>4</v>
      </c>
      <c r="J627" t="s">
        <v>276</v>
      </c>
      <c r="L627" s="1" t="str">
        <f t="shared" si="134"/>
        <v>II 02 - Prevalencia Violencia Psicológica Leve Año</v>
      </c>
    </row>
    <row r="628" spans="1:12" x14ac:dyDescent="0.35">
      <c r="A628" s="126">
        <v>1</v>
      </c>
      <c r="B628" s="126">
        <f t="shared" si="128"/>
        <v>27.17</v>
      </c>
      <c r="C628" s="127" t="str">
        <f t="shared" si="129"/>
        <v>II 03 - Tarapacá</v>
      </c>
      <c r="D628" s="128" t="str">
        <f>+"https://analytics.zoho.com/open-view/2395394000007408113?ZOHO_CRITERIA=%22Trasposicion_27.17%22.%22Valor%22%3E0.99%20and%20%22Trasposicion_27.17%22.%22Regi%C3%B3n%22%20%3D%20"&amp;I628</f>
        <v>https://analytics.zoho.com/open-view/2395394000007408113?ZOHO_CRITERIA=%22Trasposicion_27.17%22.%22Valor%22%3E0.99%20and%20%22Trasposicion_27.17%22.%22Regi%C3%B3n%22%20%3D%201</v>
      </c>
      <c r="E628" s="129">
        <v>16</v>
      </c>
      <c r="F628" s="130" t="s">
        <v>148</v>
      </c>
      <c r="G628" s="130" t="s">
        <v>27</v>
      </c>
      <c r="H628" s="130" t="s">
        <v>272</v>
      </c>
      <c r="I628" s="126">
        <v>1</v>
      </c>
      <c r="J628" s="130" t="s">
        <v>10</v>
      </c>
      <c r="K628" s="130" t="s">
        <v>279</v>
      </c>
      <c r="L628" s="1" t="str">
        <f t="shared" si="134"/>
        <v>II 03 - Tarapacá</v>
      </c>
    </row>
    <row r="629" spans="1:12" x14ac:dyDescent="0.35">
      <c r="A629" s="2">
        <f t="shared" si="127"/>
        <v>2</v>
      </c>
      <c r="B629" s="2">
        <f t="shared" si="128"/>
        <v>27.17</v>
      </c>
      <c r="C629" s="5" t="str">
        <f t="shared" si="129"/>
        <v>II 03 - Antofagasta</v>
      </c>
      <c r="D629" s="23" t="str">
        <f t="shared" ref="D629:D643" si="135">+"https://analytics.zoho.com/open-view/2395394000007408113?ZOHO_CRITERIA=%22Trasposicion_27.17%22.%22Valor%22%3E0.99%20and%20%22Trasposicion_27.17%22.%22Regi%C3%B3n%22%20%3D%20"&amp;I629</f>
        <v>https://analytics.zoho.com/open-view/2395394000007408113?ZOHO_CRITERIA=%22Trasposicion_27.17%22.%22Valor%22%3E0.99%20and%20%22Trasposicion_27.17%22.%22Regi%C3%B3n%22%20%3D%202</v>
      </c>
      <c r="E629" s="4">
        <f t="shared" si="130"/>
        <v>16</v>
      </c>
      <c r="F629" t="str">
        <f t="shared" si="131"/>
        <v>II 03</v>
      </c>
      <c r="G629" t="str">
        <f t="shared" si="132"/>
        <v>Región</v>
      </c>
      <c r="H629" t="str">
        <f t="shared" si="133"/>
        <v>Casos de violencia psicológica</v>
      </c>
      <c r="I629" s="2">
        <v>2</v>
      </c>
      <c r="J629" t="s">
        <v>11</v>
      </c>
      <c r="L629" s="1" t="str">
        <f t="shared" si="134"/>
        <v>II 03 - Antofagasta</v>
      </c>
    </row>
    <row r="630" spans="1:12" x14ac:dyDescent="0.35">
      <c r="A630" s="2">
        <f t="shared" si="127"/>
        <v>3</v>
      </c>
      <c r="B630" s="2">
        <f t="shared" si="128"/>
        <v>27.17</v>
      </c>
      <c r="C630" s="5" t="str">
        <f t="shared" si="129"/>
        <v>II 03 - Atacama</v>
      </c>
      <c r="D630" s="23" t="str">
        <f t="shared" si="135"/>
        <v>https://analytics.zoho.com/open-view/2395394000007408113?ZOHO_CRITERIA=%22Trasposicion_27.17%22.%22Valor%22%3E0.99%20and%20%22Trasposicion_27.17%22.%22Regi%C3%B3n%22%20%3D%203</v>
      </c>
      <c r="E630" s="4">
        <f t="shared" si="130"/>
        <v>16</v>
      </c>
      <c r="F630" t="str">
        <f t="shared" si="131"/>
        <v>II 03</v>
      </c>
      <c r="G630" t="str">
        <f t="shared" si="132"/>
        <v>Región</v>
      </c>
      <c r="H630" t="str">
        <f t="shared" si="133"/>
        <v>Casos de violencia psicológica</v>
      </c>
      <c r="I630" s="2">
        <v>3</v>
      </c>
      <c r="J630" t="s">
        <v>12</v>
      </c>
      <c r="L630" s="1" t="str">
        <f t="shared" si="134"/>
        <v>II 03 - Atacama</v>
      </c>
    </row>
    <row r="631" spans="1:12" x14ac:dyDescent="0.35">
      <c r="A631" s="2">
        <f t="shared" si="127"/>
        <v>4</v>
      </c>
      <c r="B631" s="2">
        <f t="shared" si="128"/>
        <v>27.17</v>
      </c>
      <c r="C631" s="5" t="str">
        <f t="shared" si="129"/>
        <v>II 03 - Coquimbo</v>
      </c>
      <c r="D631" s="23" t="str">
        <f t="shared" si="135"/>
        <v>https://analytics.zoho.com/open-view/2395394000007408113?ZOHO_CRITERIA=%22Trasposicion_27.17%22.%22Valor%22%3E0.99%20and%20%22Trasposicion_27.17%22.%22Regi%C3%B3n%22%20%3D%204</v>
      </c>
      <c r="E631" s="4">
        <f t="shared" si="130"/>
        <v>16</v>
      </c>
      <c r="F631" t="str">
        <f t="shared" si="131"/>
        <v>II 03</v>
      </c>
      <c r="G631" t="str">
        <f t="shared" si="132"/>
        <v>Región</v>
      </c>
      <c r="H631" t="str">
        <f t="shared" si="133"/>
        <v>Casos de violencia psicológica</v>
      </c>
      <c r="I631" s="2">
        <v>4</v>
      </c>
      <c r="J631" t="s">
        <v>13</v>
      </c>
      <c r="L631" s="1" t="str">
        <f t="shared" si="134"/>
        <v>II 03 - Coquimbo</v>
      </c>
    </row>
    <row r="632" spans="1:12" x14ac:dyDescent="0.35">
      <c r="A632" s="2">
        <f t="shared" si="127"/>
        <v>5</v>
      </c>
      <c r="B632" s="2">
        <f t="shared" si="128"/>
        <v>27.17</v>
      </c>
      <c r="C632" s="5" t="str">
        <f t="shared" si="129"/>
        <v>II 03 - Valparaíso</v>
      </c>
      <c r="D632" s="23" t="str">
        <f t="shared" si="135"/>
        <v>https://analytics.zoho.com/open-view/2395394000007408113?ZOHO_CRITERIA=%22Trasposicion_27.17%22.%22Valor%22%3E0.99%20and%20%22Trasposicion_27.17%22.%22Regi%C3%B3n%22%20%3D%205</v>
      </c>
      <c r="E632" s="4">
        <f t="shared" si="130"/>
        <v>16</v>
      </c>
      <c r="F632" t="str">
        <f t="shared" si="131"/>
        <v>II 03</v>
      </c>
      <c r="G632" t="str">
        <f t="shared" si="132"/>
        <v>Región</v>
      </c>
      <c r="H632" t="str">
        <f t="shared" si="133"/>
        <v>Casos de violencia psicológica</v>
      </c>
      <c r="I632" s="2">
        <v>5</v>
      </c>
      <c r="J632" t="s">
        <v>14</v>
      </c>
      <c r="L632" s="1" t="str">
        <f t="shared" si="134"/>
        <v>II 03 - Valparaíso</v>
      </c>
    </row>
    <row r="633" spans="1:12" x14ac:dyDescent="0.35">
      <c r="A633" s="2">
        <f t="shared" si="127"/>
        <v>6</v>
      </c>
      <c r="B633" s="2">
        <f t="shared" si="128"/>
        <v>27.17</v>
      </c>
      <c r="C633" s="5" t="str">
        <f t="shared" si="129"/>
        <v>II 03 - O'Higgins</v>
      </c>
      <c r="D633" s="23" t="str">
        <f t="shared" si="135"/>
        <v>https://analytics.zoho.com/open-view/2395394000007408113?ZOHO_CRITERIA=%22Trasposicion_27.17%22.%22Valor%22%3E0.99%20and%20%22Trasposicion_27.17%22.%22Regi%C3%B3n%22%20%3D%206</v>
      </c>
      <c r="E633" s="4">
        <f t="shared" si="130"/>
        <v>16</v>
      </c>
      <c r="F633" t="str">
        <f t="shared" si="131"/>
        <v>II 03</v>
      </c>
      <c r="G633" t="str">
        <f t="shared" si="132"/>
        <v>Región</v>
      </c>
      <c r="H633" t="str">
        <f t="shared" si="133"/>
        <v>Casos de violencia psicológica</v>
      </c>
      <c r="I633" s="2">
        <v>6</v>
      </c>
      <c r="J633" t="s">
        <v>15</v>
      </c>
      <c r="L633" s="1" t="str">
        <f t="shared" si="134"/>
        <v>II 03 - O'Higgins</v>
      </c>
    </row>
    <row r="634" spans="1:12" x14ac:dyDescent="0.35">
      <c r="A634" s="2">
        <f t="shared" si="127"/>
        <v>7</v>
      </c>
      <c r="B634" s="2">
        <f t="shared" si="128"/>
        <v>27.17</v>
      </c>
      <c r="C634" s="5" t="str">
        <f t="shared" si="129"/>
        <v>II 03 - Maule</v>
      </c>
      <c r="D634" s="23" t="str">
        <f t="shared" si="135"/>
        <v>https://analytics.zoho.com/open-view/2395394000007408113?ZOHO_CRITERIA=%22Trasposicion_27.17%22.%22Valor%22%3E0.99%20and%20%22Trasposicion_27.17%22.%22Regi%C3%B3n%22%20%3D%207</v>
      </c>
      <c r="E634" s="4">
        <f t="shared" si="130"/>
        <v>16</v>
      </c>
      <c r="F634" t="str">
        <f t="shared" si="131"/>
        <v>II 03</v>
      </c>
      <c r="G634" t="str">
        <f t="shared" si="132"/>
        <v>Región</v>
      </c>
      <c r="H634" t="str">
        <f t="shared" si="133"/>
        <v>Casos de violencia psicológica</v>
      </c>
      <c r="I634" s="2">
        <v>7</v>
      </c>
      <c r="J634" t="s">
        <v>16</v>
      </c>
      <c r="L634" s="1" t="str">
        <f t="shared" si="134"/>
        <v>II 03 - Maule</v>
      </c>
    </row>
    <row r="635" spans="1:12" x14ac:dyDescent="0.35">
      <c r="A635" s="2">
        <f t="shared" si="127"/>
        <v>8</v>
      </c>
      <c r="B635" s="2">
        <f t="shared" si="128"/>
        <v>27.17</v>
      </c>
      <c r="C635" s="5" t="str">
        <f t="shared" si="129"/>
        <v>II 03 - Biobío</v>
      </c>
      <c r="D635" s="23" t="str">
        <f t="shared" si="135"/>
        <v>https://analytics.zoho.com/open-view/2395394000007408113?ZOHO_CRITERIA=%22Trasposicion_27.17%22.%22Valor%22%3E0.99%20and%20%22Trasposicion_27.17%22.%22Regi%C3%B3n%22%20%3D%208</v>
      </c>
      <c r="E635" s="4">
        <f t="shared" si="130"/>
        <v>16</v>
      </c>
      <c r="F635" t="str">
        <f t="shared" si="131"/>
        <v>II 03</v>
      </c>
      <c r="G635" t="str">
        <f t="shared" si="132"/>
        <v>Región</v>
      </c>
      <c r="H635" t="str">
        <f t="shared" si="133"/>
        <v>Casos de violencia psicológica</v>
      </c>
      <c r="I635" s="2">
        <v>8</v>
      </c>
      <c r="J635" t="s">
        <v>17</v>
      </c>
      <c r="L635" s="1" t="str">
        <f t="shared" si="134"/>
        <v>II 03 - Biobío</v>
      </c>
    </row>
    <row r="636" spans="1:12" x14ac:dyDescent="0.35">
      <c r="A636" s="2">
        <f t="shared" si="127"/>
        <v>9</v>
      </c>
      <c r="B636" s="2">
        <f t="shared" si="128"/>
        <v>27.17</v>
      </c>
      <c r="C636" s="5" t="str">
        <f t="shared" si="129"/>
        <v>II 03 - Araucanía</v>
      </c>
      <c r="D636" s="23" t="str">
        <f t="shared" si="135"/>
        <v>https://analytics.zoho.com/open-view/2395394000007408113?ZOHO_CRITERIA=%22Trasposicion_27.17%22.%22Valor%22%3E0.99%20and%20%22Trasposicion_27.17%22.%22Regi%C3%B3n%22%20%3D%209</v>
      </c>
      <c r="E636" s="4">
        <f t="shared" si="130"/>
        <v>16</v>
      </c>
      <c r="F636" t="str">
        <f t="shared" si="131"/>
        <v>II 03</v>
      </c>
      <c r="G636" t="str">
        <f t="shared" si="132"/>
        <v>Región</v>
      </c>
      <c r="H636" t="str">
        <f t="shared" si="133"/>
        <v>Casos de violencia psicológica</v>
      </c>
      <c r="I636" s="2">
        <v>9</v>
      </c>
      <c r="J636" t="s">
        <v>18</v>
      </c>
      <c r="L636" s="1" t="str">
        <f t="shared" si="134"/>
        <v>II 03 - Araucanía</v>
      </c>
    </row>
    <row r="637" spans="1:12" x14ac:dyDescent="0.35">
      <c r="A637" s="2">
        <f t="shared" si="127"/>
        <v>10</v>
      </c>
      <c r="B637" s="2">
        <f t="shared" si="128"/>
        <v>27.17</v>
      </c>
      <c r="C637" s="5" t="str">
        <f t="shared" si="129"/>
        <v>II 03 - Los Lagos</v>
      </c>
      <c r="D637" s="23" t="str">
        <f t="shared" si="135"/>
        <v>https://analytics.zoho.com/open-view/2395394000007408113?ZOHO_CRITERIA=%22Trasposicion_27.17%22.%22Valor%22%3E0.99%20and%20%22Trasposicion_27.17%22.%22Regi%C3%B3n%22%20%3D%2010</v>
      </c>
      <c r="E637" s="4">
        <f t="shared" si="130"/>
        <v>16</v>
      </c>
      <c r="F637" t="str">
        <f t="shared" si="131"/>
        <v>II 03</v>
      </c>
      <c r="G637" t="str">
        <f t="shared" si="132"/>
        <v>Región</v>
      </c>
      <c r="H637" t="str">
        <f t="shared" si="133"/>
        <v>Casos de violencia psicológica</v>
      </c>
      <c r="I637" s="2">
        <v>10</v>
      </c>
      <c r="J637" t="s">
        <v>19</v>
      </c>
      <c r="L637" s="1" t="str">
        <f t="shared" si="134"/>
        <v>II 03 - Los Lagos</v>
      </c>
    </row>
    <row r="638" spans="1:12" x14ac:dyDescent="0.35">
      <c r="A638" s="2">
        <f t="shared" si="127"/>
        <v>11</v>
      </c>
      <c r="B638" s="2">
        <f t="shared" si="128"/>
        <v>27.17</v>
      </c>
      <c r="C638" s="5" t="str">
        <f t="shared" si="129"/>
        <v>II 03 - Aysén</v>
      </c>
      <c r="D638" s="23" t="str">
        <f t="shared" si="135"/>
        <v>https://analytics.zoho.com/open-view/2395394000007408113?ZOHO_CRITERIA=%22Trasposicion_27.17%22.%22Valor%22%3E0.99%20and%20%22Trasposicion_27.17%22.%22Regi%C3%B3n%22%20%3D%2011</v>
      </c>
      <c r="E638" s="4">
        <f t="shared" si="130"/>
        <v>16</v>
      </c>
      <c r="F638" t="str">
        <f t="shared" si="131"/>
        <v>II 03</v>
      </c>
      <c r="G638" t="str">
        <f t="shared" si="132"/>
        <v>Región</v>
      </c>
      <c r="H638" t="str">
        <f t="shared" si="133"/>
        <v>Casos de violencia psicológica</v>
      </c>
      <c r="I638" s="2">
        <v>11</v>
      </c>
      <c r="J638" t="s">
        <v>20</v>
      </c>
      <c r="L638" s="1" t="str">
        <f t="shared" si="134"/>
        <v>II 03 - Aysén</v>
      </c>
    </row>
    <row r="639" spans="1:12" x14ac:dyDescent="0.35">
      <c r="A639" s="2">
        <f t="shared" si="127"/>
        <v>12</v>
      </c>
      <c r="B639" s="2">
        <f t="shared" si="128"/>
        <v>27.17</v>
      </c>
      <c r="C639" s="5" t="str">
        <f t="shared" si="129"/>
        <v>II 03 - Magallanes y Antártica Chilena</v>
      </c>
      <c r="D639" s="23" t="str">
        <f t="shared" si="135"/>
        <v>https://analytics.zoho.com/open-view/2395394000007408113?ZOHO_CRITERIA=%22Trasposicion_27.17%22.%22Valor%22%3E0.99%20and%20%22Trasposicion_27.17%22.%22Regi%C3%B3n%22%20%3D%2012</v>
      </c>
      <c r="E639" s="4">
        <f t="shared" si="130"/>
        <v>16</v>
      </c>
      <c r="F639" t="str">
        <f t="shared" si="131"/>
        <v>II 03</v>
      </c>
      <c r="G639" t="str">
        <f t="shared" si="132"/>
        <v>Región</v>
      </c>
      <c r="H639" t="str">
        <f t="shared" si="133"/>
        <v>Casos de violencia psicológica</v>
      </c>
      <c r="I639" s="2">
        <v>12</v>
      </c>
      <c r="J639" t="s">
        <v>223</v>
      </c>
      <c r="L639" s="1" t="str">
        <f t="shared" si="134"/>
        <v>II 03 - Magallanes y Antártica Chilena</v>
      </c>
    </row>
    <row r="640" spans="1:12" x14ac:dyDescent="0.35">
      <c r="A640" s="2">
        <f t="shared" si="127"/>
        <v>13</v>
      </c>
      <c r="B640" s="2">
        <f t="shared" si="128"/>
        <v>27.17</v>
      </c>
      <c r="C640" s="5" t="str">
        <f t="shared" si="129"/>
        <v>II 03 - Metropolitana</v>
      </c>
      <c r="D640" s="23" t="str">
        <f t="shared" si="135"/>
        <v>https://analytics.zoho.com/open-view/2395394000007408113?ZOHO_CRITERIA=%22Trasposicion_27.17%22.%22Valor%22%3E0.99%20and%20%22Trasposicion_27.17%22.%22Regi%C3%B3n%22%20%3D%2013</v>
      </c>
      <c r="E640" s="4">
        <f t="shared" si="130"/>
        <v>16</v>
      </c>
      <c r="F640" t="str">
        <f t="shared" si="131"/>
        <v>II 03</v>
      </c>
      <c r="G640" t="str">
        <f t="shared" si="132"/>
        <v>Región</v>
      </c>
      <c r="H640" t="str">
        <f t="shared" si="133"/>
        <v>Casos de violencia psicológica</v>
      </c>
      <c r="I640" s="2">
        <v>13</v>
      </c>
      <c r="J640" t="s">
        <v>22</v>
      </c>
      <c r="L640" s="1" t="str">
        <f t="shared" si="134"/>
        <v>II 03 - Metropolitana</v>
      </c>
    </row>
    <row r="641" spans="1:12" x14ac:dyDescent="0.35">
      <c r="A641" s="2">
        <f t="shared" si="127"/>
        <v>14</v>
      </c>
      <c r="B641" s="2">
        <f t="shared" si="128"/>
        <v>27.17</v>
      </c>
      <c r="C641" s="5" t="str">
        <f t="shared" si="129"/>
        <v>II 03 - Los Ríos</v>
      </c>
      <c r="D641" s="23" t="str">
        <f t="shared" si="135"/>
        <v>https://analytics.zoho.com/open-view/2395394000007408113?ZOHO_CRITERIA=%22Trasposicion_27.17%22.%22Valor%22%3E0.99%20and%20%22Trasposicion_27.17%22.%22Regi%C3%B3n%22%20%3D%2014</v>
      </c>
      <c r="E641" s="4">
        <f t="shared" si="130"/>
        <v>16</v>
      </c>
      <c r="F641" t="str">
        <f t="shared" si="131"/>
        <v>II 03</v>
      </c>
      <c r="G641" t="str">
        <f t="shared" si="132"/>
        <v>Región</v>
      </c>
      <c r="H641" t="str">
        <f t="shared" si="133"/>
        <v>Casos de violencia psicológica</v>
      </c>
      <c r="I641" s="2">
        <v>14</v>
      </c>
      <c r="J641" t="s">
        <v>23</v>
      </c>
      <c r="L641" s="1" t="str">
        <f t="shared" si="134"/>
        <v>II 03 - Los Ríos</v>
      </c>
    </row>
    <row r="642" spans="1:12" x14ac:dyDescent="0.35">
      <c r="A642" s="2">
        <f t="shared" si="127"/>
        <v>15</v>
      </c>
      <c r="B642" s="2">
        <f t="shared" si="128"/>
        <v>27.17</v>
      </c>
      <c r="C642" s="5" t="str">
        <f t="shared" si="129"/>
        <v>II 03 - Arica y Parinacota</v>
      </c>
      <c r="D642" s="23" t="str">
        <f t="shared" si="135"/>
        <v>https://analytics.zoho.com/open-view/2395394000007408113?ZOHO_CRITERIA=%22Trasposicion_27.17%22.%22Valor%22%3E0.99%20and%20%22Trasposicion_27.17%22.%22Regi%C3%B3n%22%20%3D%2015</v>
      </c>
      <c r="E642" s="4">
        <f t="shared" si="130"/>
        <v>16</v>
      </c>
      <c r="F642" t="str">
        <f t="shared" si="131"/>
        <v>II 03</v>
      </c>
      <c r="G642" t="str">
        <f t="shared" si="132"/>
        <v>Región</v>
      </c>
      <c r="H642" t="str">
        <f t="shared" si="133"/>
        <v>Casos de violencia psicológica</v>
      </c>
      <c r="I642" s="2">
        <v>15</v>
      </c>
      <c r="J642" t="s">
        <v>24</v>
      </c>
      <c r="L642" s="1" t="str">
        <f t="shared" si="134"/>
        <v>II 03 - Arica y Parinacota</v>
      </c>
    </row>
    <row r="643" spans="1:12" x14ac:dyDescent="0.35">
      <c r="A643" s="2">
        <f t="shared" si="127"/>
        <v>16</v>
      </c>
      <c r="B643" s="2">
        <f t="shared" si="128"/>
        <v>27.17</v>
      </c>
      <c r="C643" s="5" t="str">
        <f t="shared" si="129"/>
        <v>II 03 - Ñuble</v>
      </c>
      <c r="D643" s="23" t="str">
        <f t="shared" si="135"/>
        <v>https://analytics.zoho.com/open-view/2395394000007408113?ZOHO_CRITERIA=%22Trasposicion_27.17%22.%22Valor%22%3E0.99%20and%20%22Trasposicion_27.17%22.%22Regi%C3%B3n%22%20%3D%2016</v>
      </c>
      <c r="E643" s="4">
        <f t="shared" si="130"/>
        <v>16</v>
      </c>
      <c r="F643" t="str">
        <f t="shared" si="131"/>
        <v>II 03</v>
      </c>
      <c r="G643" t="str">
        <f t="shared" si="132"/>
        <v>Región</v>
      </c>
      <c r="H643" t="str">
        <f t="shared" si="133"/>
        <v>Casos de violencia psicológica</v>
      </c>
      <c r="I643" s="2">
        <v>16</v>
      </c>
      <c r="J643" t="s">
        <v>25</v>
      </c>
      <c r="L643" s="1" t="str">
        <f t="shared" si="134"/>
        <v>II 03 - Ñuble</v>
      </c>
    </row>
    <row r="644" spans="1:12" x14ac:dyDescent="0.35">
      <c r="A644" s="126">
        <v>1</v>
      </c>
      <c r="B644" s="126">
        <f t="shared" si="128"/>
        <v>27.17</v>
      </c>
      <c r="C644" s="127" t="str">
        <f t="shared" si="129"/>
        <v>II 04 - Prevalencia Violencia Psicológica General Año</v>
      </c>
      <c r="D644" s="128" t="str">
        <f>+"https://analytics.zoho.com/open-view/2395394000007410599?ZOHO_CRITERIA=%22Trasposicion_27.17%22.%22Valor%22%3E0.99%20and%20%22Trasposicion_27.17%22.%22Id%20prevalencia%22%20%3D%20"&amp;I644</f>
        <v>https://analytics.zoho.com/open-view/2395394000007410599?ZOHO_CRITERIA=%22Trasposicion_27.17%22.%22Valor%22%3E0.99%20and%20%22Trasposicion_27.17%22.%22Id%20prevalencia%22%20%3D%201</v>
      </c>
      <c r="E644" s="129">
        <v>4</v>
      </c>
      <c r="F644" s="130" t="s">
        <v>231</v>
      </c>
      <c r="G644" s="130" t="s">
        <v>224</v>
      </c>
      <c r="H644" s="130" t="s">
        <v>272</v>
      </c>
      <c r="I644" s="126">
        <v>1</v>
      </c>
      <c r="J644" s="130" t="s">
        <v>273</v>
      </c>
      <c r="K644" s="130" t="s">
        <v>280</v>
      </c>
      <c r="L644" s="1" t="str">
        <f t="shared" si="134"/>
        <v>II 04 - Prevalencia Violencia Psicológica General Año</v>
      </c>
    </row>
    <row r="645" spans="1:12" x14ac:dyDescent="0.35">
      <c r="A645" s="2">
        <f t="shared" si="127"/>
        <v>2</v>
      </c>
      <c r="B645" s="2">
        <f t="shared" si="128"/>
        <v>27.17</v>
      </c>
      <c r="C645" s="5" t="str">
        <f t="shared" si="129"/>
        <v>II 04 - Prevalencia Violencia Psicológica General Vida (año o vida)</v>
      </c>
      <c r="D645" s="23" t="str">
        <f t="shared" ref="D645:D647" si="136">+"https://analytics.zoho.com/open-view/2395394000007410599?ZOHO_CRITERIA=%22Trasposicion_27.17%22.%22Valor%22%3E0.99%20and%20%22Trasposicion_27.17%22.%22Id%20prevalencia%22%20%3D%20"&amp;I645</f>
        <v>https://analytics.zoho.com/open-view/2395394000007410599?ZOHO_CRITERIA=%22Trasposicion_27.17%22.%22Valor%22%3E0.99%20and%20%22Trasposicion_27.17%22.%22Id%20prevalencia%22%20%3D%202</v>
      </c>
      <c r="E645" s="4">
        <f t="shared" si="130"/>
        <v>4</v>
      </c>
      <c r="F645" t="str">
        <f t="shared" si="131"/>
        <v>II 04</v>
      </c>
      <c r="G645" t="str">
        <f t="shared" si="132"/>
        <v>Prevalencia</v>
      </c>
      <c r="H645" t="str">
        <f t="shared" si="133"/>
        <v>Casos de violencia psicológica</v>
      </c>
      <c r="I645" s="2">
        <v>2</v>
      </c>
      <c r="J645" t="s">
        <v>274</v>
      </c>
      <c r="L645" s="1" t="str">
        <f t="shared" si="134"/>
        <v>II 04 - Prevalencia Violencia Psicológica General Vida (año o vida)</v>
      </c>
    </row>
    <row r="646" spans="1:12" x14ac:dyDescent="0.35">
      <c r="A646" s="2">
        <f t="shared" si="127"/>
        <v>3</v>
      </c>
      <c r="B646" s="2">
        <f t="shared" si="128"/>
        <v>27.17</v>
      </c>
      <c r="C646" s="5" t="str">
        <f t="shared" si="129"/>
        <v>II 04 - Prevalencia Violencia Psicológica Grave Año</v>
      </c>
      <c r="D646" s="23" t="str">
        <f t="shared" si="136"/>
        <v>https://analytics.zoho.com/open-view/2395394000007410599?ZOHO_CRITERIA=%22Trasposicion_27.17%22.%22Valor%22%3E0.99%20and%20%22Trasposicion_27.17%22.%22Id%20prevalencia%22%20%3D%203</v>
      </c>
      <c r="E646" s="4">
        <f t="shared" si="130"/>
        <v>4</v>
      </c>
      <c r="F646" t="str">
        <f t="shared" si="131"/>
        <v>II 04</v>
      </c>
      <c r="G646" t="str">
        <f t="shared" si="132"/>
        <v>Prevalencia</v>
      </c>
      <c r="H646" t="str">
        <f t="shared" si="133"/>
        <v>Casos de violencia psicológica</v>
      </c>
      <c r="I646" s="2">
        <v>3</v>
      </c>
      <c r="J646" t="s">
        <v>275</v>
      </c>
      <c r="L646" s="1" t="str">
        <f t="shared" si="134"/>
        <v>II 04 - Prevalencia Violencia Psicológica Grave Año</v>
      </c>
    </row>
    <row r="647" spans="1:12" x14ac:dyDescent="0.35">
      <c r="A647" s="2">
        <f t="shared" si="127"/>
        <v>4</v>
      </c>
      <c r="B647" s="2">
        <f t="shared" si="128"/>
        <v>27.17</v>
      </c>
      <c r="C647" s="5" t="str">
        <f t="shared" si="129"/>
        <v>II 04 - Prevalencia Violencia Psicológica Leve Año</v>
      </c>
      <c r="D647" s="23" t="str">
        <f t="shared" si="136"/>
        <v>https://analytics.zoho.com/open-view/2395394000007410599?ZOHO_CRITERIA=%22Trasposicion_27.17%22.%22Valor%22%3E0.99%20and%20%22Trasposicion_27.17%22.%22Id%20prevalencia%22%20%3D%204</v>
      </c>
      <c r="E647" s="4">
        <f t="shared" si="130"/>
        <v>4</v>
      </c>
      <c r="F647" t="str">
        <f t="shared" si="131"/>
        <v>II 04</v>
      </c>
      <c r="G647" t="str">
        <f t="shared" si="132"/>
        <v>Prevalencia</v>
      </c>
      <c r="H647" t="str">
        <f t="shared" si="133"/>
        <v>Casos de violencia psicológica</v>
      </c>
      <c r="I647" s="2">
        <v>4</v>
      </c>
      <c r="J647" t="s">
        <v>276</v>
      </c>
      <c r="L647" s="1" t="str">
        <f t="shared" si="134"/>
        <v>II 04 - Prevalencia Violencia Psicológica Leve Año</v>
      </c>
    </row>
    <row r="648" spans="1:12" x14ac:dyDescent="0.35">
      <c r="A648" s="131">
        <v>1</v>
      </c>
      <c r="B648" s="131">
        <f t="shared" si="128"/>
        <v>27.17</v>
      </c>
      <c r="C648" s="132" t="str">
        <f t="shared" si="129"/>
        <v xml:space="preserve">II 04 - </v>
      </c>
      <c r="D648" s="133" t="str">
        <f t="shared" ref="D626:D689" si="137">+"AQUÍ SE COPIA EL LINK SIN EL ID DE FILTRO"&amp;I648</f>
        <v>AQUÍ SE COPIA EL LINK SIN EL ID DE FILTRO</v>
      </c>
      <c r="E648" s="134">
        <f t="shared" si="130"/>
        <v>4</v>
      </c>
      <c r="F648" s="135" t="str">
        <f t="shared" si="131"/>
        <v>II 04</v>
      </c>
      <c r="G648" s="135" t="str">
        <f t="shared" si="132"/>
        <v>Prevalencia</v>
      </c>
      <c r="H648" s="135" t="str">
        <f t="shared" si="133"/>
        <v>Casos de violencia psicológica</v>
      </c>
      <c r="I648" s="131"/>
      <c r="J648" s="135"/>
      <c r="K648" s="135"/>
      <c r="L648" s="1" t="str">
        <f t="shared" si="134"/>
        <v xml:space="preserve">II 04 - </v>
      </c>
    </row>
    <row r="649" spans="1:12" x14ac:dyDescent="0.35">
      <c r="A649" s="2">
        <f t="shared" si="127"/>
        <v>2</v>
      </c>
      <c r="B649" s="2">
        <f t="shared" si="128"/>
        <v>27.17</v>
      </c>
      <c r="C649" s="5" t="str">
        <f t="shared" si="129"/>
        <v xml:space="preserve">II 04 - </v>
      </c>
      <c r="D649" s="6" t="str">
        <f t="shared" si="137"/>
        <v>AQUÍ SE COPIA EL LINK SIN EL ID DE FILTRO</v>
      </c>
      <c r="E649" s="4">
        <f t="shared" si="130"/>
        <v>4</v>
      </c>
      <c r="F649" t="str">
        <f t="shared" si="131"/>
        <v>II 04</v>
      </c>
      <c r="G649" t="str">
        <f t="shared" si="132"/>
        <v>Prevalencia</v>
      </c>
      <c r="H649" t="str">
        <f t="shared" si="133"/>
        <v>Casos de violencia psicológica</v>
      </c>
      <c r="L649" s="1" t="str">
        <f t="shared" si="134"/>
        <v xml:space="preserve">II 04 - </v>
      </c>
    </row>
    <row r="650" spans="1:12" x14ac:dyDescent="0.35">
      <c r="A650" s="2">
        <f t="shared" si="127"/>
        <v>3</v>
      </c>
      <c r="B650" s="2">
        <f t="shared" si="128"/>
        <v>27.17</v>
      </c>
      <c r="C650" s="5" t="str">
        <f t="shared" si="129"/>
        <v xml:space="preserve">II 04 - </v>
      </c>
      <c r="D650" s="6" t="str">
        <f t="shared" si="137"/>
        <v>AQUÍ SE COPIA EL LINK SIN EL ID DE FILTRO</v>
      </c>
      <c r="E650" s="4">
        <f t="shared" si="130"/>
        <v>4</v>
      </c>
      <c r="F650" t="str">
        <f t="shared" si="131"/>
        <v>II 04</v>
      </c>
      <c r="G650" t="str">
        <f t="shared" si="132"/>
        <v>Prevalencia</v>
      </c>
      <c r="H650" t="str">
        <f t="shared" si="133"/>
        <v>Casos de violencia psicológica</v>
      </c>
      <c r="L650" s="1" t="str">
        <f t="shared" si="134"/>
        <v xml:space="preserve">II 04 - </v>
      </c>
    </row>
    <row r="651" spans="1:12" x14ac:dyDescent="0.35">
      <c r="A651" s="2">
        <f t="shared" si="127"/>
        <v>4</v>
      </c>
      <c r="B651" s="2">
        <f t="shared" si="128"/>
        <v>27.17</v>
      </c>
      <c r="C651" s="5" t="str">
        <f t="shared" si="129"/>
        <v xml:space="preserve">II 04 - </v>
      </c>
      <c r="D651" s="6" t="str">
        <f t="shared" si="137"/>
        <v>AQUÍ SE COPIA EL LINK SIN EL ID DE FILTRO</v>
      </c>
      <c r="E651" s="4">
        <f t="shared" si="130"/>
        <v>4</v>
      </c>
      <c r="F651" t="str">
        <f t="shared" si="131"/>
        <v>II 04</v>
      </c>
      <c r="G651" t="str">
        <f t="shared" si="132"/>
        <v>Prevalencia</v>
      </c>
      <c r="H651" t="str">
        <f t="shared" si="133"/>
        <v>Casos de violencia psicológica</v>
      </c>
      <c r="L651" s="1" t="str">
        <f t="shared" si="134"/>
        <v xml:space="preserve">II 04 - </v>
      </c>
    </row>
    <row r="652" spans="1:12" x14ac:dyDescent="0.35">
      <c r="A652" s="2">
        <f t="shared" si="127"/>
        <v>5</v>
      </c>
      <c r="B652" s="2">
        <f t="shared" si="128"/>
        <v>27.17</v>
      </c>
      <c r="C652" s="5" t="str">
        <f t="shared" si="129"/>
        <v xml:space="preserve">II 04 - </v>
      </c>
      <c r="D652" s="6" t="str">
        <f t="shared" si="137"/>
        <v>AQUÍ SE COPIA EL LINK SIN EL ID DE FILTRO</v>
      </c>
      <c r="E652" s="4">
        <f t="shared" si="130"/>
        <v>4</v>
      </c>
      <c r="F652" t="str">
        <f t="shared" si="131"/>
        <v>II 04</v>
      </c>
      <c r="G652" t="str">
        <f t="shared" si="132"/>
        <v>Prevalencia</v>
      </c>
      <c r="H652" t="str">
        <f t="shared" si="133"/>
        <v>Casos de violencia psicológica</v>
      </c>
      <c r="L652" s="1" t="str">
        <f t="shared" si="134"/>
        <v xml:space="preserve">II 04 - </v>
      </c>
    </row>
    <row r="653" spans="1:12" x14ac:dyDescent="0.35">
      <c r="A653" s="2">
        <f t="shared" si="127"/>
        <v>6</v>
      </c>
      <c r="B653" s="2">
        <f t="shared" si="128"/>
        <v>27.17</v>
      </c>
      <c r="C653" s="5" t="str">
        <f t="shared" si="129"/>
        <v xml:space="preserve">II 04 - </v>
      </c>
      <c r="D653" s="6" t="str">
        <f t="shared" si="137"/>
        <v>AQUÍ SE COPIA EL LINK SIN EL ID DE FILTRO</v>
      </c>
      <c r="E653" s="4">
        <f t="shared" si="130"/>
        <v>4</v>
      </c>
      <c r="F653" t="str">
        <f t="shared" si="131"/>
        <v>II 04</v>
      </c>
      <c r="G653" t="str">
        <f t="shared" si="132"/>
        <v>Prevalencia</v>
      </c>
      <c r="H653" t="str">
        <f t="shared" si="133"/>
        <v>Casos de violencia psicológica</v>
      </c>
      <c r="L653" s="1" t="str">
        <f t="shared" si="134"/>
        <v xml:space="preserve">II 04 - </v>
      </c>
    </row>
    <row r="654" spans="1:12" x14ac:dyDescent="0.35">
      <c r="A654" s="2">
        <f t="shared" si="127"/>
        <v>7</v>
      </c>
      <c r="B654" s="2">
        <f t="shared" si="128"/>
        <v>27.17</v>
      </c>
      <c r="C654" s="5" t="str">
        <f t="shared" si="129"/>
        <v xml:space="preserve">II 04 - </v>
      </c>
      <c r="D654" s="6" t="str">
        <f t="shared" si="137"/>
        <v>AQUÍ SE COPIA EL LINK SIN EL ID DE FILTRO</v>
      </c>
      <c r="E654" s="4">
        <f t="shared" si="130"/>
        <v>4</v>
      </c>
      <c r="F654" t="str">
        <f t="shared" si="131"/>
        <v>II 04</v>
      </c>
      <c r="G654" t="str">
        <f t="shared" si="132"/>
        <v>Prevalencia</v>
      </c>
      <c r="H654" t="str">
        <f t="shared" si="133"/>
        <v>Casos de violencia psicológica</v>
      </c>
      <c r="L654" s="1" t="str">
        <f t="shared" si="134"/>
        <v xml:space="preserve">II 04 - </v>
      </c>
    </row>
    <row r="655" spans="1:12" x14ac:dyDescent="0.35">
      <c r="A655" s="2">
        <f t="shared" si="127"/>
        <v>8</v>
      </c>
      <c r="B655" s="2">
        <f t="shared" si="128"/>
        <v>27.17</v>
      </c>
      <c r="C655" s="5" t="str">
        <f t="shared" si="129"/>
        <v xml:space="preserve">II 04 - </v>
      </c>
      <c r="D655" s="6" t="str">
        <f t="shared" si="137"/>
        <v>AQUÍ SE COPIA EL LINK SIN EL ID DE FILTRO</v>
      </c>
      <c r="E655" s="4">
        <f t="shared" si="130"/>
        <v>4</v>
      </c>
      <c r="F655" t="str">
        <f t="shared" si="131"/>
        <v>II 04</v>
      </c>
      <c r="G655" t="str">
        <f t="shared" si="132"/>
        <v>Prevalencia</v>
      </c>
      <c r="H655" t="str">
        <f t="shared" si="133"/>
        <v>Casos de violencia psicológica</v>
      </c>
      <c r="L655" s="1" t="str">
        <f t="shared" si="134"/>
        <v xml:space="preserve">II 04 - </v>
      </c>
    </row>
    <row r="656" spans="1:12" x14ac:dyDescent="0.35">
      <c r="A656" s="2">
        <f t="shared" si="127"/>
        <v>9</v>
      </c>
      <c r="B656" s="2">
        <f t="shared" si="128"/>
        <v>27.17</v>
      </c>
      <c r="C656" s="5" t="str">
        <f t="shared" si="129"/>
        <v xml:space="preserve">II 04 - </v>
      </c>
      <c r="D656" s="6" t="str">
        <f t="shared" si="137"/>
        <v>AQUÍ SE COPIA EL LINK SIN EL ID DE FILTRO</v>
      </c>
      <c r="E656" s="4">
        <f t="shared" si="130"/>
        <v>4</v>
      </c>
      <c r="F656" t="str">
        <f t="shared" si="131"/>
        <v>II 04</v>
      </c>
      <c r="G656" t="str">
        <f t="shared" si="132"/>
        <v>Prevalencia</v>
      </c>
      <c r="H656" t="str">
        <f t="shared" si="133"/>
        <v>Casos de violencia psicológica</v>
      </c>
      <c r="L656" s="1" t="str">
        <f t="shared" si="134"/>
        <v xml:space="preserve">II 04 - </v>
      </c>
    </row>
    <row r="657" spans="1:12" x14ac:dyDescent="0.35">
      <c r="A657" s="2">
        <f t="shared" si="127"/>
        <v>10</v>
      </c>
      <c r="B657" s="2">
        <f t="shared" si="128"/>
        <v>27.17</v>
      </c>
      <c r="C657" s="5" t="str">
        <f t="shared" si="129"/>
        <v xml:space="preserve">II 04 - </v>
      </c>
      <c r="D657" s="6" t="str">
        <f t="shared" si="137"/>
        <v>AQUÍ SE COPIA EL LINK SIN EL ID DE FILTRO</v>
      </c>
      <c r="E657" s="4">
        <f t="shared" si="130"/>
        <v>4</v>
      </c>
      <c r="F657" t="str">
        <f t="shared" si="131"/>
        <v>II 04</v>
      </c>
      <c r="G657" t="str">
        <f t="shared" si="132"/>
        <v>Prevalencia</v>
      </c>
      <c r="H657" t="str">
        <f t="shared" si="133"/>
        <v>Casos de violencia psicológica</v>
      </c>
      <c r="L657" s="1" t="str">
        <f t="shared" si="134"/>
        <v xml:space="preserve">II 04 - </v>
      </c>
    </row>
    <row r="658" spans="1:12" x14ac:dyDescent="0.35">
      <c r="A658" s="2">
        <f t="shared" si="127"/>
        <v>11</v>
      </c>
      <c r="B658" s="2">
        <f t="shared" si="128"/>
        <v>27.17</v>
      </c>
      <c r="C658" s="5" t="str">
        <f t="shared" si="129"/>
        <v xml:space="preserve">II 04 - </v>
      </c>
      <c r="D658" s="6" t="str">
        <f t="shared" si="137"/>
        <v>AQUÍ SE COPIA EL LINK SIN EL ID DE FILTRO</v>
      </c>
      <c r="E658" s="4">
        <f t="shared" si="130"/>
        <v>4</v>
      </c>
      <c r="F658" t="str">
        <f t="shared" si="131"/>
        <v>II 04</v>
      </c>
      <c r="G658" t="str">
        <f t="shared" si="132"/>
        <v>Prevalencia</v>
      </c>
      <c r="H658" t="str">
        <f t="shared" si="133"/>
        <v>Casos de violencia psicológica</v>
      </c>
      <c r="L658" s="1" t="str">
        <f t="shared" si="134"/>
        <v xml:space="preserve">II 04 - </v>
      </c>
    </row>
    <row r="659" spans="1:12" x14ac:dyDescent="0.35">
      <c r="A659" s="2">
        <f t="shared" si="127"/>
        <v>12</v>
      </c>
      <c r="B659" s="2">
        <f t="shared" si="128"/>
        <v>27.17</v>
      </c>
      <c r="C659" s="5" t="str">
        <f t="shared" si="129"/>
        <v xml:space="preserve">II 04 - </v>
      </c>
      <c r="D659" s="6" t="str">
        <f t="shared" si="137"/>
        <v>AQUÍ SE COPIA EL LINK SIN EL ID DE FILTRO</v>
      </c>
      <c r="E659" s="4">
        <f t="shared" si="130"/>
        <v>4</v>
      </c>
      <c r="F659" t="str">
        <f t="shared" si="131"/>
        <v>II 04</v>
      </c>
      <c r="G659" t="str">
        <f t="shared" si="132"/>
        <v>Prevalencia</v>
      </c>
      <c r="H659" t="str">
        <f t="shared" si="133"/>
        <v>Casos de violencia psicológica</v>
      </c>
      <c r="L659" s="1" t="str">
        <f t="shared" si="134"/>
        <v xml:space="preserve">II 04 - </v>
      </c>
    </row>
    <row r="660" spans="1:12" x14ac:dyDescent="0.35">
      <c r="A660" s="2">
        <f t="shared" si="127"/>
        <v>13</v>
      </c>
      <c r="B660" s="2">
        <f t="shared" si="128"/>
        <v>27.17</v>
      </c>
      <c r="C660" s="5" t="str">
        <f t="shared" si="129"/>
        <v xml:space="preserve">II 04 - </v>
      </c>
      <c r="D660" s="6" t="str">
        <f t="shared" si="137"/>
        <v>AQUÍ SE COPIA EL LINK SIN EL ID DE FILTRO</v>
      </c>
      <c r="E660" s="4">
        <f t="shared" si="130"/>
        <v>4</v>
      </c>
      <c r="F660" t="str">
        <f t="shared" si="131"/>
        <v>II 04</v>
      </c>
      <c r="G660" t="str">
        <f t="shared" si="132"/>
        <v>Prevalencia</v>
      </c>
      <c r="H660" t="str">
        <f t="shared" si="133"/>
        <v>Casos de violencia psicológica</v>
      </c>
      <c r="L660" s="1" t="str">
        <f t="shared" si="134"/>
        <v xml:space="preserve">II 04 - </v>
      </c>
    </row>
    <row r="661" spans="1:12" x14ac:dyDescent="0.35">
      <c r="A661" s="2">
        <f t="shared" si="127"/>
        <v>14</v>
      </c>
      <c r="B661" s="2">
        <f t="shared" si="128"/>
        <v>27.17</v>
      </c>
      <c r="C661" s="5" t="str">
        <f t="shared" si="129"/>
        <v xml:space="preserve">II 04 - </v>
      </c>
      <c r="D661" s="6" t="str">
        <f t="shared" si="137"/>
        <v>AQUÍ SE COPIA EL LINK SIN EL ID DE FILTRO</v>
      </c>
      <c r="E661" s="4">
        <f t="shared" si="130"/>
        <v>4</v>
      </c>
      <c r="F661" t="str">
        <f t="shared" si="131"/>
        <v>II 04</v>
      </c>
      <c r="G661" t="str">
        <f t="shared" si="132"/>
        <v>Prevalencia</v>
      </c>
      <c r="H661" t="str">
        <f t="shared" si="133"/>
        <v>Casos de violencia psicológica</v>
      </c>
      <c r="L661" s="1" t="str">
        <f t="shared" si="134"/>
        <v xml:space="preserve">II 04 - </v>
      </c>
    </row>
    <row r="662" spans="1:12" x14ac:dyDescent="0.35">
      <c r="A662" s="2">
        <f t="shared" si="127"/>
        <v>15</v>
      </c>
      <c r="B662" s="2">
        <f t="shared" si="128"/>
        <v>27.17</v>
      </c>
      <c r="C662" s="5" t="str">
        <f t="shared" si="129"/>
        <v xml:space="preserve">II 04 - </v>
      </c>
      <c r="D662" s="6" t="str">
        <f t="shared" si="137"/>
        <v>AQUÍ SE COPIA EL LINK SIN EL ID DE FILTRO</v>
      </c>
      <c r="E662" s="4">
        <f t="shared" si="130"/>
        <v>4</v>
      </c>
      <c r="F662" t="str">
        <f t="shared" si="131"/>
        <v>II 04</v>
      </c>
      <c r="G662" t="str">
        <f t="shared" si="132"/>
        <v>Prevalencia</v>
      </c>
      <c r="H662" t="str">
        <f t="shared" si="133"/>
        <v>Casos de violencia psicológica</v>
      </c>
      <c r="L662" s="1" t="str">
        <f t="shared" si="134"/>
        <v xml:space="preserve">II 04 - </v>
      </c>
    </row>
    <row r="663" spans="1:12" x14ac:dyDescent="0.35">
      <c r="A663" s="2">
        <f t="shared" si="127"/>
        <v>16</v>
      </c>
      <c r="B663" s="2">
        <f t="shared" si="128"/>
        <v>27.17</v>
      </c>
      <c r="C663" s="5" t="str">
        <f t="shared" si="129"/>
        <v xml:space="preserve">II 04 - </v>
      </c>
      <c r="D663" s="6" t="str">
        <f t="shared" si="137"/>
        <v>AQUÍ SE COPIA EL LINK SIN EL ID DE FILTRO</v>
      </c>
      <c r="E663" s="4">
        <f t="shared" si="130"/>
        <v>4</v>
      </c>
      <c r="F663" t="str">
        <f t="shared" si="131"/>
        <v>II 04</v>
      </c>
      <c r="G663" t="str">
        <f t="shared" si="132"/>
        <v>Prevalencia</v>
      </c>
      <c r="H663" t="str">
        <f t="shared" si="133"/>
        <v>Casos de violencia psicológica</v>
      </c>
      <c r="L663" s="1" t="str">
        <f t="shared" si="134"/>
        <v xml:space="preserve">II 04 - </v>
      </c>
    </row>
    <row r="664" spans="1:12" x14ac:dyDescent="0.35">
      <c r="A664" s="2">
        <f t="shared" si="127"/>
        <v>17</v>
      </c>
      <c r="B664" s="2">
        <f t="shared" si="128"/>
        <v>27.17</v>
      </c>
      <c r="C664" s="5" t="str">
        <f t="shared" si="129"/>
        <v xml:space="preserve">II 04 - </v>
      </c>
      <c r="D664" s="6" t="str">
        <f t="shared" si="137"/>
        <v>AQUÍ SE COPIA EL LINK SIN EL ID DE FILTRO</v>
      </c>
      <c r="E664" s="4">
        <f t="shared" si="130"/>
        <v>4</v>
      </c>
      <c r="F664" t="str">
        <f t="shared" si="131"/>
        <v>II 04</v>
      </c>
      <c r="G664" t="str">
        <f t="shared" si="132"/>
        <v>Prevalencia</v>
      </c>
      <c r="H664" t="str">
        <f t="shared" si="133"/>
        <v>Casos de violencia psicológica</v>
      </c>
      <c r="L664" s="1" t="str">
        <f t="shared" si="134"/>
        <v xml:space="preserve">II 04 - </v>
      </c>
    </row>
    <row r="665" spans="1:12" x14ac:dyDescent="0.35">
      <c r="A665" s="2">
        <f t="shared" si="127"/>
        <v>18</v>
      </c>
      <c r="B665" s="2">
        <f t="shared" si="128"/>
        <v>27.17</v>
      </c>
      <c r="C665" s="5" t="str">
        <f t="shared" si="129"/>
        <v xml:space="preserve">II 04 - </v>
      </c>
      <c r="D665" s="6" t="str">
        <f t="shared" si="137"/>
        <v>AQUÍ SE COPIA EL LINK SIN EL ID DE FILTRO</v>
      </c>
      <c r="E665" s="4">
        <f t="shared" si="130"/>
        <v>4</v>
      </c>
      <c r="F665" t="str">
        <f t="shared" si="131"/>
        <v>II 04</v>
      </c>
      <c r="G665" t="str">
        <f t="shared" si="132"/>
        <v>Prevalencia</v>
      </c>
      <c r="H665" t="str">
        <f t="shared" si="133"/>
        <v>Casos de violencia psicológica</v>
      </c>
      <c r="L665" s="1" t="str">
        <f t="shared" si="134"/>
        <v xml:space="preserve">II 04 - </v>
      </c>
    </row>
    <row r="666" spans="1:12" x14ac:dyDescent="0.35">
      <c r="A666" s="2">
        <f t="shared" si="127"/>
        <v>19</v>
      </c>
      <c r="B666" s="2">
        <f t="shared" si="128"/>
        <v>27.17</v>
      </c>
      <c r="C666" s="5" t="str">
        <f t="shared" si="129"/>
        <v xml:space="preserve">II 04 - </v>
      </c>
      <c r="D666" s="6" t="str">
        <f t="shared" si="137"/>
        <v>AQUÍ SE COPIA EL LINK SIN EL ID DE FILTRO</v>
      </c>
      <c r="E666" s="4">
        <f t="shared" si="130"/>
        <v>4</v>
      </c>
      <c r="F666" t="str">
        <f t="shared" si="131"/>
        <v>II 04</v>
      </c>
      <c r="G666" t="str">
        <f t="shared" si="132"/>
        <v>Prevalencia</v>
      </c>
      <c r="H666" t="str">
        <f t="shared" si="133"/>
        <v>Casos de violencia psicológica</v>
      </c>
      <c r="L666" s="1" t="str">
        <f t="shared" si="134"/>
        <v xml:space="preserve">II 04 - </v>
      </c>
    </row>
    <row r="667" spans="1:12" x14ac:dyDescent="0.35">
      <c r="A667" s="2">
        <f t="shared" si="127"/>
        <v>20</v>
      </c>
      <c r="B667" s="2">
        <f t="shared" si="128"/>
        <v>27.17</v>
      </c>
      <c r="C667" s="5" t="str">
        <f t="shared" si="129"/>
        <v xml:space="preserve">II 04 - </v>
      </c>
      <c r="D667" s="6" t="str">
        <f t="shared" si="137"/>
        <v>AQUÍ SE COPIA EL LINK SIN EL ID DE FILTRO</v>
      </c>
      <c r="E667" s="4">
        <f t="shared" si="130"/>
        <v>4</v>
      </c>
      <c r="F667" t="str">
        <f t="shared" si="131"/>
        <v>II 04</v>
      </c>
      <c r="G667" t="str">
        <f t="shared" si="132"/>
        <v>Prevalencia</v>
      </c>
      <c r="H667" t="str">
        <f t="shared" si="133"/>
        <v>Casos de violencia psicológica</v>
      </c>
      <c r="L667" s="1" t="str">
        <f t="shared" si="134"/>
        <v xml:space="preserve">II 04 - </v>
      </c>
    </row>
    <row r="668" spans="1:12" x14ac:dyDescent="0.35">
      <c r="A668" s="2">
        <f t="shared" si="127"/>
        <v>21</v>
      </c>
      <c r="B668" s="2">
        <f t="shared" si="128"/>
        <v>27.17</v>
      </c>
      <c r="C668" s="5" t="str">
        <f t="shared" si="129"/>
        <v xml:space="preserve">II 04 - </v>
      </c>
      <c r="D668" s="6" t="str">
        <f t="shared" si="137"/>
        <v>AQUÍ SE COPIA EL LINK SIN EL ID DE FILTRO</v>
      </c>
      <c r="E668" s="4">
        <f t="shared" si="130"/>
        <v>4</v>
      </c>
      <c r="F668" t="str">
        <f t="shared" si="131"/>
        <v>II 04</v>
      </c>
      <c r="G668" t="str">
        <f t="shared" si="132"/>
        <v>Prevalencia</v>
      </c>
      <c r="H668" t="str">
        <f t="shared" si="133"/>
        <v>Casos de violencia psicológica</v>
      </c>
      <c r="L668" s="1" t="str">
        <f t="shared" si="134"/>
        <v xml:space="preserve">II 04 - </v>
      </c>
    </row>
    <row r="669" spans="1:12" x14ac:dyDescent="0.35">
      <c r="A669" s="2">
        <f t="shared" si="127"/>
        <v>22</v>
      </c>
      <c r="B669" s="2">
        <f t="shared" si="128"/>
        <v>27.17</v>
      </c>
      <c r="C669" s="5" t="str">
        <f t="shared" si="129"/>
        <v xml:space="preserve">II 04 - </v>
      </c>
      <c r="D669" s="6" t="str">
        <f t="shared" si="137"/>
        <v>AQUÍ SE COPIA EL LINK SIN EL ID DE FILTRO</v>
      </c>
      <c r="E669" s="4">
        <f t="shared" si="130"/>
        <v>4</v>
      </c>
      <c r="F669" t="str">
        <f t="shared" si="131"/>
        <v>II 04</v>
      </c>
      <c r="G669" t="str">
        <f t="shared" si="132"/>
        <v>Prevalencia</v>
      </c>
      <c r="H669" t="str">
        <f t="shared" si="133"/>
        <v>Casos de violencia psicológica</v>
      </c>
      <c r="L669" s="1" t="str">
        <f t="shared" si="134"/>
        <v xml:space="preserve">II 04 - </v>
      </c>
    </row>
    <row r="670" spans="1:12" x14ac:dyDescent="0.35">
      <c r="A670" s="2">
        <f t="shared" si="127"/>
        <v>23</v>
      </c>
      <c r="B670" s="2">
        <f t="shared" si="128"/>
        <v>27.17</v>
      </c>
      <c r="C670" s="5" t="str">
        <f t="shared" si="129"/>
        <v xml:space="preserve">II 04 - </v>
      </c>
      <c r="D670" s="6" t="str">
        <f t="shared" si="137"/>
        <v>AQUÍ SE COPIA EL LINK SIN EL ID DE FILTRO</v>
      </c>
      <c r="E670" s="4">
        <f t="shared" si="130"/>
        <v>4</v>
      </c>
      <c r="F670" t="str">
        <f t="shared" si="131"/>
        <v>II 04</v>
      </c>
      <c r="G670" t="str">
        <f t="shared" si="132"/>
        <v>Prevalencia</v>
      </c>
      <c r="H670" t="str">
        <f t="shared" si="133"/>
        <v>Casos de violencia psicológica</v>
      </c>
      <c r="L670" s="1" t="str">
        <f t="shared" si="134"/>
        <v xml:space="preserve">II 04 - </v>
      </c>
    </row>
    <row r="671" spans="1:12" x14ac:dyDescent="0.35">
      <c r="A671" s="2">
        <f t="shared" si="127"/>
        <v>24</v>
      </c>
      <c r="B671" s="2">
        <f t="shared" si="128"/>
        <v>27.17</v>
      </c>
      <c r="C671" s="5" t="str">
        <f t="shared" si="129"/>
        <v xml:space="preserve">II 04 - </v>
      </c>
      <c r="D671" s="6" t="str">
        <f t="shared" si="137"/>
        <v>AQUÍ SE COPIA EL LINK SIN EL ID DE FILTRO</v>
      </c>
      <c r="E671" s="4">
        <f t="shared" si="130"/>
        <v>4</v>
      </c>
      <c r="F671" t="str">
        <f t="shared" si="131"/>
        <v>II 04</v>
      </c>
      <c r="G671" t="str">
        <f t="shared" si="132"/>
        <v>Prevalencia</v>
      </c>
      <c r="H671" t="str">
        <f t="shared" si="133"/>
        <v>Casos de violencia psicológica</v>
      </c>
      <c r="L671" s="1" t="str">
        <f t="shared" si="134"/>
        <v xml:space="preserve">II 04 - </v>
      </c>
    </row>
    <row r="672" spans="1:12" x14ac:dyDescent="0.35">
      <c r="A672" s="2">
        <f t="shared" si="127"/>
        <v>25</v>
      </c>
      <c r="B672" s="2">
        <f t="shared" si="128"/>
        <v>27.17</v>
      </c>
      <c r="C672" s="5" t="str">
        <f t="shared" si="129"/>
        <v xml:space="preserve">II 04 - </v>
      </c>
      <c r="D672" s="6" t="str">
        <f t="shared" si="137"/>
        <v>AQUÍ SE COPIA EL LINK SIN EL ID DE FILTRO</v>
      </c>
      <c r="E672" s="4">
        <f t="shared" si="130"/>
        <v>4</v>
      </c>
      <c r="F672" t="str">
        <f t="shared" si="131"/>
        <v>II 04</v>
      </c>
      <c r="G672" t="str">
        <f t="shared" si="132"/>
        <v>Prevalencia</v>
      </c>
      <c r="H672" t="str">
        <f t="shared" si="133"/>
        <v>Casos de violencia psicológica</v>
      </c>
      <c r="L672" s="1" t="str">
        <f t="shared" si="134"/>
        <v xml:space="preserve">II 04 - </v>
      </c>
    </row>
    <row r="673" spans="1:12" x14ac:dyDescent="0.35">
      <c r="A673" s="2">
        <f t="shared" si="127"/>
        <v>26</v>
      </c>
      <c r="B673" s="2">
        <f t="shared" si="128"/>
        <v>27.17</v>
      </c>
      <c r="C673" s="5" t="str">
        <f t="shared" si="129"/>
        <v xml:space="preserve">II 04 - </v>
      </c>
      <c r="D673" s="6" t="str">
        <f t="shared" si="137"/>
        <v>AQUÍ SE COPIA EL LINK SIN EL ID DE FILTRO</v>
      </c>
      <c r="E673" s="4">
        <f t="shared" si="130"/>
        <v>4</v>
      </c>
      <c r="F673" t="str">
        <f t="shared" si="131"/>
        <v>II 04</v>
      </c>
      <c r="G673" t="str">
        <f t="shared" si="132"/>
        <v>Prevalencia</v>
      </c>
      <c r="H673" t="str">
        <f t="shared" si="133"/>
        <v>Casos de violencia psicológica</v>
      </c>
      <c r="L673" s="1" t="str">
        <f t="shared" si="134"/>
        <v xml:space="preserve">II 04 - </v>
      </c>
    </row>
    <row r="674" spans="1:12" x14ac:dyDescent="0.35">
      <c r="A674" s="2">
        <f t="shared" si="127"/>
        <v>27</v>
      </c>
      <c r="B674" s="2">
        <f t="shared" si="128"/>
        <v>27.17</v>
      </c>
      <c r="C674" s="5" t="str">
        <f t="shared" si="129"/>
        <v xml:space="preserve">II 04 - </v>
      </c>
      <c r="D674" s="6" t="str">
        <f t="shared" si="137"/>
        <v>AQUÍ SE COPIA EL LINK SIN EL ID DE FILTRO</v>
      </c>
      <c r="E674" s="4">
        <f t="shared" si="130"/>
        <v>4</v>
      </c>
      <c r="F674" t="str">
        <f t="shared" si="131"/>
        <v>II 04</v>
      </c>
      <c r="G674" t="str">
        <f t="shared" si="132"/>
        <v>Prevalencia</v>
      </c>
      <c r="H674" t="str">
        <f t="shared" si="133"/>
        <v>Casos de violencia psicológica</v>
      </c>
      <c r="L674" s="1" t="str">
        <f t="shared" si="134"/>
        <v xml:space="preserve">II 04 - </v>
      </c>
    </row>
    <row r="675" spans="1:12" x14ac:dyDescent="0.35">
      <c r="A675" s="2">
        <f t="shared" si="127"/>
        <v>28</v>
      </c>
      <c r="B675" s="2">
        <f t="shared" si="128"/>
        <v>27.17</v>
      </c>
      <c r="C675" s="5" t="str">
        <f t="shared" si="129"/>
        <v xml:space="preserve">II 04 - </v>
      </c>
      <c r="D675" s="6" t="str">
        <f t="shared" si="137"/>
        <v>AQUÍ SE COPIA EL LINK SIN EL ID DE FILTRO</v>
      </c>
      <c r="E675" s="4">
        <f t="shared" si="130"/>
        <v>4</v>
      </c>
      <c r="F675" t="str">
        <f t="shared" si="131"/>
        <v>II 04</v>
      </c>
      <c r="G675" t="str">
        <f t="shared" si="132"/>
        <v>Prevalencia</v>
      </c>
      <c r="H675" t="str">
        <f t="shared" si="133"/>
        <v>Casos de violencia psicológica</v>
      </c>
      <c r="L675" s="1" t="str">
        <f t="shared" si="134"/>
        <v xml:space="preserve">II 04 - </v>
      </c>
    </row>
    <row r="676" spans="1:12" x14ac:dyDescent="0.35">
      <c r="A676" s="2">
        <f t="shared" si="127"/>
        <v>29</v>
      </c>
      <c r="B676" s="2">
        <f t="shared" si="128"/>
        <v>27.17</v>
      </c>
      <c r="C676" s="5" t="str">
        <f t="shared" si="129"/>
        <v xml:space="preserve">II 04 - </v>
      </c>
      <c r="D676" s="6" t="str">
        <f t="shared" si="137"/>
        <v>AQUÍ SE COPIA EL LINK SIN EL ID DE FILTRO</v>
      </c>
      <c r="E676" s="4">
        <f t="shared" si="130"/>
        <v>4</v>
      </c>
      <c r="F676" t="str">
        <f t="shared" si="131"/>
        <v>II 04</v>
      </c>
      <c r="G676" t="str">
        <f t="shared" si="132"/>
        <v>Prevalencia</v>
      </c>
      <c r="H676" t="str">
        <f t="shared" si="133"/>
        <v>Casos de violencia psicológica</v>
      </c>
      <c r="L676" s="1" t="str">
        <f t="shared" si="134"/>
        <v xml:space="preserve">II 04 - </v>
      </c>
    </row>
    <row r="677" spans="1:12" x14ac:dyDescent="0.35">
      <c r="A677" s="2">
        <f t="shared" si="127"/>
        <v>30</v>
      </c>
      <c r="B677" s="2">
        <f t="shared" si="128"/>
        <v>27.17</v>
      </c>
      <c r="C677" s="5" t="str">
        <f t="shared" si="129"/>
        <v xml:space="preserve">II 04 - </v>
      </c>
      <c r="D677" s="6" t="str">
        <f t="shared" si="137"/>
        <v>AQUÍ SE COPIA EL LINK SIN EL ID DE FILTRO</v>
      </c>
      <c r="E677" s="4">
        <f t="shared" si="130"/>
        <v>4</v>
      </c>
      <c r="F677" t="str">
        <f t="shared" si="131"/>
        <v>II 04</v>
      </c>
      <c r="G677" t="str">
        <f t="shared" si="132"/>
        <v>Prevalencia</v>
      </c>
      <c r="H677" t="str">
        <f t="shared" si="133"/>
        <v>Casos de violencia psicológica</v>
      </c>
      <c r="L677" s="1" t="str">
        <f t="shared" si="134"/>
        <v xml:space="preserve">II 04 - </v>
      </c>
    </row>
    <row r="678" spans="1:12" x14ac:dyDescent="0.35">
      <c r="A678" s="2">
        <f t="shared" si="127"/>
        <v>31</v>
      </c>
      <c r="B678" s="2">
        <f t="shared" si="128"/>
        <v>27.17</v>
      </c>
      <c r="C678" s="5" t="str">
        <f t="shared" si="129"/>
        <v xml:space="preserve">II 04 - </v>
      </c>
      <c r="D678" s="6" t="str">
        <f t="shared" si="137"/>
        <v>AQUÍ SE COPIA EL LINK SIN EL ID DE FILTRO</v>
      </c>
      <c r="E678" s="4">
        <f t="shared" si="130"/>
        <v>4</v>
      </c>
      <c r="F678" t="str">
        <f t="shared" si="131"/>
        <v>II 04</v>
      </c>
      <c r="G678" t="str">
        <f t="shared" si="132"/>
        <v>Prevalencia</v>
      </c>
      <c r="H678" t="str">
        <f t="shared" si="133"/>
        <v>Casos de violencia psicológica</v>
      </c>
      <c r="L678" s="1" t="str">
        <f t="shared" si="134"/>
        <v xml:space="preserve">II 04 - </v>
      </c>
    </row>
    <row r="679" spans="1:12" x14ac:dyDescent="0.35">
      <c r="A679" s="2">
        <f t="shared" si="127"/>
        <v>32</v>
      </c>
      <c r="B679" s="2">
        <f t="shared" si="128"/>
        <v>27.17</v>
      </c>
      <c r="C679" s="5" t="str">
        <f t="shared" si="129"/>
        <v xml:space="preserve">II 04 - </v>
      </c>
      <c r="D679" s="6" t="str">
        <f t="shared" si="137"/>
        <v>AQUÍ SE COPIA EL LINK SIN EL ID DE FILTRO</v>
      </c>
      <c r="E679" s="4">
        <f t="shared" si="130"/>
        <v>4</v>
      </c>
      <c r="F679" t="str">
        <f t="shared" si="131"/>
        <v>II 04</v>
      </c>
      <c r="G679" t="str">
        <f t="shared" si="132"/>
        <v>Prevalencia</v>
      </c>
      <c r="H679" t="str">
        <f t="shared" si="133"/>
        <v>Casos de violencia psicológica</v>
      </c>
      <c r="L679" s="1" t="str">
        <f t="shared" si="134"/>
        <v xml:space="preserve">II 04 - </v>
      </c>
    </row>
    <row r="680" spans="1:12" x14ac:dyDescent="0.35">
      <c r="A680" s="2">
        <f t="shared" si="127"/>
        <v>33</v>
      </c>
      <c r="B680" s="2">
        <f t="shared" si="128"/>
        <v>27.17</v>
      </c>
      <c r="C680" s="5" t="str">
        <f t="shared" si="129"/>
        <v xml:space="preserve">II 04 - </v>
      </c>
      <c r="D680" s="6" t="str">
        <f t="shared" si="137"/>
        <v>AQUÍ SE COPIA EL LINK SIN EL ID DE FILTRO</v>
      </c>
      <c r="E680" s="4">
        <f t="shared" si="130"/>
        <v>4</v>
      </c>
      <c r="F680" t="str">
        <f t="shared" si="131"/>
        <v>II 04</v>
      </c>
      <c r="G680" t="str">
        <f t="shared" si="132"/>
        <v>Prevalencia</v>
      </c>
      <c r="H680" t="str">
        <f t="shared" si="133"/>
        <v>Casos de violencia psicológica</v>
      </c>
      <c r="L680" s="1" t="str">
        <f t="shared" si="134"/>
        <v xml:space="preserve">II 04 - </v>
      </c>
    </row>
    <row r="681" spans="1:12" x14ac:dyDescent="0.35">
      <c r="A681" s="2">
        <f t="shared" si="127"/>
        <v>34</v>
      </c>
      <c r="B681" s="2">
        <f t="shared" si="128"/>
        <v>27.17</v>
      </c>
      <c r="C681" s="5" t="str">
        <f t="shared" si="129"/>
        <v xml:space="preserve">II 04 - </v>
      </c>
      <c r="D681" s="6" t="str">
        <f t="shared" si="137"/>
        <v>AQUÍ SE COPIA EL LINK SIN EL ID DE FILTRO</v>
      </c>
      <c r="E681" s="4">
        <f t="shared" si="130"/>
        <v>4</v>
      </c>
      <c r="F681" t="str">
        <f t="shared" si="131"/>
        <v>II 04</v>
      </c>
      <c r="G681" t="str">
        <f t="shared" si="132"/>
        <v>Prevalencia</v>
      </c>
      <c r="H681" t="str">
        <f t="shared" si="133"/>
        <v>Casos de violencia psicológica</v>
      </c>
      <c r="L681" s="1" t="str">
        <f t="shared" si="134"/>
        <v xml:space="preserve">II 04 - </v>
      </c>
    </row>
    <row r="682" spans="1:12" x14ac:dyDescent="0.35">
      <c r="A682" s="2">
        <f t="shared" si="127"/>
        <v>35</v>
      </c>
      <c r="B682" s="2">
        <f t="shared" si="128"/>
        <v>27.17</v>
      </c>
      <c r="C682" s="5" t="str">
        <f t="shared" si="129"/>
        <v xml:space="preserve">II 04 - </v>
      </c>
      <c r="D682" s="6" t="str">
        <f t="shared" si="137"/>
        <v>AQUÍ SE COPIA EL LINK SIN EL ID DE FILTRO</v>
      </c>
      <c r="E682" s="4">
        <f t="shared" si="130"/>
        <v>4</v>
      </c>
      <c r="F682" t="str">
        <f t="shared" si="131"/>
        <v>II 04</v>
      </c>
      <c r="G682" t="str">
        <f t="shared" si="132"/>
        <v>Prevalencia</v>
      </c>
      <c r="H682" t="str">
        <f t="shared" si="133"/>
        <v>Casos de violencia psicológica</v>
      </c>
      <c r="L682" s="1" t="str">
        <f t="shared" si="134"/>
        <v xml:space="preserve">II 04 - </v>
      </c>
    </row>
    <row r="683" spans="1:12" x14ac:dyDescent="0.35">
      <c r="A683" s="2">
        <f t="shared" si="127"/>
        <v>36</v>
      </c>
      <c r="B683" s="2">
        <f t="shared" si="128"/>
        <v>27.17</v>
      </c>
      <c r="C683" s="5" t="str">
        <f t="shared" si="129"/>
        <v xml:space="preserve">II 04 - </v>
      </c>
      <c r="D683" s="6" t="str">
        <f t="shared" si="137"/>
        <v>AQUÍ SE COPIA EL LINK SIN EL ID DE FILTRO</v>
      </c>
      <c r="E683" s="4">
        <f t="shared" si="130"/>
        <v>4</v>
      </c>
      <c r="F683" t="str">
        <f t="shared" si="131"/>
        <v>II 04</v>
      </c>
      <c r="G683" t="str">
        <f t="shared" si="132"/>
        <v>Prevalencia</v>
      </c>
      <c r="H683" t="str">
        <f t="shared" si="133"/>
        <v>Casos de violencia psicológica</v>
      </c>
      <c r="L683" s="1" t="str">
        <f t="shared" si="134"/>
        <v xml:space="preserve">II 04 - </v>
      </c>
    </row>
    <row r="684" spans="1:12" x14ac:dyDescent="0.35">
      <c r="A684" s="2">
        <f t="shared" si="127"/>
        <v>37</v>
      </c>
      <c r="B684" s="2">
        <f t="shared" si="128"/>
        <v>27.17</v>
      </c>
      <c r="C684" s="5" t="str">
        <f t="shared" si="129"/>
        <v xml:space="preserve">II 04 - </v>
      </c>
      <c r="D684" s="6" t="str">
        <f t="shared" si="137"/>
        <v>AQUÍ SE COPIA EL LINK SIN EL ID DE FILTRO</v>
      </c>
      <c r="E684" s="4">
        <f t="shared" si="130"/>
        <v>4</v>
      </c>
      <c r="F684" t="str">
        <f t="shared" si="131"/>
        <v>II 04</v>
      </c>
      <c r="G684" t="str">
        <f t="shared" si="132"/>
        <v>Prevalencia</v>
      </c>
      <c r="H684" t="str">
        <f t="shared" si="133"/>
        <v>Casos de violencia psicológica</v>
      </c>
      <c r="L684" s="1" t="str">
        <f t="shared" si="134"/>
        <v xml:space="preserve">II 04 - </v>
      </c>
    </row>
    <row r="685" spans="1:12" x14ac:dyDescent="0.35">
      <c r="A685" s="2">
        <f t="shared" si="127"/>
        <v>38</v>
      </c>
      <c r="B685" s="2">
        <f t="shared" si="128"/>
        <v>27.17</v>
      </c>
      <c r="C685" s="5" t="str">
        <f t="shared" si="129"/>
        <v xml:space="preserve">II 04 - </v>
      </c>
      <c r="D685" s="6" t="str">
        <f t="shared" si="137"/>
        <v>AQUÍ SE COPIA EL LINK SIN EL ID DE FILTRO</v>
      </c>
      <c r="E685" s="4">
        <f t="shared" si="130"/>
        <v>4</v>
      </c>
      <c r="F685" t="str">
        <f t="shared" si="131"/>
        <v>II 04</v>
      </c>
      <c r="G685" t="str">
        <f t="shared" si="132"/>
        <v>Prevalencia</v>
      </c>
      <c r="H685" t="str">
        <f t="shared" si="133"/>
        <v>Casos de violencia psicológica</v>
      </c>
      <c r="L685" s="1" t="str">
        <f t="shared" si="134"/>
        <v xml:space="preserve">II 04 - </v>
      </c>
    </row>
    <row r="686" spans="1:12" x14ac:dyDescent="0.35">
      <c r="A686" s="2">
        <f t="shared" si="127"/>
        <v>39</v>
      </c>
      <c r="B686" s="2">
        <f t="shared" si="128"/>
        <v>27.17</v>
      </c>
      <c r="C686" s="5" t="str">
        <f t="shared" si="129"/>
        <v xml:space="preserve">II 04 - </v>
      </c>
      <c r="D686" s="6" t="str">
        <f t="shared" si="137"/>
        <v>AQUÍ SE COPIA EL LINK SIN EL ID DE FILTRO</v>
      </c>
      <c r="E686" s="4">
        <f t="shared" si="130"/>
        <v>4</v>
      </c>
      <c r="F686" t="str">
        <f t="shared" si="131"/>
        <v>II 04</v>
      </c>
      <c r="G686" t="str">
        <f t="shared" si="132"/>
        <v>Prevalencia</v>
      </c>
      <c r="H686" t="str">
        <f t="shared" si="133"/>
        <v>Casos de violencia psicológica</v>
      </c>
      <c r="L686" s="1" t="str">
        <f t="shared" si="134"/>
        <v xml:space="preserve">II 04 - </v>
      </c>
    </row>
    <row r="687" spans="1:12" x14ac:dyDescent="0.35">
      <c r="A687" s="2">
        <f t="shared" si="127"/>
        <v>40</v>
      </c>
      <c r="B687" s="2">
        <f t="shared" si="128"/>
        <v>27.17</v>
      </c>
      <c r="C687" s="5" t="str">
        <f t="shared" si="129"/>
        <v xml:space="preserve">II 04 - </v>
      </c>
      <c r="D687" s="6" t="str">
        <f t="shared" si="137"/>
        <v>AQUÍ SE COPIA EL LINK SIN EL ID DE FILTRO</v>
      </c>
      <c r="E687" s="4">
        <f t="shared" si="130"/>
        <v>4</v>
      </c>
      <c r="F687" t="str">
        <f t="shared" si="131"/>
        <v>II 04</v>
      </c>
      <c r="G687" t="str">
        <f t="shared" si="132"/>
        <v>Prevalencia</v>
      </c>
      <c r="H687" t="str">
        <f t="shared" si="133"/>
        <v>Casos de violencia psicológica</v>
      </c>
      <c r="L687" s="1" t="str">
        <f t="shared" si="134"/>
        <v xml:space="preserve">II 04 - </v>
      </c>
    </row>
    <row r="688" spans="1:12" x14ac:dyDescent="0.35">
      <c r="A688" s="2">
        <f t="shared" si="127"/>
        <v>41</v>
      </c>
      <c r="B688" s="2">
        <f t="shared" si="128"/>
        <v>27.17</v>
      </c>
      <c r="C688" s="5" t="str">
        <f t="shared" si="129"/>
        <v xml:space="preserve">II 04 - </v>
      </c>
      <c r="D688" s="6" t="str">
        <f t="shared" si="137"/>
        <v>AQUÍ SE COPIA EL LINK SIN EL ID DE FILTRO</v>
      </c>
      <c r="E688" s="4">
        <f t="shared" si="130"/>
        <v>4</v>
      </c>
      <c r="F688" t="str">
        <f t="shared" si="131"/>
        <v>II 04</v>
      </c>
      <c r="G688" t="str">
        <f t="shared" si="132"/>
        <v>Prevalencia</v>
      </c>
      <c r="H688" t="str">
        <f t="shared" si="133"/>
        <v>Casos de violencia psicológica</v>
      </c>
      <c r="L688" s="1" t="str">
        <f t="shared" si="134"/>
        <v xml:space="preserve">II 04 - </v>
      </c>
    </row>
    <row r="689" spans="1:12" x14ac:dyDescent="0.35">
      <c r="A689" s="2">
        <f t="shared" si="127"/>
        <v>42</v>
      </c>
      <c r="B689" s="2">
        <f t="shared" si="128"/>
        <v>27.17</v>
      </c>
      <c r="C689" s="5" t="str">
        <f t="shared" si="129"/>
        <v xml:space="preserve">II 04 - </v>
      </c>
      <c r="D689" s="6" t="str">
        <f t="shared" si="137"/>
        <v>AQUÍ SE COPIA EL LINK SIN EL ID DE FILTRO</v>
      </c>
      <c r="E689" s="4">
        <f t="shared" si="130"/>
        <v>4</v>
      </c>
      <c r="F689" t="str">
        <f t="shared" si="131"/>
        <v>II 04</v>
      </c>
      <c r="G689" t="str">
        <f t="shared" si="132"/>
        <v>Prevalencia</v>
      </c>
      <c r="H689" t="str">
        <f t="shared" si="133"/>
        <v>Casos de violencia psicológica</v>
      </c>
      <c r="L689" s="1" t="str">
        <f t="shared" si="134"/>
        <v xml:space="preserve">II 04 - </v>
      </c>
    </row>
    <row r="690" spans="1:12" x14ac:dyDescent="0.35">
      <c r="A690" s="2">
        <f t="shared" ref="A690:A753" si="138">+A689+1</f>
        <v>43</v>
      </c>
      <c r="B690" s="2">
        <f t="shared" ref="B690:B753" si="139">+B689</f>
        <v>27.17</v>
      </c>
      <c r="C690" s="5" t="str">
        <f t="shared" ref="C690:C753" si="140">+F690&amp;" - "&amp;J690</f>
        <v xml:space="preserve">II 04 - </v>
      </c>
      <c r="D690" s="6" t="str">
        <f t="shared" ref="D690:D753" si="141">+"AQUÍ SE COPIA EL LINK SIN EL ID DE FILTRO"&amp;I690</f>
        <v>AQUÍ SE COPIA EL LINK SIN EL ID DE FILTRO</v>
      </c>
      <c r="E690" s="4">
        <f t="shared" ref="E690:E753" si="142">+E689</f>
        <v>4</v>
      </c>
      <c r="F690" t="str">
        <f t="shared" ref="F690:F753" si="143">+F689</f>
        <v>II 04</v>
      </c>
      <c r="G690" t="str">
        <f t="shared" ref="G690:G753" si="144">+G689</f>
        <v>Prevalencia</v>
      </c>
      <c r="H690" t="str">
        <f t="shared" ref="H690:H753" si="145">+H689</f>
        <v>Casos de violencia psicológica</v>
      </c>
      <c r="L690" s="1" t="str">
        <f t="shared" ref="L690:L753" si="146">+HYPERLINK(D690,C690)</f>
        <v xml:space="preserve">II 04 - </v>
      </c>
    </row>
    <row r="691" spans="1:12" x14ac:dyDescent="0.35">
      <c r="A691" s="2">
        <f t="shared" si="138"/>
        <v>44</v>
      </c>
      <c r="B691" s="2">
        <f t="shared" si="139"/>
        <v>27.17</v>
      </c>
      <c r="C691" s="5" t="str">
        <f t="shared" si="140"/>
        <v xml:space="preserve">II 04 - </v>
      </c>
      <c r="D691" s="6" t="str">
        <f t="shared" si="141"/>
        <v>AQUÍ SE COPIA EL LINK SIN EL ID DE FILTRO</v>
      </c>
      <c r="E691" s="4">
        <f t="shared" si="142"/>
        <v>4</v>
      </c>
      <c r="F691" t="str">
        <f t="shared" si="143"/>
        <v>II 04</v>
      </c>
      <c r="G691" t="str">
        <f t="shared" si="144"/>
        <v>Prevalencia</v>
      </c>
      <c r="H691" t="str">
        <f t="shared" si="145"/>
        <v>Casos de violencia psicológica</v>
      </c>
      <c r="L691" s="1" t="str">
        <f t="shared" si="146"/>
        <v xml:space="preserve">II 04 - </v>
      </c>
    </row>
    <row r="692" spans="1:12" x14ac:dyDescent="0.35">
      <c r="A692" s="2">
        <f t="shared" si="138"/>
        <v>45</v>
      </c>
      <c r="B692" s="2">
        <f t="shared" si="139"/>
        <v>27.17</v>
      </c>
      <c r="C692" s="5" t="str">
        <f t="shared" si="140"/>
        <v xml:space="preserve">II 04 - </v>
      </c>
      <c r="D692" s="6" t="str">
        <f t="shared" si="141"/>
        <v>AQUÍ SE COPIA EL LINK SIN EL ID DE FILTRO</v>
      </c>
      <c r="E692" s="4">
        <f t="shared" si="142"/>
        <v>4</v>
      </c>
      <c r="F692" t="str">
        <f t="shared" si="143"/>
        <v>II 04</v>
      </c>
      <c r="G692" t="str">
        <f t="shared" si="144"/>
        <v>Prevalencia</v>
      </c>
      <c r="H692" t="str">
        <f t="shared" si="145"/>
        <v>Casos de violencia psicológica</v>
      </c>
      <c r="L692" s="1" t="str">
        <f t="shared" si="146"/>
        <v xml:space="preserve">II 04 - </v>
      </c>
    </row>
    <row r="693" spans="1:12" x14ac:dyDescent="0.35">
      <c r="A693" s="2">
        <f t="shared" si="138"/>
        <v>46</v>
      </c>
      <c r="B693" s="2">
        <f t="shared" si="139"/>
        <v>27.17</v>
      </c>
      <c r="C693" s="5" t="str">
        <f t="shared" si="140"/>
        <v xml:space="preserve">II 04 - </v>
      </c>
      <c r="D693" s="6" t="str">
        <f t="shared" si="141"/>
        <v>AQUÍ SE COPIA EL LINK SIN EL ID DE FILTRO</v>
      </c>
      <c r="E693" s="4">
        <f t="shared" si="142"/>
        <v>4</v>
      </c>
      <c r="F693" t="str">
        <f t="shared" si="143"/>
        <v>II 04</v>
      </c>
      <c r="G693" t="str">
        <f t="shared" si="144"/>
        <v>Prevalencia</v>
      </c>
      <c r="H693" t="str">
        <f t="shared" si="145"/>
        <v>Casos de violencia psicológica</v>
      </c>
      <c r="L693" s="1" t="str">
        <f t="shared" si="146"/>
        <v xml:space="preserve">II 04 - </v>
      </c>
    </row>
    <row r="694" spans="1:12" x14ac:dyDescent="0.35">
      <c r="A694" s="2">
        <f t="shared" si="138"/>
        <v>47</v>
      </c>
      <c r="B694" s="2">
        <f t="shared" si="139"/>
        <v>27.17</v>
      </c>
      <c r="C694" s="5" t="str">
        <f t="shared" si="140"/>
        <v xml:space="preserve">II 04 - </v>
      </c>
      <c r="D694" s="6" t="str">
        <f t="shared" si="141"/>
        <v>AQUÍ SE COPIA EL LINK SIN EL ID DE FILTRO</v>
      </c>
      <c r="E694" s="4">
        <f t="shared" si="142"/>
        <v>4</v>
      </c>
      <c r="F694" t="str">
        <f t="shared" si="143"/>
        <v>II 04</v>
      </c>
      <c r="G694" t="str">
        <f t="shared" si="144"/>
        <v>Prevalencia</v>
      </c>
      <c r="H694" t="str">
        <f t="shared" si="145"/>
        <v>Casos de violencia psicológica</v>
      </c>
      <c r="L694" s="1" t="str">
        <f t="shared" si="146"/>
        <v xml:space="preserve">II 04 - </v>
      </c>
    </row>
    <row r="695" spans="1:12" x14ac:dyDescent="0.35">
      <c r="A695" s="2">
        <f t="shared" si="138"/>
        <v>48</v>
      </c>
      <c r="B695" s="2">
        <f t="shared" si="139"/>
        <v>27.17</v>
      </c>
      <c r="C695" s="5" t="str">
        <f t="shared" si="140"/>
        <v xml:space="preserve">II 04 - </v>
      </c>
      <c r="D695" s="6" t="str">
        <f t="shared" si="141"/>
        <v>AQUÍ SE COPIA EL LINK SIN EL ID DE FILTRO</v>
      </c>
      <c r="E695" s="4">
        <f t="shared" si="142"/>
        <v>4</v>
      </c>
      <c r="F695" t="str">
        <f t="shared" si="143"/>
        <v>II 04</v>
      </c>
      <c r="G695" t="str">
        <f t="shared" si="144"/>
        <v>Prevalencia</v>
      </c>
      <c r="H695" t="str">
        <f t="shared" si="145"/>
        <v>Casos de violencia psicológica</v>
      </c>
      <c r="L695" s="1" t="str">
        <f t="shared" si="146"/>
        <v xml:space="preserve">II 04 - </v>
      </c>
    </row>
    <row r="696" spans="1:12" x14ac:dyDescent="0.35">
      <c r="A696" s="2">
        <f t="shared" si="138"/>
        <v>49</v>
      </c>
      <c r="B696" s="2">
        <f t="shared" si="139"/>
        <v>27.17</v>
      </c>
      <c r="C696" s="5" t="str">
        <f t="shared" si="140"/>
        <v xml:space="preserve">II 04 - </v>
      </c>
      <c r="D696" s="6" t="str">
        <f t="shared" si="141"/>
        <v>AQUÍ SE COPIA EL LINK SIN EL ID DE FILTRO</v>
      </c>
      <c r="E696" s="4">
        <f t="shared" si="142"/>
        <v>4</v>
      </c>
      <c r="F696" t="str">
        <f t="shared" si="143"/>
        <v>II 04</v>
      </c>
      <c r="G696" t="str">
        <f t="shared" si="144"/>
        <v>Prevalencia</v>
      </c>
      <c r="H696" t="str">
        <f t="shared" si="145"/>
        <v>Casos de violencia psicológica</v>
      </c>
      <c r="L696" s="1" t="str">
        <f t="shared" si="146"/>
        <v xml:space="preserve">II 04 - </v>
      </c>
    </row>
    <row r="697" spans="1:12" x14ac:dyDescent="0.35">
      <c r="A697" s="2">
        <f t="shared" si="138"/>
        <v>50</v>
      </c>
      <c r="B697" s="2">
        <f t="shared" si="139"/>
        <v>27.17</v>
      </c>
      <c r="C697" s="5" t="str">
        <f t="shared" si="140"/>
        <v xml:space="preserve">II 04 - </v>
      </c>
      <c r="D697" s="6" t="str">
        <f t="shared" si="141"/>
        <v>AQUÍ SE COPIA EL LINK SIN EL ID DE FILTRO</v>
      </c>
      <c r="E697" s="4">
        <f t="shared" si="142"/>
        <v>4</v>
      </c>
      <c r="F697" t="str">
        <f t="shared" si="143"/>
        <v>II 04</v>
      </c>
      <c r="G697" t="str">
        <f t="shared" si="144"/>
        <v>Prevalencia</v>
      </c>
      <c r="H697" t="str">
        <f t="shared" si="145"/>
        <v>Casos de violencia psicológica</v>
      </c>
      <c r="L697" s="1" t="str">
        <f t="shared" si="146"/>
        <v xml:space="preserve">II 04 - </v>
      </c>
    </row>
    <row r="698" spans="1:12" x14ac:dyDescent="0.35">
      <c r="A698" s="2">
        <f t="shared" si="138"/>
        <v>51</v>
      </c>
      <c r="B698" s="2">
        <f t="shared" si="139"/>
        <v>27.17</v>
      </c>
      <c r="C698" s="5" t="str">
        <f t="shared" si="140"/>
        <v xml:space="preserve">II 04 - </v>
      </c>
      <c r="D698" s="6" t="str">
        <f t="shared" si="141"/>
        <v>AQUÍ SE COPIA EL LINK SIN EL ID DE FILTRO</v>
      </c>
      <c r="E698" s="4">
        <f t="shared" si="142"/>
        <v>4</v>
      </c>
      <c r="F698" t="str">
        <f t="shared" si="143"/>
        <v>II 04</v>
      </c>
      <c r="G698" t="str">
        <f t="shared" si="144"/>
        <v>Prevalencia</v>
      </c>
      <c r="H698" t="str">
        <f t="shared" si="145"/>
        <v>Casos de violencia psicológica</v>
      </c>
      <c r="L698" s="1" t="str">
        <f t="shared" si="146"/>
        <v xml:space="preserve">II 04 - </v>
      </c>
    </row>
    <row r="699" spans="1:12" x14ac:dyDescent="0.35">
      <c r="A699" s="2">
        <f t="shared" si="138"/>
        <v>52</v>
      </c>
      <c r="B699" s="2">
        <f t="shared" si="139"/>
        <v>27.17</v>
      </c>
      <c r="C699" s="5" t="str">
        <f t="shared" si="140"/>
        <v xml:space="preserve">II 04 - </v>
      </c>
      <c r="D699" s="6" t="str">
        <f t="shared" si="141"/>
        <v>AQUÍ SE COPIA EL LINK SIN EL ID DE FILTRO</v>
      </c>
      <c r="E699" s="4">
        <f t="shared" si="142"/>
        <v>4</v>
      </c>
      <c r="F699" t="str">
        <f t="shared" si="143"/>
        <v>II 04</v>
      </c>
      <c r="G699" t="str">
        <f t="shared" si="144"/>
        <v>Prevalencia</v>
      </c>
      <c r="H699" t="str">
        <f t="shared" si="145"/>
        <v>Casos de violencia psicológica</v>
      </c>
      <c r="L699" s="1" t="str">
        <f t="shared" si="146"/>
        <v xml:space="preserve">II 04 - </v>
      </c>
    </row>
    <row r="700" spans="1:12" x14ac:dyDescent="0.35">
      <c r="A700" s="2">
        <f t="shared" si="138"/>
        <v>53</v>
      </c>
      <c r="B700" s="2">
        <f t="shared" si="139"/>
        <v>27.17</v>
      </c>
      <c r="C700" s="5" t="str">
        <f t="shared" si="140"/>
        <v xml:space="preserve">II 04 - </v>
      </c>
      <c r="D700" s="6" t="str">
        <f t="shared" si="141"/>
        <v>AQUÍ SE COPIA EL LINK SIN EL ID DE FILTRO</v>
      </c>
      <c r="E700" s="4">
        <f t="shared" si="142"/>
        <v>4</v>
      </c>
      <c r="F700" t="str">
        <f t="shared" si="143"/>
        <v>II 04</v>
      </c>
      <c r="G700" t="str">
        <f t="shared" si="144"/>
        <v>Prevalencia</v>
      </c>
      <c r="H700" t="str">
        <f t="shared" si="145"/>
        <v>Casos de violencia psicológica</v>
      </c>
      <c r="L700" s="1" t="str">
        <f t="shared" si="146"/>
        <v xml:space="preserve">II 04 - </v>
      </c>
    </row>
    <row r="701" spans="1:12" x14ac:dyDescent="0.35">
      <c r="A701" s="2">
        <f t="shared" si="138"/>
        <v>54</v>
      </c>
      <c r="B701" s="2">
        <f t="shared" si="139"/>
        <v>27.17</v>
      </c>
      <c r="C701" s="5" t="str">
        <f t="shared" si="140"/>
        <v xml:space="preserve">II 04 - </v>
      </c>
      <c r="D701" s="6" t="str">
        <f t="shared" si="141"/>
        <v>AQUÍ SE COPIA EL LINK SIN EL ID DE FILTRO</v>
      </c>
      <c r="E701" s="4">
        <f t="shared" si="142"/>
        <v>4</v>
      </c>
      <c r="F701" t="str">
        <f t="shared" si="143"/>
        <v>II 04</v>
      </c>
      <c r="G701" t="str">
        <f t="shared" si="144"/>
        <v>Prevalencia</v>
      </c>
      <c r="H701" t="str">
        <f t="shared" si="145"/>
        <v>Casos de violencia psicológica</v>
      </c>
      <c r="L701" s="1" t="str">
        <f t="shared" si="146"/>
        <v xml:space="preserve">II 04 - </v>
      </c>
    </row>
    <row r="702" spans="1:12" x14ac:dyDescent="0.35">
      <c r="A702" s="2">
        <f t="shared" si="138"/>
        <v>55</v>
      </c>
      <c r="B702" s="2">
        <f t="shared" si="139"/>
        <v>27.17</v>
      </c>
      <c r="C702" s="5" t="str">
        <f t="shared" si="140"/>
        <v xml:space="preserve">II 04 - </v>
      </c>
      <c r="D702" s="6" t="str">
        <f t="shared" si="141"/>
        <v>AQUÍ SE COPIA EL LINK SIN EL ID DE FILTRO</v>
      </c>
      <c r="E702" s="4">
        <f t="shared" si="142"/>
        <v>4</v>
      </c>
      <c r="F702" t="str">
        <f t="shared" si="143"/>
        <v>II 04</v>
      </c>
      <c r="G702" t="str">
        <f t="shared" si="144"/>
        <v>Prevalencia</v>
      </c>
      <c r="H702" t="str">
        <f t="shared" si="145"/>
        <v>Casos de violencia psicológica</v>
      </c>
      <c r="L702" s="1" t="str">
        <f t="shared" si="146"/>
        <v xml:space="preserve">II 04 - </v>
      </c>
    </row>
    <row r="703" spans="1:12" x14ac:dyDescent="0.35">
      <c r="A703" s="2">
        <f t="shared" si="138"/>
        <v>56</v>
      </c>
      <c r="B703" s="2">
        <f t="shared" si="139"/>
        <v>27.17</v>
      </c>
      <c r="C703" s="5" t="str">
        <f t="shared" si="140"/>
        <v xml:space="preserve">II 04 - </v>
      </c>
      <c r="D703" s="6" t="str">
        <f t="shared" si="141"/>
        <v>AQUÍ SE COPIA EL LINK SIN EL ID DE FILTRO</v>
      </c>
      <c r="E703" s="4">
        <f t="shared" si="142"/>
        <v>4</v>
      </c>
      <c r="F703" t="str">
        <f t="shared" si="143"/>
        <v>II 04</v>
      </c>
      <c r="G703" t="str">
        <f t="shared" si="144"/>
        <v>Prevalencia</v>
      </c>
      <c r="H703" t="str">
        <f t="shared" si="145"/>
        <v>Casos de violencia psicológica</v>
      </c>
      <c r="L703" s="1" t="str">
        <f t="shared" si="146"/>
        <v xml:space="preserve">II 04 - </v>
      </c>
    </row>
    <row r="704" spans="1:12" x14ac:dyDescent="0.35">
      <c r="A704" s="2">
        <f t="shared" si="138"/>
        <v>57</v>
      </c>
      <c r="B704" s="2">
        <f t="shared" si="139"/>
        <v>27.17</v>
      </c>
      <c r="C704" s="5" t="str">
        <f t="shared" si="140"/>
        <v xml:space="preserve">II 04 - </v>
      </c>
      <c r="D704" s="6" t="str">
        <f t="shared" si="141"/>
        <v>AQUÍ SE COPIA EL LINK SIN EL ID DE FILTRO</v>
      </c>
      <c r="E704" s="4">
        <f t="shared" si="142"/>
        <v>4</v>
      </c>
      <c r="F704" t="str">
        <f t="shared" si="143"/>
        <v>II 04</v>
      </c>
      <c r="G704" t="str">
        <f t="shared" si="144"/>
        <v>Prevalencia</v>
      </c>
      <c r="H704" t="str">
        <f t="shared" si="145"/>
        <v>Casos de violencia psicológica</v>
      </c>
      <c r="L704" s="1" t="str">
        <f t="shared" si="146"/>
        <v xml:space="preserve">II 04 - </v>
      </c>
    </row>
    <row r="705" spans="1:12" x14ac:dyDescent="0.35">
      <c r="A705" s="2">
        <f t="shared" si="138"/>
        <v>58</v>
      </c>
      <c r="B705" s="2">
        <f t="shared" si="139"/>
        <v>27.17</v>
      </c>
      <c r="C705" s="5" t="str">
        <f t="shared" si="140"/>
        <v xml:space="preserve">II 04 - </v>
      </c>
      <c r="D705" s="6" t="str">
        <f t="shared" si="141"/>
        <v>AQUÍ SE COPIA EL LINK SIN EL ID DE FILTRO</v>
      </c>
      <c r="E705" s="4">
        <f t="shared" si="142"/>
        <v>4</v>
      </c>
      <c r="F705" t="str">
        <f t="shared" si="143"/>
        <v>II 04</v>
      </c>
      <c r="G705" t="str">
        <f t="shared" si="144"/>
        <v>Prevalencia</v>
      </c>
      <c r="H705" t="str">
        <f t="shared" si="145"/>
        <v>Casos de violencia psicológica</v>
      </c>
      <c r="L705" s="1" t="str">
        <f t="shared" si="146"/>
        <v xml:space="preserve">II 04 - </v>
      </c>
    </row>
    <row r="706" spans="1:12" x14ac:dyDescent="0.35">
      <c r="A706" s="2">
        <f t="shared" si="138"/>
        <v>59</v>
      </c>
      <c r="B706" s="2">
        <f t="shared" si="139"/>
        <v>27.17</v>
      </c>
      <c r="C706" s="5" t="str">
        <f t="shared" si="140"/>
        <v xml:space="preserve">II 04 - </v>
      </c>
      <c r="D706" s="6" t="str">
        <f t="shared" si="141"/>
        <v>AQUÍ SE COPIA EL LINK SIN EL ID DE FILTRO</v>
      </c>
      <c r="E706" s="4">
        <f t="shared" si="142"/>
        <v>4</v>
      </c>
      <c r="F706" t="str">
        <f t="shared" si="143"/>
        <v>II 04</v>
      </c>
      <c r="G706" t="str">
        <f t="shared" si="144"/>
        <v>Prevalencia</v>
      </c>
      <c r="H706" t="str">
        <f t="shared" si="145"/>
        <v>Casos de violencia psicológica</v>
      </c>
      <c r="L706" s="1" t="str">
        <f t="shared" si="146"/>
        <v xml:space="preserve">II 04 - </v>
      </c>
    </row>
    <row r="707" spans="1:12" x14ac:dyDescent="0.35">
      <c r="A707" s="2">
        <f t="shared" si="138"/>
        <v>60</v>
      </c>
      <c r="B707" s="2">
        <f t="shared" si="139"/>
        <v>27.17</v>
      </c>
      <c r="C707" s="5" t="str">
        <f t="shared" si="140"/>
        <v xml:space="preserve">II 04 - </v>
      </c>
      <c r="D707" s="6" t="str">
        <f t="shared" si="141"/>
        <v>AQUÍ SE COPIA EL LINK SIN EL ID DE FILTRO</v>
      </c>
      <c r="E707" s="4">
        <f t="shared" si="142"/>
        <v>4</v>
      </c>
      <c r="F707" t="str">
        <f t="shared" si="143"/>
        <v>II 04</v>
      </c>
      <c r="G707" t="str">
        <f t="shared" si="144"/>
        <v>Prevalencia</v>
      </c>
      <c r="H707" t="str">
        <f t="shared" si="145"/>
        <v>Casos de violencia psicológica</v>
      </c>
      <c r="L707" s="1" t="str">
        <f t="shared" si="146"/>
        <v xml:space="preserve">II 04 - </v>
      </c>
    </row>
    <row r="708" spans="1:12" x14ac:dyDescent="0.35">
      <c r="A708" s="2">
        <f t="shared" si="138"/>
        <v>61</v>
      </c>
      <c r="B708" s="2">
        <f t="shared" si="139"/>
        <v>27.17</v>
      </c>
      <c r="C708" s="5" t="str">
        <f t="shared" si="140"/>
        <v xml:space="preserve">II 04 - </v>
      </c>
      <c r="D708" s="6" t="str">
        <f t="shared" si="141"/>
        <v>AQUÍ SE COPIA EL LINK SIN EL ID DE FILTRO</v>
      </c>
      <c r="E708" s="4">
        <f t="shared" si="142"/>
        <v>4</v>
      </c>
      <c r="F708" t="str">
        <f t="shared" si="143"/>
        <v>II 04</v>
      </c>
      <c r="G708" t="str">
        <f t="shared" si="144"/>
        <v>Prevalencia</v>
      </c>
      <c r="H708" t="str">
        <f t="shared" si="145"/>
        <v>Casos de violencia psicológica</v>
      </c>
      <c r="L708" s="1" t="str">
        <f t="shared" si="146"/>
        <v xml:space="preserve">II 04 - </v>
      </c>
    </row>
    <row r="709" spans="1:12" x14ac:dyDescent="0.35">
      <c r="A709" s="2">
        <f t="shared" si="138"/>
        <v>62</v>
      </c>
      <c r="B709" s="2">
        <f t="shared" si="139"/>
        <v>27.17</v>
      </c>
      <c r="C709" s="5" t="str">
        <f t="shared" si="140"/>
        <v xml:space="preserve">II 04 - </v>
      </c>
      <c r="D709" s="6" t="str">
        <f t="shared" si="141"/>
        <v>AQUÍ SE COPIA EL LINK SIN EL ID DE FILTRO</v>
      </c>
      <c r="E709" s="4">
        <f t="shared" si="142"/>
        <v>4</v>
      </c>
      <c r="F709" t="str">
        <f t="shared" si="143"/>
        <v>II 04</v>
      </c>
      <c r="G709" t="str">
        <f t="shared" si="144"/>
        <v>Prevalencia</v>
      </c>
      <c r="H709" t="str">
        <f t="shared" si="145"/>
        <v>Casos de violencia psicológica</v>
      </c>
      <c r="L709" s="1" t="str">
        <f t="shared" si="146"/>
        <v xml:space="preserve">II 04 - </v>
      </c>
    </row>
    <row r="710" spans="1:12" x14ac:dyDescent="0.35">
      <c r="A710" s="2">
        <f t="shared" si="138"/>
        <v>63</v>
      </c>
      <c r="B710" s="2">
        <f t="shared" si="139"/>
        <v>27.17</v>
      </c>
      <c r="C710" s="5" t="str">
        <f t="shared" si="140"/>
        <v xml:space="preserve">II 04 - </v>
      </c>
      <c r="D710" s="6" t="str">
        <f t="shared" si="141"/>
        <v>AQUÍ SE COPIA EL LINK SIN EL ID DE FILTRO</v>
      </c>
      <c r="E710" s="4">
        <f t="shared" si="142"/>
        <v>4</v>
      </c>
      <c r="F710" t="str">
        <f t="shared" si="143"/>
        <v>II 04</v>
      </c>
      <c r="G710" t="str">
        <f t="shared" si="144"/>
        <v>Prevalencia</v>
      </c>
      <c r="H710" t="str">
        <f t="shared" si="145"/>
        <v>Casos de violencia psicológica</v>
      </c>
      <c r="L710" s="1" t="str">
        <f t="shared" si="146"/>
        <v xml:space="preserve">II 04 - </v>
      </c>
    </row>
    <row r="711" spans="1:12" x14ac:dyDescent="0.35">
      <c r="A711" s="2">
        <f t="shared" si="138"/>
        <v>64</v>
      </c>
      <c r="B711" s="2">
        <f t="shared" si="139"/>
        <v>27.17</v>
      </c>
      <c r="C711" s="5" t="str">
        <f t="shared" si="140"/>
        <v xml:space="preserve">II 04 - </v>
      </c>
      <c r="D711" s="6" t="str">
        <f t="shared" si="141"/>
        <v>AQUÍ SE COPIA EL LINK SIN EL ID DE FILTRO</v>
      </c>
      <c r="E711" s="4">
        <f t="shared" si="142"/>
        <v>4</v>
      </c>
      <c r="F711" t="str">
        <f t="shared" si="143"/>
        <v>II 04</v>
      </c>
      <c r="G711" t="str">
        <f t="shared" si="144"/>
        <v>Prevalencia</v>
      </c>
      <c r="H711" t="str">
        <f t="shared" si="145"/>
        <v>Casos de violencia psicológica</v>
      </c>
      <c r="L711" s="1" t="str">
        <f t="shared" si="146"/>
        <v xml:space="preserve">II 04 - </v>
      </c>
    </row>
    <row r="712" spans="1:12" x14ac:dyDescent="0.35">
      <c r="A712" s="2">
        <f t="shared" si="138"/>
        <v>65</v>
      </c>
      <c r="B712" s="2">
        <f t="shared" si="139"/>
        <v>27.17</v>
      </c>
      <c r="C712" s="5" t="str">
        <f t="shared" si="140"/>
        <v xml:space="preserve">II 04 - </v>
      </c>
      <c r="D712" s="6" t="str">
        <f t="shared" si="141"/>
        <v>AQUÍ SE COPIA EL LINK SIN EL ID DE FILTRO</v>
      </c>
      <c r="E712" s="4">
        <f t="shared" si="142"/>
        <v>4</v>
      </c>
      <c r="F712" t="str">
        <f t="shared" si="143"/>
        <v>II 04</v>
      </c>
      <c r="G712" t="str">
        <f t="shared" si="144"/>
        <v>Prevalencia</v>
      </c>
      <c r="H712" t="str">
        <f t="shared" si="145"/>
        <v>Casos de violencia psicológica</v>
      </c>
      <c r="L712" s="1" t="str">
        <f t="shared" si="146"/>
        <v xml:space="preserve">II 04 - </v>
      </c>
    </row>
    <row r="713" spans="1:12" x14ac:dyDescent="0.35">
      <c r="A713" s="2">
        <f t="shared" si="138"/>
        <v>66</v>
      </c>
      <c r="B713" s="2">
        <f t="shared" si="139"/>
        <v>27.17</v>
      </c>
      <c r="C713" s="5" t="str">
        <f t="shared" si="140"/>
        <v xml:space="preserve">II 04 - </v>
      </c>
      <c r="D713" s="6" t="str">
        <f t="shared" si="141"/>
        <v>AQUÍ SE COPIA EL LINK SIN EL ID DE FILTRO</v>
      </c>
      <c r="E713" s="4">
        <f t="shared" si="142"/>
        <v>4</v>
      </c>
      <c r="F713" t="str">
        <f t="shared" si="143"/>
        <v>II 04</v>
      </c>
      <c r="G713" t="str">
        <f t="shared" si="144"/>
        <v>Prevalencia</v>
      </c>
      <c r="H713" t="str">
        <f t="shared" si="145"/>
        <v>Casos de violencia psicológica</v>
      </c>
      <c r="L713" s="1" t="str">
        <f t="shared" si="146"/>
        <v xml:space="preserve">II 04 - </v>
      </c>
    </row>
    <row r="714" spans="1:12" x14ac:dyDescent="0.35">
      <c r="A714" s="2">
        <f t="shared" si="138"/>
        <v>67</v>
      </c>
      <c r="B714" s="2">
        <f t="shared" si="139"/>
        <v>27.17</v>
      </c>
      <c r="C714" s="5" t="str">
        <f t="shared" si="140"/>
        <v xml:space="preserve">II 04 - </v>
      </c>
      <c r="D714" s="6" t="str">
        <f t="shared" si="141"/>
        <v>AQUÍ SE COPIA EL LINK SIN EL ID DE FILTRO</v>
      </c>
      <c r="E714" s="4">
        <f t="shared" si="142"/>
        <v>4</v>
      </c>
      <c r="F714" t="str">
        <f t="shared" si="143"/>
        <v>II 04</v>
      </c>
      <c r="G714" t="str">
        <f t="shared" si="144"/>
        <v>Prevalencia</v>
      </c>
      <c r="H714" t="str">
        <f t="shared" si="145"/>
        <v>Casos de violencia psicológica</v>
      </c>
      <c r="L714" s="1" t="str">
        <f t="shared" si="146"/>
        <v xml:space="preserve">II 04 - </v>
      </c>
    </row>
    <row r="715" spans="1:12" x14ac:dyDescent="0.35">
      <c r="A715" s="2">
        <f t="shared" si="138"/>
        <v>68</v>
      </c>
      <c r="B715" s="2">
        <f t="shared" si="139"/>
        <v>27.17</v>
      </c>
      <c r="C715" s="5" t="str">
        <f t="shared" si="140"/>
        <v xml:space="preserve">II 04 - </v>
      </c>
      <c r="D715" s="6" t="str">
        <f t="shared" si="141"/>
        <v>AQUÍ SE COPIA EL LINK SIN EL ID DE FILTRO</v>
      </c>
      <c r="E715" s="4">
        <f t="shared" si="142"/>
        <v>4</v>
      </c>
      <c r="F715" t="str">
        <f t="shared" si="143"/>
        <v>II 04</v>
      </c>
      <c r="G715" t="str">
        <f t="shared" si="144"/>
        <v>Prevalencia</v>
      </c>
      <c r="H715" t="str">
        <f t="shared" si="145"/>
        <v>Casos de violencia psicológica</v>
      </c>
      <c r="L715" s="1" t="str">
        <f t="shared" si="146"/>
        <v xml:space="preserve">II 04 - </v>
      </c>
    </row>
    <row r="716" spans="1:12" x14ac:dyDescent="0.35">
      <c r="A716" s="2">
        <f t="shared" si="138"/>
        <v>69</v>
      </c>
      <c r="B716" s="2">
        <f t="shared" si="139"/>
        <v>27.17</v>
      </c>
      <c r="C716" s="5" t="str">
        <f t="shared" si="140"/>
        <v xml:space="preserve">II 04 - </v>
      </c>
      <c r="D716" s="6" t="str">
        <f t="shared" si="141"/>
        <v>AQUÍ SE COPIA EL LINK SIN EL ID DE FILTRO</v>
      </c>
      <c r="E716" s="4">
        <f t="shared" si="142"/>
        <v>4</v>
      </c>
      <c r="F716" t="str">
        <f t="shared" si="143"/>
        <v>II 04</v>
      </c>
      <c r="G716" t="str">
        <f t="shared" si="144"/>
        <v>Prevalencia</v>
      </c>
      <c r="H716" t="str">
        <f t="shared" si="145"/>
        <v>Casos de violencia psicológica</v>
      </c>
      <c r="L716" s="1" t="str">
        <f t="shared" si="146"/>
        <v xml:space="preserve">II 04 - </v>
      </c>
    </row>
    <row r="717" spans="1:12" x14ac:dyDescent="0.35">
      <c r="A717" s="2">
        <f t="shared" si="138"/>
        <v>70</v>
      </c>
      <c r="B717" s="2">
        <f t="shared" si="139"/>
        <v>27.17</v>
      </c>
      <c r="C717" s="5" t="str">
        <f t="shared" si="140"/>
        <v xml:space="preserve">II 04 - </v>
      </c>
      <c r="D717" s="6" t="str">
        <f t="shared" si="141"/>
        <v>AQUÍ SE COPIA EL LINK SIN EL ID DE FILTRO</v>
      </c>
      <c r="E717" s="4">
        <f t="shared" si="142"/>
        <v>4</v>
      </c>
      <c r="F717" t="str">
        <f t="shared" si="143"/>
        <v>II 04</v>
      </c>
      <c r="G717" t="str">
        <f t="shared" si="144"/>
        <v>Prevalencia</v>
      </c>
      <c r="H717" t="str">
        <f t="shared" si="145"/>
        <v>Casos de violencia psicológica</v>
      </c>
      <c r="L717" s="1" t="str">
        <f t="shared" si="146"/>
        <v xml:space="preserve">II 04 - </v>
      </c>
    </row>
    <row r="718" spans="1:12" x14ac:dyDescent="0.35">
      <c r="A718" s="2">
        <f t="shared" si="138"/>
        <v>71</v>
      </c>
      <c r="B718" s="2">
        <f t="shared" si="139"/>
        <v>27.17</v>
      </c>
      <c r="C718" s="5" t="str">
        <f t="shared" si="140"/>
        <v xml:space="preserve">II 04 - </v>
      </c>
      <c r="D718" s="6" t="str">
        <f t="shared" si="141"/>
        <v>AQUÍ SE COPIA EL LINK SIN EL ID DE FILTRO</v>
      </c>
      <c r="E718" s="4">
        <f t="shared" si="142"/>
        <v>4</v>
      </c>
      <c r="F718" t="str">
        <f t="shared" si="143"/>
        <v>II 04</v>
      </c>
      <c r="G718" t="str">
        <f t="shared" si="144"/>
        <v>Prevalencia</v>
      </c>
      <c r="H718" t="str">
        <f t="shared" si="145"/>
        <v>Casos de violencia psicológica</v>
      </c>
      <c r="L718" s="1" t="str">
        <f t="shared" si="146"/>
        <v xml:space="preserve">II 04 - </v>
      </c>
    </row>
    <row r="719" spans="1:12" x14ac:dyDescent="0.35">
      <c r="A719" s="2">
        <f t="shared" si="138"/>
        <v>72</v>
      </c>
      <c r="B719" s="2">
        <f t="shared" si="139"/>
        <v>27.17</v>
      </c>
      <c r="C719" s="5" t="str">
        <f t="shared" si="140"/>
        <v xml:space="preserve">II 04 - </v>
      </c>
      <c r="D719" s="6" t="str">
        <f t="shared" si="141"/>
        <v>AQUÍ SE COPIA EL LINK SIN EL ID DE FILTRO</v>
      </c>
      <c r="E719" s="4">
        <f t="shared" si="142"/>
        <v>4</v>
      </c>
      <c r="F719" t="str">
        <f t="shared" si="143"/>
        <v>II 04</v>
      </c>
      <c r="G719" t="str">
        <f t="shared" si="144"/>
        <v>Prevalencia</v>
      </c>
      <c r="H719" t="str">
        <f t="shared" si="145"/>
        <v>Casos de violencia psicológica</v>
      </c>
      <c r="L719" s="1" t="str">
        <f t="shared" si="146"/>
        <v xml:space="preserve">II 04 - </v>
      </c>
    </row>
    <row r="720" spans="1:12" x14ac:dyDescent="0.35">
      <c r="A720" s="2">
        <f t="shared" si="138"/>
        <v>73</v>
      </c>
      <c r="B720" s="2">
        <f t="shared" si="139"/>
        <v>27.17</v>
      </c>
      <c r="C720" s="5" t="str">
        <f t="shared" si="140"/>
        <v xml:space="preserve">II 04 - </v>
      </c>
      <c r="D720" s="6" t="str">
        <f t="shared" si="141"/>
        <v>AQUÍ SE COPIA EL LINK SIN EL ID DE FILTRO</v>
      </c>
      <c r="E720" s="4">
        <f t="shared" si="142"/>
        <v>4</v>
      </c>
      <c r="F720" t="str">
        <f t="shared" si="143"/>
        <v>II 04</v>
      </c>
      <c r="G720" t="str">
        <f t="shared" si="144"/>
        <v>Prevalencia</v>
      </c>
      <c r="H720" t="str">
        <f t="shared" si="145"/>
        <v>Casos de violencia psicológica</v>
      </c>
      <c r="L720" s="1" t="str">
        <f t="shared" si="146"/>
        <v xml:space="preserve">II 04 - </v>
      </c>
    </row>
    <row r="721" spans="1:12" x14ac:dyDescent="0.35">
      <c r="A721" s="2">
        <f t="shared" si="138"/>
        <v>74</v>
      </c>
      <c r="B721" s="2">
        <f t="shared" si="139"/>
        <v>27.17</v>
      </c>
      <c r="C721" s="5" t="str">
        <f t="shared" si="140"/>
        <v xml:space="preserve">II 04 - </v>
      </c>
      <c r="D721" s="6" t="str">
        <f t="shared" si="141"/>
        <v>AQUÍ SE COPIA EL LINK SIN EL ID DE FILTRO</v>
      </c>
      <c r="E721" s="4">
        <f t="shared" si="142"/>
        <v>4</v>
      </c>
      <c r="F721" t="str">
        <f t="shared" si="143"/>
        <v>II 04</v>
      </c>
      <c r="G721" t="str">
        <f t="shared" si="144"/>
        <v>Prevalencia</v>
      </c>
      <c r="H721" t="str">
        <f t="shared" si="145"/>
        <v>Casos de violencia psicológica</v>
      </c>
      <c r="L721" s="1" t="str">
        <f t="shared" si="146"/>
        <v xml:space="preserve">II 04 - </v>
      </c>
    </row>
    <row r="722" spans="1:12" x14ac:dyDescent="0.35">
      <c r="A722" s="2">
        <f t="shared" si="138"/>
        <v>75</v>
      </c>
      <c r="B722" s="2">
        <f t="shared" si="139"/>
        <v>27.17</v>
      </c>
      <c r="C722" s="5" t="str">
        <f t="shared" si="140"/>
        <v xml:space="preserve">II 04 - </v>
      </c>
      <c r="D722" s="6" t="str">
        <f t="shared" si="141"/>
        <v>AQUÍ SE COPIA EL LINK SIN EL ID DE FILTRO</v>
      </c>
      <c r="E722" s="4">
        <f t="shared" si="142"/>
        <v>4</v>
      </c>
      <c r="F722" t="str">
        <f t="shared" si="143"/>
        <v>II 04</v>
      </c>
      <c r="G722" t="str">
        <f t="shared" si="144"/>
        <v>Prevalencia</v>
      </c>
      <c r="H722" t="str">
        <f t="shared" si="145"/>
        <v>Casos de violencia psicológica</v>
      </c>
      <c r="L722" s="1" t="str">
        <f t="shared" si="146"/>
        <v xml:space="preserve">II 04 - </v>
      </c>
    </row>
    <row r="723" spans="1:12" x14ac:dyDescent="0.35">
      <c r="A723" s="2">
        <f t="shared" si="138"/>
        <v>76</v>
      </c>
      <c r="B723" s="2">
        <f t="shared" si="139"/>
        <v>27.17</v>
      </c>
      <c r="C723" s="5" t="str">
        <f t="shared" si="140"/>
        <v xml:space="preserve">II 04 - </v>
      </c>
      <c r="D723" s="6" t="str">
        <f t="shared" si="141"/>
        <v>AQUÍ SE COPIA EL LINK SIN EL ID DE FILTRO</v>
      </c>
      <c r="E723" s="4">
        <f t="shared" si="142"/>
        <v>4</v>
      </c>
      <c r="F723" t="str">
        <f t="shared" si="143"/>
        <v>II 04</v>
      </c>
      <c r="G723" t="str">
        <f t="shared" si="144"/>
        <v>Prevalencia</v>
      </c>
      <c r="H723" t="str">
        <f t="shared" si="145"/>
        <v>Casos de violencia psicológica</v>
      </c>
      <c r="L723" s="1" t="str">
        <f t="shared" si="146"/>
        <v xml:space="preserve">II 04 - </v>
      </c>
    </row>
    <row r="724" spans="1:12" x14ac:dyDescent="0.35">
      <c r="A724" s="2">
        <f t="shared" si="138"/>
        <v>77</v>
      </c>
      <c r="B724" s="2">
        <f t="shared" si="139"/>
        <v>27.17</v>
      </c>
      <c r="C724" s="5" t="str">
        <f t="shared" si="140"/>
        <v xml:space="preserve">II 04 - </v>
      </c>
      <c r="D724" s="6" t="str">
        <f t="shared" si="141"/>
        <v>AQUÍ SE COPIA EL LINK SIN EL ID DE FILTRO</v>
      </c>
      <c r="E724" s="4">
        <f t="shared" si="142"/>
        <v>4</v>
      </c>
      <c r="F724" t="str">
        <f t="shared" si="143"/>
        <v>II 04</v>
      </c>
      <c r="G724" t="str">
        <f t="shared" si="144"/>
        <v>Prevalencia</v>
      </c>
      <c r="H724" t="str">
        <f t="shared" si="145"/>
        <v>Casos de violencia psicológica</v>
      </c>
      <c r="L724" s="1" t="str">
        <f t="shared" si="146"/>
        <v xml:space="preserve">II 04 - </v>
      </c>
    </row>
    <row r="725" spans="1:12" x14ac:dyDescent="0.35">
      <c r="A725" s="2">
        <f t="shared" si="138"/>
        <v>78</v>
      </c>
      <c r="B725" s="2">
        <f t="shared" si="139"/>
        <v>27.17</v>
      </c>
      <c r="C725" s="5" t="str">
        <f t="shared" si="140"/>
        <v xml:space="preserve">II 04 - </v>
      </c>
      <c r="D725" s="6" t="str">
        <f t="shared" si="141"/>
        <v>AQUÍ SE COPIA EL LINK SIN EL ID DE FILTRO</v>
      </c>
      <c r="E725" s="4">
        <f t="shared" si="142"/>
        <v>4</v>
      </c>
      <c r="F725" t="str">
        <f t="shared" si="143"/>
        <v>II 04</v>
      </c>
      <c r="G725" t="str">
        <f t="shared" si="144"/>
        <v>Prevalencia</v>
      </c>
      <c r="H725" t="str">
        <f t="shared" si="145"/>
        <v>Casos de violencia psicológica</v>
      </c>
      <c r="L725" s="1" t="str">
        <f t="shared" si="146"/>
        <v xml:space="preserve">II 04 - </v>
      </c>
    </row>
    <row r="726" spans="1:12" x14ac:dyDescent="0.35">
      <c r="A726" s="2">
        <f t="shared" si="138"/>
        <v>79</v>
      </c>
      <c r="B726" s="2">
        <f t="shared" si="139"/>
        <v>27.17</v>
      </c>
      <c r="C726" s="5" t="str">
        <f t="shared" si="140"/>
        <v xml:space="preserve">II 04 - </v>
      </c>
      <c r="D726" s="6" t="str">
        <f t="shared" si="141"/>
        <v>AQUÍ SE COPIA EL LINK SIN EL ID DE FILTRO</v>
      </c>
      <c r="E726" s="4">
        <f t="shared" si="142"/>
        <v>4</v>
      </c>
      <c r="F726" t="str">
        <f t="shared" si="143"/>
        <v>II 04</v>
      </c>
      <c r="G726" t="str">
        <f t="shared" si="144"/>
        <v>Prevalencia</v>
      </c>
      <c r="H726" t="str">
        <f t="shared" si="145"/>
        <v>Casos de violencia psicológica</v>
      </c>
      <c r="L726" s="1" t="str">
        <f t="shared" si="146"/>
        <v xml:space="preserve">II 04 - </v>
      </c>
    </row>
    <row r="727" spans="1:12" x14ac:dyDescent="0.35">
      <c r="A727" s="2">
        <f t="shared" si="138"/>
        <v>80</v>
      </c>
      <c r="B727" s="2">
        <f t="shared" si="139"/>
        <v>27.17</v>
      </c>
      <c r="C727" s="5" t="str">
        <f t="shared" si="140"/>
        <v xml:space="preserve">II 04 - </v>
      </c>
      <c r="D727" s="6" t="str">
        <f t="shared" si="141"/>
        <v>AQUÍ SE COPIA EL LINK SIN EL ID DE FILTRO</v>
      </c>
      <c r="E727" s="4">
        <f t="shared" si="142"/>
        <v>4</v>
      </c>
      <c r="F727" t="str">
        <f t="shared" si="143"/>
        <v>II 04</v>
      </c>
      <c r="G727" t="str">
        <f t="shared" si="144"/>
        <v>Prevalencia</v>
      </c>
      <c r="H727" t="str">
        <f t="shared" si="145"/>
        <v>Casos de violencia psicológica</v>
      </c>
      <c r="L727" s="1" t="str">
        <f t="shared" si="146"/>
        <v xml:space="preserve">II 04 - </v>
      </c>
    </row>
    <row r="728" spans="1:12" x14ac:dyDescent="0.35">
      <c r="A728" s="2">
        <f t="shared" si="138"/>
        <v>81</v>
      </c>
      <c r="B728" s="2">
        <f t="shared" si="139"/>
        <v>27.17</v>
      </c>
      <c r="C728" s="5" t="str">
        <f t="shared" si="140"/>
        <v xml:space="preserve">II 04 - </v>
      </c>
      <c r="D728" s="6" t="str">
        <f t="shared" si="141"/>
        <v>AQUÍ SE COPIA EL LINK SIN EL ID DE FILTRO</v>
      </c>
      <c r="E728" s="4">
        <f t="shared" si="142"/>
        <v>4</v>
      </c>
      <c r="F728" t="str">
        <f t="shared" si="143"/>
        <v>II 04</v>
      </c>
      <c r="G728" t="str">
        <f t="shared" si="144"/>
        <v>Prevalencia</v>
      </c>
      <c r="H728" t="str">
        <f t="shared" si="145"/>
        <v>Casos de violencia psicológica</v>
      </c>
      <c r="L728" s="1" t="str">
        <f t="shared" si="146"/>
        <v xml:space="preserve">II 04 - </v>
      </c>
    </row>
    <row r="729" spans="1:12" x14ac:dyDescent="0.35">
      <c r="A729" s="2">
        <f t="shared" si="138"/>
        <v>82</v>
      </c>
      <c r="B729" s="2">
        <f t="shared" si="139"/>
        <v>27.17</v>
      </c>
      <c r="C729" s="5" t="str">
        <f t="shared" si="140"/>
        <v xml:space="preserve">II 04 - </v>
      </c>
      <c r="D729" s="6" t="str">
        <f t="shared" si="141"/>
        <v>AQUÍ SE COPIA EL LINK SIN EL ID DE FILTRO</v>
      </c>
      <c r="E729" s="4">
        <f t="shared" si="142"/>
        <v>4</v>
      </c>
      <c r="F729" t="str">
        <f t="shared" si="143"/>
        <v>II 04</v>
      </c>
      <c r="G729" t="str">
        <f t="shared" si="144"/>
        <v>Prevalencia</v>
      </c>
      <c r="H729" t="str">
        <f t="shared" si="145"/>
        <v>Casos de violencia psicológica</v>
      </c>
      <c r="L729" s="1" t="str">
        <f t="shared" si="146"/>
        <v xml:space="preserve">II 04 - </v>
      </c>
    </row>
    <row r="730" spans="1:12" x14ac:dyDescent="0.35">
      <c r="A730" s="2">
        <f t="shared" si="138"/>
        <v>83</v>
      </c>
      <c r="B730" s="2">
        <f t="shared" si="139"/>
        <v>27.17</v>
      </c>
      <c r="C730" s="5" t="str">
        <f t="shared" si="140"/>
        <v xml:space="preserve">II 04 - </v>
      </c>
      <c r="D730" s="6" t="str">
        <f t="shared" si="141"/>
        <v>AQUÍ SE COPIA EL LINK SIN EL ID DE FILTRO</v>
      </c>
      <c r="E730" s="4">
        <f t="shared" si="142"/>
        <v>4</v>
      </c>
      <c r="F730" t="str">
        <f t="shared" si="143"/>
        <v>II 04</v>
      </c>
      <c r="G730" t="str">
        <f t="shared" si="144"/>
        <v>Prevalencia</v>
      </c>
      <c r="H730" t="str">
        <f t="shared" si="145"/>
        <v>Casos de violencia psicológica</v>
      </c>
      <c r="L730" s="1" t="str">
        <f t="shared" si="146"/>
        <v xml:space="preserve">II 04 - </v>
      </c>
    </row>
    <row r="731" spans="1:12" x14ac:dyDescent="0.35">
      <c r="A731" s="2">
        <f t="shared" si="138"/>
        <v>84</v>
      </c>
      <c r="B731" s="2">
        <f t="shared" si="139"/>
        <v>27.17</v>
      </c>
      <c r="C731" s="5" t="str">
        <f t="shared" si="140"/>
        <v xml:space="preserve">II 04 - </v>
      </c>
      <c r="D731" s="6" t="str">
        <f t="shared" si="141"/>
        <v>AQUÍ SE COPIA EL LINK SIN EL ID DE FILTRO</v>
      </c>
      <c r="E731" s="4">
        <f t="shared" si="142"/>
        <v>4</v>
      </c>
      <c r="F731" t="str">
        <f t="shared" si="143"/>
        <v>II 04</v>
      </c>
      <c r="G731" t="str">
        <f t="shared" si="144"/>
        <v>Prevalencia</v>
      </c>
      <c r="H731" t="str">
        <f t="shared" si="145"/>
        <v>Casos de violencia psicológica</v>
      </c>
      <c r="L731" s="1" t="str">
        <f t="shared" si="146"/>
        <v xml:space="preserve">II 04 - </v>
      </c>
    </row>
    <row r="732" spans="1:12" x14ac:dyDescent="0.35">
      <c r="A732" s="2">
        <f t="shared" si="138"/>
        <v>85</v>
      </c>
      <c r="B732" s="2">
        <f t="shared" si="139"/>
        <v>27.17</v>
      </c>
      <c r="C732" s="5" t="str">
        <f t="shared" si="140"/>
        <v xml:space="preserve">II 04 - </v>
      </c>
      <c r="D732" s="6" t="str">
        <f t="shared" si="141"/>
        <v>AQUÍ SE COPIA EL LINK SIN EL ID DE FILTRO</v>
      </c>
      <c r="E732" s="4">
        <f t="shared" si="142"/>
        <v>4</v>
      </c>
      <c r="F732" t="str">
        <f t="shared" si="143"/>
        <v>II 04</v>
      </c>
      <c r="G732" t="str">
        <f t="shared" si="144"/>
        <v>Prevalencia</v>
      </c>
      <c r="H732" t="str">
        <f t="shared" si="145"/>
        <v>Casos de violencia psicológica</v>
      </c>
      <c r="L732" s="1" t="str">
        <f t="shared" si="146"/>
        <v xml:space="preserve">II 04 - </v>
      </c>
    </row>
    <row r="733" spans="1:12" x14ac:dyDescent="0.35">
      <c r="A733" s="2">
        <f t="shared" si="138"/>
        <v>86</v>
      </c>
      <c r="B733" s="2">
        <f t="shared" si="139"/>
        <v>27.17</v>
      </c>
      <c r="C733" s="5" t="str">
        <f t="shared" si="140"/>
        <v xml:space="preserve">II 04 - </v>
      </c>
      <c r="D733" s="6" t="str">
        <f t="shared" si="141"/>
        <v>AQUÍ SE COPIA EL LINK SIN EL ID DE FILTRO</v>
      </c>
      <c r="E733" s="4">
        <f t="shared" si="142"/>
        <v>4</v>
      </c>
      <c r="F733" t="str">
        <f t="shared" si="143"/>
        <v>II 04</v>
      </c>
      <c r="G733" t="str">
        <f t="shared" si="144"/>
        <v>Prevalencia</v>
      </c>
      <c r="H733" t="str">
        <f t="shared" si="145"/>
        <v>Casos de violencia psicológica</v>
      </c>
      <c r="L733" s="1" t="str">
        <f t="shared" si="146"/>
        <v xml:space="preserve">II 04 - </v>
      </c>
    </row>
    <row r="734" spans="1:12" x14ac:dyDescent="0.35">
      <c r="A734" s="2">
        <f t="shared" si="138"/>
        <v>87</v>
      </c>
      <c r="B734" s="2">
        <f t="shared" si="139"/>
        <v>27.17</v>
      </c>
      <c r="C734" s="5" t="str">
        <f t="shared" si="140"/>
        <v xml:space="preserve">II 04 - </v>
      </c>
      <c r="D734" s="6" t="str">
        <f t="shared" si="141"/>
        <v>AQUÍ SE COPIA EL LINK SIN EL ID DE FILTRO</v>
      </c>
      <c r="E734" s="4">
        <f t="shared" si="142"/>
        <v>4</v>
      </c>
      <c r="F734" t="str">
        <f t="shared" si="143"/>
        <v>II 04</v>
      </c>
      <c r="G734" t="str">
        <f t="shared" si="144"/>
        <v>Prevalencia</v>
      </c>
      <c r="H734" t="str">
        <f t="shared" si="145"/>
        <v>Casos de violencia psicológica</v>
      </c>
      <c r="L734" s="1" t="str">
        <f t="shared" si="146"/>
        <v xml:space="preserve">II 04 - </v>
      </c>
    </row>
    <row r="735" spans="1:12" x14ac:dyDescent="0.35">
      <c r="A735" s="2">
        <f t="shared" si="138"/>
        <v>88</v>
      </c>
      <c r="B735" s="2">
        <f t="shared" si="139"/>
        <v>27.17</v>
      </c>
      <c r="C735" s="5" t="str">
        <f t="shared" si="140"/>
        <v xml:space="preserve">II 04 - </v>
      </c>
      <c r="D735" s="6" t="str">
        <f t="shared" si="141"/>
        <v>AQUÍ SE COPIA EL LINK SIN EL ID DE FILTRO</v>
      </c>
      <c r="E735" s="4">
        <f t="shared" si="142"/>
        <v>4</v>
      </c>
      <c r="F735" t="str">
        <f t="shared" si="143"/>
        <v>II 04</v>
      </c>
      <c r="G735" t="str">
        <f t="shared" si="144"/>
        <v>Prevalencia</v>
      </c>
      <c r="H735" t="str">
        <f t="shared" si="145"/>
        <v>Casos de violencia psicológica</v>
      </c>
      <c r="L735" s="1" t="str">
        <f t="shared" si="146"/>
        <v xml:space="preserve">II 04 - </v>
      </c>
    </row>
    <row r="736" spans="1:12" x14ac:dyDescent="0.35">
      <c r="A736" s="2">
        <f t="shared" si="138"/>
        <v>89</v>
      </c>
      <c r="B736" s="2">
        <f t="shared" si="139"/>
        <v>27.17</v>
      </c>
      <c r="C736" s="5" t="str">
        <f t="shared" si="140"/>
        <v xml:space="preserve">II 04 - </v>
      </c>
      <c r="D736" s="6" t="str">
        <f t="shared" si="141"/>
        <v>AQUÍ SE COPIA EL LINK SIN EL ID DE FILTRO</v>
      </c>
      <c r="E736" s="4">
        <f t="shared" si="142"/>
        <v>4</v>
      </c>
      <c r="F736" t="str">
        <f t="shared" si="143"/>
        <v>II 04</v>
      </c>
      <c r="G736" t="str">
        <f t="shared" si="144"/>
        <v>Prevalencia</v>
      </c>
      <c r="H736" t="str">
        <f t="shared" si="145"/>
        <v>Casos de violencia psicológica</v>
      </c>
      <c r="L736" s="1" t="str">
        <f t="shared" si="146"/>
        <v xml:space="preserve">II 04 - </v>
      </c>
    </row>
    <row r="737" spans="1:12" x14ac:dyDescent="0.35">
      <c r="A737" s="2">
        <f t="shared" si="138"/>
        <v>90</v>
      </c>
      <c r="B737" s="2">
        <f t="shared" si="139"/>
        <v>27.17</v>
      </c>
      <c r="C737" s="5" t="str">
        <f t="shared" si="140"/>
        <v xml:space="preserve">II 04 - </v>
      </c>
      <c r="D737" s="6" t="str">
        <f t="shared" si="141"/>
        <v>AQUÍ SE COPIA EL LINK SIN EL ID DE FILTRO</v>
      </c>
      <c r="E737" s="4">
        <f t="shared" si="142"/>
        <v>4</v>
      </c>
      <c r="F737" t="str">
        <f t="shared" si="143"/>
        <v>II 04</v>
      </c>
      <c r="G737" t="str">
        <f t="shared" si="144"/>
        <v>Prevalencia</v>
      </c>
      <c r="H737" t="str">
        <f t="shared" si="145"/>
        <v>Casos de violencia psicológica</v>
      </c>
      <c r="L737" s="1" t="str">
        <f t="shared" si="146"/>
        <v xml:space="preserve">II 04 - </v>
      </c>
    </row>
    <row r="738" spans="1:12" x14ac:dyDescent="0.35">
      <c r="A738" s="2">
        <f t="shared" si="138"/>
        <v>91</v>
      </c>
      <c r="B738" s="2">
        <f t="shared" si="139"/>
        <v>27.17</v>
      </c>
      <c r="C738" s="5" t="str">
        <f t="shared" si="140"/>
        <v xml:space="preserve">II 04 - </v>
      </c>
      <c r="D738" s="6" t="str">
        <f t="shared" si="141"/>
        <v>AQUÍ SE COPIA EL LINK SIN EL ID DE FILTRO</v>
      </c>
      <c r="E738" s="4">
        <f t="shared" si="142"/>
        <v>4</v>
      </c>
      <c r="F738" t="str">
        <f t="shared" si="143"/>
        <v>II 04</v>
      </c>
      <c r="G738" t="str">
        <f t="shared" si="144"/>
        <v>Prevalencia</v>
      </c>
      <c r="H738" t="str">
        <f t="shared" si="145"/>
        <v>Casos de violencia psicológica</v>
      </c>
      <c r="L738" s="1" t="str">
        <f t="shared" si="146"/>
        <v xml:space="preserve">II 04 - </v>
      </c>
    </row>
    <row r="739" spans="1:12" x14ac:dyDescent="0.35">
      <c r="A739" s="2">
        <f t="shared" si="138"/>
        <v>92</v>
      </c>
      <c r="B739" s="2">
        <f t="shared" si="139"/>
        <v>27.17</v>
      </c>
      <c r="C739" s="5" t="str">
        <f t="shared" si="140"/>
        <v xml:space="preserve">II 04 - </v>
      </c>
      <c r="D739" s="6" t="str">
        <f t="shared" si="141"/>
        <v>AQUÍ SE COPIA EL LINK SIN EL ID DE FILTRO</v>
      </c>
      <c r="E739" s="4">
        <f t="shared" si="142"/>
        <v>4</v>
      </c>
      <c r="F739" t="str">
        <f t="shared" si="143"/>
        <v>II 04</v>
      </c>
      <c r="G739" t="str">
        <f t="shared" si="144"/>
        <v>Prevalencia</v>
      </c>
      <c r="H739" t="str">
        <f t="shared" si="145"/>
        <v>Casos de violencia psicológica</v>
      </c>
      <c r="L739" s="1" t="str">
        <f t="shared" si="146"/>
        <v xml:space="preserve">II 04 - </v>
      </c>
    </row>
    <row r="740" spans="1:12" x14ac:dyDescent="0.35">
      <c r="A740" s="2">
        <f t="shared" si="138"/>
        <v>93</v>
      </c>
      <c r="B740" s="2">
        <f t="shared" si="139"/>
        <v>27.17</v>
      </c>
      <c r="C740" s="5" t="str">
        <f t="shared" si="140"/>
        <v xml:space="preserve">II 04 - </v>
      </c>
      <c r="D740" s="6" t="str">
        <f t="shared" si="141"/>
        <v>AQUÍ SE COPIA EL LINK SIN EL ID DE FILTRO</v>
      </c>
      <c r="E740" s="4">
        <f t="shared" si="142"/>
        <v>4</v>
      </c>
      <c r="F740" t="str">
        <f t="shared" si="143"/>
        <v>II 04</v>
      </c>
      <c r="G740" t="str">
        <f t="shared" si="144"/>
        <v>Prevalencia</v>
      </c>
      <c r="H740" t="str">
        <f t="shared" si="145"/>
        <v>Casos de violencia psicológica</v>
      </c>
      <c r="L740" s="1" t="str">
        <f t="shared" si="146"/>
        <v xml:space="preserve">II 04 - </v>
      </c>
    </row>
    <row r="741" spans="1:12" x14ac:dyDescent="0.35">
      <c r="A741" s="2">
        <f t="shared" si="138"/>
        <v>94</v>
      </c>
      <c r="B741" s="2">
        <f t="shared" si="139"/>
        <v>27.17</v>
      </c>
      <c r="C741" s="5" t="str">
        <f t="shared" si="140"/>
        <v xml:space="preserve">II 04 - </v>
      </c>
      <c r="D741" s="6" t="str">
        <f t="shared" si="141"/>
        <v>AQUÍ SE COPIA EL LINK SIN EL ID DE FILTRO</v>
      </c>
      <c r="E741" s="4">
        <f t="shared" si="142"/>
        <v>4</v>
      </c>
      <c r="F741" t="str">
        <f t="shared" si="143"/>
        <v>II 04</v>
      </c>
      <c r="G741" t="str">
        <f t="shared" si="144"/>
        <v>Prevalencia</v>
      </c>
      <c r="H741" t="str">
        <f t="shared" si="145"/>
        <v>Casos de violencia psicológica</v>
      </c>
      <c r="L741" s="1" t="str">
        <f t="shared" si="146"/>
        <v xml:space="preserve">II 04 - </v>
      </c>
    </row>
    <row r="742" spans="1:12" x14ac:dyDescent="0.35">
      <c r="A742" s="2">
        <f t="shared" si="138"/>
        <v>95</v>
      </c>
      <c r="B742" s="2">
        <f t="shared" si="139"/>
        <v>27.17</v>
      </c>
      <c r="C742" s="5" t="str">
        <f t="shared" si="140"/>
        <v xml:space="preserve">II 04 - </v>
      </c>
      <c r="D742" s="6" t="str">
        <f t="shared" si="141"/>
        <v>AQUÍ SE COPIA EL LINK SIN EL ID DE FILTRO</v>
      </c>
      <c r="E742" s="4">
        <f t="shared" si="142"/>
        <v>4</v>
      </c>
      <c r="F742" t="str">
        <f t="shared" si="143"/>
        <v>II 04</v>
      </c>
      <c r="G742" t="str">
        <f t="shared" si="144"/>
        <v>Prevalencia</v>
      </c>
      <c r="H742" t="str">
        <f t="shared" si="145"/>
        <v>Casos de violencia psicológica</v>
      </c>
      <c r="L742" s="1" t="str">
        <f t="shared" si="146"/>
        <v xml:space="preserve">II 04 - </v>
      </c>
    </row>
    <row r="743" spans="1:12" x14ac:dyDescent="0.35">
      <c r="A743" s="2">
        <f t="shared" si="138"/>
        <v>96</v>
      </c>
      <c r="B743" s="2">
        <f t="shared" si="139"/>
        <v>27.17</v>
      </c>
      <c r="C743" s="5" t="str">
        <f t="shared" si="140"/>
        <v xml:space="preserve">II 04 - </v>
      </c>
      <c r="D743" s="6" t="str">
        <f t="shared" si="141"/>
        <v>AQUÍ SE COPIA EL LINK SIN EL ID DE FILTRO</v>
      </c>
      <c r="E743" s="4">
        <f t="shared" si="142"/>
        <v>4</v>
      </c>
      <c r="F743" t="str">
        <f t="shared" si="143"/>
        <v>II 04</v>
      </c>
      <c r="G743" t="str">
        <f t="shared" si="144"/>
        <v>Prevalencia</v>
      </c>
      <c r="H743" t="str">
        <f t="shared" si="145"/>
        <v>Casos de violencia psicológica</v>
      </c>
      <c r="L743" s="1" t="str">
        <f t="shared" si="146"/>
        <v xml:space="preserve">II 04 - </v>
      </c>
    </row>
    <row r="744" spans="1:12" x14ac:dyDescent="0.35">
      <c r="A744" s="2">
        <f t="shared" si="138"/>
        <v>97</v>
      </c>
      <c r="B744" s="2">
        <f t="shared" si="139"/>
        <v>27.17</v>
      </c>
      <c r="C744" s="5" t="str">
        <f t="shared" si="140"/>
        <v xml:space="preserve">II 04 - </v>
      </c>
      <c r="D744" s="6" t="str">
        <f t="shared" si="141"/>
        <v>AQUÍ SE COPIA EL LINK SIN EL ID DE FILTRO</v>
      </c>
      <c r="E744" s="4">
        <f t="shared" si="142"/>
        <v>4</v>
      </c>
      <c r="F744" t="str">
        <f t="shared" si="143"/>
        <v>II 04</v>
      </c>
      <c r="G744" t="str">
        <f t="shared" si="144"/>
        <v>Prevalencia</v>
      </c>
      <c r="H744" t="str">
        <f t="shared" si="145"/>
        <v>Casos de violencia psicológica</v>
      </c>
      <c r="L744" s="1" t="str">
        <f t="shared" si="146"/>
        <v xml:space="preserve">II 04 - </v>
      </c>
    </row>
    <row r="745" spans="1:12" x14ac:dyDescent="0.35">
      <c r="A745" s="2">
        <f t="shared" si="138"/>
        <v>98</v>
      </c>
      <c r="B745" s="2">
        <f t="shared" si="139"/>
        <v>27.17</v>
      </c>
      <c r="C745" s="5" t="str">
        <f t="shared" si="140"/>
        <v xml:space="preserve">II 04 - </v>
      </c>
      <c r="D745" s="6" t="str">
        <f t="shared" si="141"/>
        <v>AQUÍ SE COPIA EL LINK SIN EL ID DE FILTRO</v>
      </c>
      <c r="E745" s="4">
        <f t="shared" si="142"/>
        <v>4</v>
      </c>
      <c r="F745" t="str">
        <f t="shared" si="143"/>
        <v>II 04</v>
      </c>
      <c r="G745" t="str">
        <f t="shared" si="144"/>
        <v>Prevalencia</v>
      </c>
      <c r="H745" t="str">
        <f t="shared" si="145"/>
        <v>Casos de violencia psicológica</v>
      </c>
      <c r="L745" s="1" t="str">
        <f t="shared" si="146"/>
        <v xml:space="preserve">II 04 - </v>
      </c>
    </row>
    <row r="746" spans="1:12" x14ac:dyDescent="0.35">
      <c r="A746" s="2">
        <f t="shared" si="138"/>
        <v>99</v>
      </c>
      <c r="B746" s="2">
        <f t="shared" si="139"/>
        <v>27.17</v>
      </c>
      <c r="C746" s="5" t="str">
        <f t="shared" si="140"/>
        <v xml:space="preserve">II 04 - </v>
      </c>
      <c r="D746" s="6" t="str">
        <f t="shared" si="141"/>
        <v>AQUÍ SE COPIA EL LINK SIN EL ID DE FILTRO</v>
      </c>
      <c r="E746" s="4">
        <f t="shared" si="142"/>
        <v>4</v>
      </c>
      <c r="F746" t="str">
        <f t="shared" si="143"/>
        <v>II 04</v>
      </c>
      <c r="G746" t="str">
        <f t="shared" si="144"/>
        <v>Prevalencia</v>
      </c>
      <c r="H746" t="str">
        <f t="shared" si="145"/>
        <v>Casos de violencia psicológica</v>
      </c>
      <c r="L746" s="1" t="str">
        <f t="shared" si="146"/>
        <v xml:space="preserve">II 04 - </v>
      </c>
    </row>
    <row r="747" spans="1:12" x14ac:dyDescent="0.35">
      <c r="A747" s="2">
        <f t="shared" si="138"/>
        <v>100</v>
      </c>
      <c r="B747" s="2">
        <f t="shared" si="139"/>
        <v>27.17</v>
      </c>
      <c r="C747" s="5" t="str">
        <f t="shared" si="140"/>
        <v xml:space="preserve">II 04 - </v>
      </c>
      <c r="D747" s="6" t="str">
        <f t="shared" si="141"/>
        <v>AQUÍ SE COPIA EL LINK SIN EL ID DE FILTRO</v>
      </c>
      <c r="E747" s="4">
        <f t="shared" si="142"/>
        <v>4</v>
      </c>
      <c r="F747" t="str">
        <f t="shared" si="143"/>
        <v>II 04</v>
      </c>
      <c r="G747" t="str">
        <f t="shared" si="144"/>
        <v>Prevalencia</v>
      </c>
      <c r="H747" t="str">
        <f t="shared" si="145"/>
        <v>Casos de violencia psicológica</v>
      </c>
      <c r="L747" s="1" t="str">
        <f t="shared" si="146"/>
        <v xml:space="preserve">II 04 - </v>
      </c>
    </row>
    <row r="748" spans="1:12" x14ac:dyDescent="0.35">
      <c r="A748" s="2">
        <f t="shared" si="138"/>
        <v>101</v>
      </c>
      <c r="B748" s="2">
        <f t="shared" si="139"/>
        <v>27.17</v>
      </c>
      <c r="C748" s="5" t="str">
        <f t="shared" si="140"/>
        <v xml:space="preserve">II 04 - </v>
      </c>
      <c r="D748" s="6" t="str">
        <f t="shared" si="141"/>
        <v>AQUÍ SE COPIA EL LINK SIN EL ID DE FILTRO</v>
      </c>
      <c r="E748" s="4">
        <f t="shared" si="142"/>
        <v>4</v>
      </c>
      <c r="F748" t="str">
        <f t="shared" si="143"/>
        <v>II 04</v>
      </c>
      <c r="G748" t="str">
        <f t="shared" si="144"/>
        <v>Prevalencia</v>
      </c>
      <c r="H748" t="str">
        <f t="shared" si="145"/>
        <v>Casos de violencia psicológica</v>
      </c>
      <c r="L748" s="1" t="str">
        <f t="shared" si="146"/>
        <v xml:space="preserve">II 04 - </v>
      </c>
    </row>
    <row r="749" spans="1:12" x14ac:dyDescent="0.35">
      <c r="A749" s="2">
        <f t="shared" si="138"/>
        <v>102</v>
      </c>
      <c r="B749" s="2">
        <f t="shared" si="139"/>
        <v>27.17</v>
      </c>
      <c r="C749" s="5" t="str">
        <f t="shared" si="140"/>
        <v xml:space="preserve">II 04 - </v>
      </c>
      <c r="D749" s="6" t="str">
        <f t="shared" si="141"/>
        <v>AQUÍ SE COPIA EL LINK SIN EL ID DE FILTRO</v>
      </c>
      <c r="E749" s="4">
        <f t="shared" si="142"/>
        <v>4</v>
      </c>
      <c r="F749" t="str">
        <f t="shared" si="143"/>
        <v>II 04</v>
      </c>
      <c r="G749" t="str">
        <f t="shared" si="144"/>
        <v>Prevalencia</v>
      </c>
      <c r="H749" t="str">
        <f t="shared" si="145"/>
        <v>Casos de violencia psicológica</v>
      </c>
      <c r="L749" s="1" t="str">
        <f t="shared" si="146"/>
        <v xml:space="preserve">II 04 - </v>
      </c>
    </row>
    <row r="750" spans="1:12" x14ac:dyDescent="0.35">
      <c r="A750" s="2">
        <f t="shared" si="138"/>
        <v>103</v>
      </c>
      <c r="B750" s="2">
        <f t="shared" si="139"/>
        <v>27.17</v>
      </c>
      <c r="C750" s="5" t="str">
        <f t="shared" si="140"/>
        <v xml:space="preserve">II 04 - </v>
      </c>
      <c r="D750" s="6" t="str">
        <f t="shared" si="141"/>
        <v>AQUÍ SE COPIA EL LINK SIN EL ID DE FILTRO</v>
      </c>
      <c r="E750" s="4">
        <f t="shared" si="142"/>
        <v>4</v>
      </c>
      <c r="F750" t="str">
        <f t="shared" si="143"/>
        <v>II 04</v>
      </c>
      <c r="G750" t="str">
        <f t="shared" si="144"/>
        <v>Prevalencia</v>
      </c>
      <c r="H750" t="str">
        <f t="shared" si="145"/>
        <v>Casos de violencia psicológica</v>
      </c>
      <c r="L750" s="1" t="str">
        <f t="shared" si="146"/>
        <v xml:space="preserve">II 04 - </v>
      </c>
    </row>
    <row r="751" spans="1:12" x14ac:dyDescent="0.35">
      <c r="A751" s="2">
        <f t="shared" si="138"/>
        <v>104</v>
      </c>
      <c r="B751" s="2">
        <f t="shared" si="139"/>
        <v>27.17</v>
      </c>
      <c r="C751" s="5" t="str">
        <f t="shared" si="140"/>
        <v xml:space="preserve">II 04 - </v>
      </c>
      <c r="D751" s="6" t="str">
        <f t="shared" si="141"/>
        <v>AQUÍ SE COPIA EL LINK SIN EL ID DE FILTRO</v>
      </c>
      <c r="E751" s="4">
        <f t="shared" si="142"/>
        <v>4</v>
      </c>
      <c r="F751" t="str">
        <f t="shared" si="143"/>
        <v>II 04</v>
      </c>
      <c r="G751" t="str">
        <f t="shared" si="144"/>
        <v>Prevalencia</v>
      </c>
      <c r="H751" t="str">
        <f t="shared" si="145"/>
        <v>Casos de violencia psicológica</v>
      </c>
      <c r="L751" s="1" t="str">
        <f t="shared" si="146"/>
        <v xml:space="preserve">II 04 - </v>
      </c>
    </row>
    <row r="752" spans="1:12" x14ac:dyDescent="0.35">
      <c r="A752" s="2">
        <f t="shared" si="138"/>
        <v>105</v>
      </c>
      <c r="B752" s="2">
        <f t="shared" si="139"/>
        <v>27.17</v>
      </c>
      <c r="C752" s="5" t="str">
        <f t="shared" si="140"/>
        <v xml:space="preserve">II 04 - </v>
      </c>
      <c r="D752" s="6" t="str">
        <f t="shared" si="141"/>
        <v>AQUÍ SE COPIA EL LINK SIN EL ID DE FILTRO</v>
      </c>
      <c r="E752" s="4">
        <f t="shared" si="142"/>
        <v>4</v>
      </c>
      <c r="F752" t="str">
        <f t="shared" si="143"/>
        <v>II 04</v>
      </c>
      <c r="G752" t="str">
        <f t="shared" si="144"/>
        <v>Prevalencia</v>
      </c>
      <c r="H752" t="str">
        <f t="shared" si="145"/>
        <v>Casos de violencia psicológica</v>
      </c>
      <c r="L752" s="1" t="str">
        <f t="shared" si="146"/>
        <v xml:space="preserve">II 04 - </v>
      </c>
    </row>
    <row r="753" spans="1:12" x14ac:dyDescent="0.35">
      <c r="A753" s="2">
        <f t="shared" si="138"/>
        <v>106</v>
      </c>
      <c r="B753" s="2">
        <f t="shared" si="139"/>
        <v>27.17</v>
      </c>
      <c r="C753" s="5" t="str">
        <f t="shared" si="140"/>
        <v xml:space="preserve">II 04 - </v>
      </c>
      <c r="D753" s="6" t="str">
        <f t="shared" si="141"/>
        <v>AQUÍ SE COPIA EL LINK SIN EL ID DE FILTRO</v>
      </c>
      <c r="E753" s="4">
        <f t="shared" si="142"/>
        <v>4</v>
      </c>
      <c r="F753" t="str">
        <f t="shared" si="143"/>
        <v>II 04</v>
      </c>
      <c r="G753" t="str">
        <f t="shared" si="144"/>
        <v>Prevalencia</v>
      </c>
      <c r="H753" t="str">
        <f t="shared" si="145"/>
        <v>Casos de violencia psicológica</v>
      </c>
      <c r="L753" s="1" t="str">
        <f t="shared" si="146"/>
        <v xml:space="preserve">II 04 - </v>
      </c>
    </row>
    <row r="754" spans="1:12" x14ac:dyDescent="0.35">
      <c r="A754" s="2">
        <f t="shared" ref="A754:A811" si="147">+A753+1</f>
        <v>107</v>
      </c>
      <c r="B754" s="2">
        <f t="shared" ref="B754:B811" si="148">+B753</f>
        <v>27.17</v>
      </c>
      <c r="C754" s="5" t="str">
        <f t="shared" ref="C754:C811" si="149">+F754&amp;" - "&amp;J754</f>
        <v xml:space="preserve">II 04 - </v>
      </c>
      <c r="D754" s="6" t="str">
        <f t="shared" ref="D754:D811" si="150">+"AQUÍ SE COPIA EL LINK SIN EL ID DE FILTRO"&amp;I754</f>
        <v>AQUÍ SE COPIA EL LINK SIN EL ID DE FILTRO</v>
      </c>
      <c r="E754" s="4">
        <f t="shared" ref="E754:E811" si="151">+E753</f>
        <v>4</v>
      </c>
      <c r="F754" t="str">
        <f t="shared" ref="F754:F811" si="152">+F753</f>
        <v>II 04</v>
      </c>
      <c r="G754" t="str">
        <f t="shared" ref="G754:G811" si="153">+G753</f>
        <v>Prevalencia</v>
      </c>
      <c r="H754" t="str">
        <f t="shared" ref="H754:H811" si="154">+H753</f>
        <v>Casos de violencia psicológica</v>
      </c>
      <c r="L754" s="1" t="str">
        <f t="shared" ref="L754:L811" si="155">+HYPERLINK(D754,C754)</f>
        <v xml:space="preserve">II 04 - </v>
      </c>
    </row>
    <row r="755" spans="1:12" x14ac:dyDescent="0.35">
      <c r="A755" s="2">
        <f t="shared" si="147"/>
        <v>108</v>
      </c>
      <c r="B755" s="2">
        <f t="shared" si="148"/>
        <v>27.17</v>
      </c>
      <c r="C755" s="5" t="str">
        <f t="shared" si="149"/>
        <v xml:space="preserve">II 04 - </v>
      </c>
      <c r="D755" s="6" t="str">
        <f t="shared" si="150"/>
        <v>AQUÍ SE COPIA EL LINK SIN EL ID DE FILTRO</v>
      </c>
      <c r="E755" s="4">
        <f t="shared" si="151"/>
        <v>4</v>
      </c>
      <c r="F755" t="str">
        <f t="shared" si="152"/>
        <v>II 04</v>
      </c>
      <c r="G755" t="str">
        <f t="shared" si="153"/>
        <v>Prevalencia</v>
      </c>
      <c r="H755" t="str">
        <f t="shared" si="154"/>
        <v>Casos de violencia psicológica</v>
      </c>
      <c r="L755" s="1" t="str">
        <f t="shared" si="155"/>
        <v xml:space="preserve">II 04 - </v>
      </c>
    </row>
    <row r="756" spans="1:12" x14ac:dyDescent="0.35">
      <c r="A756" s="2">
        <f t="shared" si="147"/>
        <v>109</v>
      </c>
      <c r="B756" s="2">
        <f t="shared" si="148"/>
        <v>27.17</v>
      </c>
      <c r="C756" s="5" t="str">
        <f t="shared" si="149"/>
        <v xml:space="preserve">II 04 - </v>
      </c>
      <c r="D756" s="6" t="str">
        <f t="shared" si="150"/>
        <v>AQUÍ SE COPIA EL LINK SIN EL ID DE FILTRO</v>
      </c>
      <c r="E756" s="4">
        <f t="shared" si="151"/>
        <v>4</v>
      </c>
      <c r="F756" t="str">
        <f t="shared" si="152"/>
        <v>II 04</v>
      </c>
      <c r="G756" t="str">
        <f t="shared" si="153"/>
        <v>Prevalencia</v>
      </c>
      <c r="H756" t="str">
        <f t="shared" si="154"/>
        <v>Casos de violencia psicológica</v>
      </c>
      <c r="L756" s="1" t="str">
        <f t="shared" si="155"/>
        <v xml:space="preserve">II 04 - </v>
      </c>
    </row>
    <row r="757" spans="1:12" x14ac:dyDescent="0.35">
      <c r="A757" s="2">
        <f t="shared" si="147"/>
        <v>110</v>
      </c>
      <c r="B757" s="2">
        <f t="shared" si="148"/>
        <v>27.17</v>
      </c>
      <c r="C757" s="5" t="str">
        <f t="shared" si="149"/>
        <v xml:space="preserve">II 04 - </v>
      </c>
      <c r="D757" s="6" t="str">
        <f t="shared" si="150"/>
        <v>AQUÍ SE COPIA EL LINK SIN EL ID DE FILTRO</v>
      </c>
      <c r="E757" s="4">
        <f t="shared" si="151"/>
        <v>4</v>
      </c>
      <c r="F757" t="str">
        <f t="shared" si="152"/>
        <v>II 04</v>
      </c>
      <c r="G757" t="str">
        <f t="shared" si="153"/>
        <v>Prevalencia</v>
      </c>
      <c r="H757" t="str">
        <f t="shared" si="154"/>
        <v>Casos de violencia psicológica</v>
      </c>
      <c r="L757" s="1" t="str">
        <f t="shared" si="155"/>
        <v xml:space="preserve">II 04 - </v>
      </c>
    </row>
    <row r="758" spans="1:12" x14ac:dyDescent="0.35">
      <c r="A758" s="2">
        <f t="shared" si="147"/>
        <v>111</v>
      </c>
      <c r="B758" s="2">
        <f t="shared" si="148"/>
        <v>27.17</v>
      </c>
      <c r="C758" s="5" t="str">
        <f t="shared" si="149"/>
        <v xml:space="preserve">II 04 - </v>
      </c>
      <c r="D758" s="6" t="str">
        <f t="shared" si="150"/>
        <v>AQUÍ SE COPIA EL LINK SIN EL ID DE FILTRO</v>
      </c>
      <c r="E758" s="4">
        <f t="shared" si="151"/>
        <v>4</v>
      </c>
      <c r="F758" t="str">
        <f t="shared" si="152"/>
        <v>II 04</v>
      </c>
      <c r="G758" t="str">
        <f t="shared" si="153"/>
        <v>Prevalencia</v>
      </c>
      <c r="H758" t="str">
        <f t="shared" si="154"/>
        <v>Casos de violencia psicológica</v>
      </c>
      <c r="L758" s="1" t="str">
        <f t="shared" si="155"/>
        <v xml:space="preserve">II 04 - </v>
      </c>
    </row>
    <row r="759" spans="1:12" x14ac:dyDescent="0.35">
      <c r="A759" s="2">
        <f t="shared" si="147"/>
        <v>112</v>
      </c>
      <c r="B759" s="2">
        <f t="shared" si="148"/>
        <v>27.17</v>
      </c>
      <c r="C759" s="5" t="str">
        <f t="shared" si="149"/>
        <v xml:space="preserve">II 04 - </v>
      </c>
      <c r="D759" s="6" t="str">
        <f t="shared" si="150"/>
        <v>AQUÍ SE COPIA EL LINK SIN EL ID DE FILTRO</v>
      </c>
      <c r="E759" s="4">
        <f t="shared" si="151"/>
        <v>4</v>
      </c>
      <c r="F759" t="str">
        <f t="shared" si="152"/>
        <v>II 04</v>
      </c>
      <c r="G759" t="str">
        <f t="shared" si="153"/>
        <v>Prevalencia</v>
      </c>
      <c r="H759" t="str">
        <f t="shared" si="154"/>
        <v>Casos de violencia psicológica</v>
      </c>
      <c r="L759" s="1" t="str">
        <f t="shared" si="155"/>
        <v xml:space="preserve">II 04 - </v>
      </c>
    </row>
    <row r="760" spans="1:12" x14ac:dyDescent="0.35">
      <c r="A760" s="2">
        <f t="shared" si="147"/>
        <v>113</v>
      </c>
      <c r="B760" s="2">
        <f t="shared" si="148"/>
        <v>27.17</v>
      </c>
      <c r="C760" s="5" t="str">
        <f t="shared" si="149"/>
        <v xml:space="preserve">II 04 - </v>
      </c>
      <c r="D760" s="6" t="str">
        <f t="shared" si="150"/>
        <v>AQUÍ SE COPIA EL LINK SIN EL ID DE FILTRO</v>
      </c>
      <c r="E760" s="4">
        <f t="shared" si="151"/>
        <v>4</v>
      </c>
      <c r="F760" t="str">
        <f t="shared" si="152"/>
        <v>II 04</v>
      </c>
      <c r="G760" t="str">
        <f t="shared" si="153"/>
        <v>Prevalencia</v>
      </c>
      <c r="H760" t="str">
        <f t="shared" si="154"/>
        <v>Casos de violencia psicológica</v>
      </c>
      <c r="L760" s="1" t="str">
        <f t="shared" si="155"/>
        <v xml:space="preserve">II 04 - </v>
      </c>
    </row>
    <row r="761" spans="1:12" x14ac:dyDescent="0.35">
      <c r="A761" s="2">
        <f t="shared" si="147"/>
        <v>114</v>
      </c>
      <c r="B761" s="2">
        <f t="shared" si="148"/>
        <v>27.17</v>
      </c>
      <c r="C761" s="5" t="str">
        <f t="shared" si="149"/>
        <v xml:space="preserve">II 04 - </v>
      </c>
      <c r="D761" s="6" t="str">
        <f t="shared" si="150"/>
        <v>AQUÍ SE COPIA EL LINK SIN EL ID DE FILTRO</v>
      </c>
      <c r="E761" s="4">
        <f t="shared" si="151"/>
        <v>4</v>
      </c>
      <c r="F761" t="str">
        <f t="shared" si="152"/>
        <v>II 04</v>
      </c>
      <c r="G761" t="str">
        <f t="shared" si="153"/>
        <v>Prevalencia</v>
      </c>
      <c r="H761" t="str">
        <f t="shared" si="154"/>
        <v>Casos de violencia psicológica</v>
      </c>
      <c r="L761" s="1" t="str">
        <f t="shared" si="155"/>
        <v xml:space="preserve">II 04 - </v>
      </c>
    </row>
    <row r="762" spans="1:12" x14ac:dyDescent="0.35">
      <c r="A762" s="2">
        <f t="shared" si="147"/>
        <v>115</v>
      </c>
      <c r="B762" s="2">
        <f t="shared" si="148"/>
        <v>27.17</v>
      </c>
      <c r="C762" s="5" t="str">
        <f t="shared" si="149"/>
        <v xml:space="preserve">II 04 - </v>
      </c>
      <c r="D762" s="6" t="str">
        <f t="shared" si="150"/>
        <v>AQUÍ SE COPIA EL LINK SIN EL ID DE FILTRO</v>
      </c>
      <c r="E762" s="4">
        <f t="shared" si="151"/>
        <v>4</v>
      </c>
      <c r="F762" t="str">
        <f t="shared" si="152"/>
        <v>II 04</v>
      </c>
      <c r="G762" t="str">
        <f t="shared" si="153"/>
        <v>Prevalencia</v>
      </c>
      <c r="H762" t="str">
        <f t="shared" si="154"/>
        <v>Casos de violencia psicológica</v>
      </c>
      <c r="L762" s="1" t="str">
        <f t="shared" si="155"/>
        <v xml:space="preserve">II 04 - </v>
      </c>
    </row>
    <row r="763" spans="1:12" x14ac:dyDescent="0.35">
      <c r="A763" s="2">
        <f t="shared" si="147"/>
        <v>116</v>
      </c>
      <c r="B763" s="2">
        <f t="shared" si="148"/>
        <v>27.17</v>
      </c>
      <c r="C763" s="5" t="str">
        <f t="shared" si="149"/>
        <v xml:space="preserve">II 04 - </v>
      </c>
      <c r="D763" s="6" t="str">
        <f t="shared" si="150"/>
        <v>AQUÍ SE COPIA EL LINK SIN EL ID DE FILTRO</v>
      </c>
      <c r="E763" s="4">
        <f t="shared" si="151"/>
        <v>4</v>
      </c>
      <c r="F763" t="str">
        <f t="shared" si="152"/>
        <v>II 04</v>
      </c>
      <c r="G763" t="str">
        <f t="shared" si="153"/>
        <v>Prevalencia</v>
      </c>
      <c r="H763" t="str">
        <f t="shared" si="154"/>
        <v>Casos de violencia psicológica</v>
      </c>
      <c r="L763" s="1" t="str">
        <f t="shared" si="155"/>
        <v xml:space="preserve">II 04 - </v>
      </c>
    </row>
    <row r="764" spans="1:12" x14ac:dyDescent="0.35">
      <c r="A764" s="2">
        <f t="shared" si="147"/>
        <v>117</v>
      </c>
      <c r="B764" s="2">
        <f t="shared" si="148"/>
        <v>27.17</v>
      </c>
      <c r="C764" s="5" t="str">
        <f t="shared" si="149"/>
        <v xml:space="preserve">II 04 - </v>
      </c>
      <c r="D764" s="6" t="str">
        <f t="shared" si="150"/>
        <v>AQUÍ SE COPIA EL LINK SIN EL ID DE FILTRO</v>
      </c>
      <c r="E764" s="4">
        <f t="shared" si="151"/>
        <v>4</v>
      </c>
      <c r="F764" t="str">
        <f t="shared" si="152"/>
        <v>II 04</v>
      </c>
      <c r="G764" t="str">
        <f t="shared" si="153"/>
        <v>Prevalencia</v>
      </c>
      <c r="H764" t="str">
        <f t="shared" si="154"/>
        <v>Casos de violencia psicológica</v>
      </c>
      <c r="L764" s="1" t="str">
        <f t="shared" si="155"/>
        <v xml:space="preserve">II 04 - </v>
      </c>
    </row>
    <row r="765" spans="1:12" x14ac:dyDescent="0.35">
      <c r="A765" s="2">
        <f t="shared" si="147"/>
        <v>118</v>
      </c>
      <c r="B765" s="2">
        <f t="shared" si="148"/>
        <v>27.17</v>
      </c>
      <c r="C765" s="5" t="str">
        <f t="shared" si="149"/>
        <v xml:space="preserve">II 04 - </v>
      </c>
      <c r="D765" s="6" t="str">
        <f t="shared" si="150"/>
        <v>AQUÍ SE COPIA EL LINK SIN EL ID DE FILTRO</v>
      </c>
      <c r="E765" s="4">
        <f t="shared" si="151"/>
        <v>4</v>
      </c>
      <c r="F765" t="str">
        <f t="shared" si="152"/>
        <v>II 04</v>
      </c>
      <c r="G765" t="str">
        <f t="shared" si="153"/>
        <v>Prevalencia</v>
      </c>
      <c r="H765" t="str">
        <f t="shared" si="154"/>
        <v>Casos de violencia psicológica</v>
      </c>
      <c r="L765" s="1" t="str">
        <f t="shared" si="155"/>
        <v xml:space="preserve">II 04 - </v>
      </c>
    </row>
    <row r="766" spans="1:12" x14ac:dyDescent="0.35">
      <c r="A766" s="2">
        <f t="shared" si="147"/>
        <v>119</v>
      </c>
      <c r="B766" s="2">
        <f t="shared" si="148"/>
        <v>27.17</v>
      </c>
      <c r="C766" s="5" t="str">
        <f t="shared" si="149"/>
        <v xml:space="preserve">II 04 - </v>
      </c>
      <c r="D766" s="6" t="str">
        <f t="shared" si="150"/>
        <v>AQUÍ SE COPIA EL LINK SIN EL ID DE FILTRO</v>
      </c>
      <c r="E766" s="4">
        <f t="shared" si="151"/>
        <v>4</v>
      </c>
      <c r="F766" t="str">
        <f t="shared" si="152"/>
        <v>II 04</v>
      </c>
      <c r="G766" t="str">
        <f t="shared" si="153"/>
        <v>Prevalencia</v>
      </c>
      <c r="H766" t="str">
        <f t="shared" si="154"/>
        <v>Casos de violencia psicológica</v>
      </c>
      <c r="L766" s="1" t="str">
        <f t="shared" si="155"/>
        <v xml:space="preserve">II 04 - </v>
      </c>
    </row>
    <row r="767" spans="1:12" x14ac:dyDescent="0.35">
      <c r="A767" s="2">
        <f t="shared" si="147"/>
        <v>120</v>
      </c>
      <c r="B767" s="2">
        <f t="shared" si="148"/>
        <v>27.17</v>
      </c>
      <c r="C767" s="5" t="str">
        <f t="shared" si="149"/>
        <v xml:space="preserve">II 04 - </v>
      </c>
      <c r="D767" s="6" t="str">
        <f t="shared" si="150"/>
        <v>AQUÍ SE COPIA EL LINK SIN EL ID DE FILTRO</v>
      </c>
      <c r="E767" s="4">
        <f t="shared" si="151"/>
        <v>4</v>
      </c>
      <c r="F767" t="str">
        <f t="shared" si="152"/>
        <v>II 04</v>
      </c>
      <c r="G767" t="str">
        <f t="shared" si="153"/>
        <v>Prevalencia</v>
      </c>
      <c r="H767" t="str">
        <f t="shared" si="154"/>
        <v>Casos de violencia psicológica</v>
      </c>
      <c r="L767" s="1" t="str">
        <f t="shared" si="155"/>
        <v xml:space="preserve">II 04 - </v>
      </c>
    </row>
    <row r="768" spans="1:12" x14ac:dyDescent="0.35">
      <c r="A768" s="2">
        <f t="shared" si="147"/>
        <v>121</v>
      </c>
      <c r="B768" s="2">
        <f t="shared" si="148"/>
        <v>27.17</v>
      </c>
      <c r="C768" s="5" t="str">
        <f t="shared" si="149"/>
        <v xml:space="preserve">II 04 - </v>
      </c>
      <c r="D768" s="6" t="str">
        <f t="shared" si="150"/>
        <v>AQUÍ SE COPIA EL LINK SIN EL ID DE FILTRO</v>
      </c>
      <c r="E768" s="4">
        <f t="shared" si="151"/>
        <v>4</v>
      </c>
      <c r="F768" t="str">
        <f t="shared" si="152"/>
        <v>II 04</v>
      </c>
      <c r="G768" t="str">
        <f t="shared" si="153"/>
        <v>Prevalencia</v>
      </c>
      <c r="H768" t="str">
        <f t="shared" si="154"/>
        <v>Casos de violencia psicológica</v>
      </c>
      <c r="L768" s="1" t="str">
        <f t="shared" si="155"/>
        <v xml:space="preserve">II 04 - </v>
      </c>
    </row>
    <row r="769" spans="1:12" x14ac:dyDescent="0.35">
      <c r="A769" s="2">
        <f t="shared" si="147"/>
        <v>122</v>
      </c>
      <c r="B769" s="2">
        <f t="shared" si="148"/>
        <v>27.17</v>
      </c>
      <c r="C769" s="5" t="str">
        <f t="shared" si="149"/>
        <v xml:space="preserve">II 04 - </v>
      </c>
      <c r="D769" s="6" t="str">
        <f t="shared" si="150"/>
        <v>AQUÍ SE COPIA EL LINK SIN EL ID DE FILTRO</v>
      </c>
      <c r="E769" s="4">
        <f t="shared" si="151"/>
        <v>4</v>
      </c>
      <c r="F769" t="str">
        <f t="shared" si="152"/>
        <v>II 04</v>
      </c>
      <c r="G769" t="str">
        <f t="shared" si="153"/>
        <v>Prevalencia</v>
      </c>
      <c r="H769" t="str">
        <f t="shared" si="154"/>
        <v>Casos de violencia psicológica</v>
      </c>
      <c r="L769" s="1" t="str">
        <f t="shared" si="155"/>
        <v xml:space="preserve">II 04 - </v>
      </c>
    </row>
    <row r="770" spans="1:12" x14ac:dyDescent="0.35">
      <c r="A770" s="2">
        <f t="shared" si="147"/>
        <v>123</v>
      </c>
      <c r="B770" s="2">
        <f t="shared" si="148"/>
        <v>27.17</v>
      </c>
      <c r="C770" s="5" t="str">
        <f t="shared" si="149"/>
        <v xml:space="preserve">II 04 - </v>
      </c>
      <c r="D770" s="6" t="str">
        <f t="shared" si="150"/>
        <v>AQUÍ SE COPIA EL LINK SIN EL ID DE FILTRO</v>
      </c>
      <c r="E770" s="4">
        <f t="shared" si="151"/>
        <v>4</v>
      </c>
      <c r="F770" t="str">
        <f t="shared" si="152"/>
        <v>II 04</v>
      </c>
      <c r="G770" t="str">
        <f t="shared" si="153"/>
        <v>Prevalencia</v>
      </c>
      <c r="H770" t="str">
        <f t="shared" si="154"/>
        <v>Casos de violencia psicológica</v>
      </c>
      <c r="L770" s="1" t="str">
        <f t="shared" si="155"/>
        <v xml:space="preserve">II 04 - </v>
      </c>
    </row>
    <row r="771" spans="1:12" x14ac:dyDescent="0.35">
      <c r="A771" s="2">
        <f t="shared" si="147"/>
        <v>124</v>
      </c>
      <c r="B771" s="2">
        <f t="shared" si="148"/>
        <v>27.17</v>
      </c>
      <c r="C771" s="5" t="str">
        <f t="shared" si="149"/>
        <v xml:space="preserve">II 04 - </v>
      </c>
      <c r="D771" s="6" t="str">
        <f t="shared" si="150"/>
        <v>AQUÍ SE COPIA EL LINK SIN EL ID DE FILTRO</v>
      </c>
      <c r="E771" s="4">
        <f t="shared" si="151"/>
        <v>4</v>
      </c>
      <c r="F771" t="str">
        <f t="shared" si="152"/>
        <v>II 04</v>
      </c>
      <c r="G771" t="str">
        <f t="shared" si="153"/>
        <v>Prevalencia</v>
      </c>
      <c r="H771" t="str">
        <f t="shared" si="154"/>
        <v>Casos de violencia psicológica</v>
      </c>
      <c r="L771" s="1" t="str">
        <f t="shared" si="155"/>
        <v xml:space="preserve">II 04 - </v>
      </c>
    </row>
    <row r="772" spans="1:12" x14ac:dyDescent="0.35">
      <c r="A772" s="2">
        <f t="shared" si="147"/>
        <v>125</v>
      </c>
      <c r="B772" s="2">
        <f t="shared" si="148"/>
        <v>27.17</v>
      </c>
      <c r="C772" s="5" t="str">
        <f t="shared" si="149"/>
        <v xml:space="preserve">II 04 - </v>
      </c>
      <c r="D772" s="6" t="str">
        <f t="shared" si="150"/>
        <v>AQUÍ SE COPIA EL LINK SIN EL ID DE FILTRO</v>
      </c>
      <c r="E772" s="4">
        <f t="shared" si="151"/>
        <v>4</v>
      </c>
      <c r="F772" t="str">
        <f t="shared" si="152"/>
        <v>II 04</v>
      </c>
      <c r="G772" t="str">
        <f t="shared" si="153"/>
        <v>Prevalencia</v>
      </c>
      <c r="H772" t="str">
        <f t="shared" si="154"/>
        <v>Casos de violencia psicológica</v>
      </c>
      <c r="L772" s="1" t="str">
        <f t="shared" si="155"/>
        <v xml:space="preserve">II 04 - </v>
      </c>
    </row>
    <row r="773" spans="1:12" x14ac:dyDescent="0.35">
      <c r="A773" s="2">
        <f t="shared" si="147"/>
        <v>126</v>
      </c>
      <c r="B773" s="2">
        <f t="shared" si="148"/>
        <v>27.17</v>
      </c>
      <c r="C773" s="5" t="str">
        <f t="shared" si="149"/>
        <v xml:space="preserve">II 04 - </v>
      </c>
      <c r="D773" s="6" t="str">
        <f t="shared" si="150"/>
        <v>AQUÍ SE COPIA EL LINK SIN EL ID DE FILTRO</v>
      </c>
      <c r="E773" s="4">
        <f t="shared" si="151"/>
        <v>4</v>
      </c>
      <c r="F773" t="str">
        <f t="shared" si="152"/>
        <v>II 04</v>
      </c>
      <c r="G773" t="str">
        <f t="shared" si="153"/>
        <v>Prevalencia</v>
      </c>
      <c r="H773" t="str">
        <f t="shared" si="154"/>
        <v>Casos de violencia psicológica</v>
      </c>
      <c r="L773" s="1" t="str">
        <f t="shared" si="155"/>
        <v xml:space="preserve">II 04 - </v>
      </c>
    </row>
    <row r="774" spans="1:12" x14ac:dyDescent="0.35">
      <c r="A774" s="2">
        <f t="shared" si="147"/>
        <v>127</v>
      </c>
      <c r="B774" s="2">
        <f t="shared" si="148"/>
        <v>27.17</v>
      </c>
      <c r="C774" s="5" t="str">
        <f t="shared" si="149"/>
        <v xml:space="preserve">II 04 - </v>
      </c>
      <c r="D774" s="6" t="str">
        <f t="shared" si="150"/>
        <v>AQUÍ SE COPIA EL LINK SIN EL ID DE FILTRO</v>
      </c>
      <c r="E774" s="4">
        <f t="shared" si="151"/>
        <v>4</v>
      </c>
      <c r="F774" t="str">
        <f t="shared" si="152"/>
        <v>II 04</v>
      </c>
      <c r="G774" t="str">
        <f t="shared" si="153"/>
        <v>Prevalencia</v>
      </c>
      <c r="H774" t="str">
        <f t="shared" si="154"/>
        <v>Casos de violencia psicológica</v>
      </c>
      <c r="L774" s="1" t="str">
        <f t="shared" si="155"/>
        <v xml:space="preserve">II 04 - </v>
      </c>
    </row>
    <row r="775" spans="1:12" x14ac:dyDescent="0.35">
      <c r="A775" s="2">
        <f t="shared" si="147"/>
        <v>128</v>
      </c>
      <c r="B775" s="2">
        <f t="shared" si="148"/>
        <v>27.17</v>
      </c>
      <c r="C775" s="5" t="str">
        <f t="shared" si="149"/>
        <v xml:space="preserve">II 04 - </v>
      </c>
      <c r="D775" s="6" t="str">
        <f t="shared" si="150"/>
        <v>AQUÍ SE COPIA EL LINK SIN EL ID DE FILTRO</v>
      </c>
      <c r="E775" s="4">
        <f t="shared" si="151"/>
        <v>4</v>
      </c>
      <c r="F775" t="str">
        <f t="shared" si="152"/>
        <v>II 04</v>
      </c>
      <c r="G775" t="str">
        <f t="shared" si="153"/>
        <v>Prevalencia</v>
      </c>
      <c r="H775" t="str">
        <f t="shared" si="154"/>
        <v>Casos de violencia psicológica</v>
      </c>
      <c r="L775" s="1" t="str">
        <f t="shared" si="155"/>
        <v xml:space="preserve">II 04 - </v>
      </c>
    </row>
    <row r="776" spans="1:12" x14ac:dyDescent="0.35">
      <c r="A776" s="2">
        <f t="shared" si="147"/>
        <v>129</v>
      </c>
      <c r="B776" s="2">
        <f t="shared" si="148"/>
        <v>27.17</v>
      </c>
      <c r="C776" s="5" t="str">
        <f t="shared" si="149"/>
        <v xml:space="preserve">II 04 - </v>
      </c>
      <c r="D776" s="6" t="str">
        <f t="shared" si="150"/>
        <v>AQUÍ SE COPIA EL LINK SIN EL ID DE FILTRO</v>
      </c>
      <c r="E776" s="4">
        <f t="shared" si="151"/>
        <v>4</v>
      </c>
      <c r="F776" t="str">
        <f t="shared" si="152"/>
        <v>II 04</v>
      </c>
      <c r="G776" t="str">
        <f t="shared" si="153"/>
        <v>Prevalencia</v>
      </c>
      <c r="H776" t="str">
        <f t="shared" si="154"/>
        <v>Casos de violencia psicológica</v>
      </c>
      <c r="L776" s="1" t="str">
        <f t="shared" si="155"/>
        <v xml:space="preserve">II 04 - </v>
      </c>
    </row>
    <row r="777" spans="1:12" x14ac:dyDescent="0.35">
      <c r="A777" s="2">
        <f t="shared" si="147"/>
        <v>130</v>
      </c>
      <c r="B777" s="2">
        <f t="shared" si="148"/>
        <v>27.17</v>
      </c>
      <c r="C777" s="5" t="str">
        <f t="shared" si="149"/>
        <v xml:space="preserve">II 04 - </v>
      </c>
      <c r="D777" s="6" t="str">
        <f t="shared" si="150"/>
        <v>AQUÍ SE COPIA EL LINK SIN EL ID DE FILTRO</v>
      </c>
      <c r="E777" s="4">
        <f t="shared" si="151"/>
        <v>4</v>
      </c>
      <c r="F777" t="str">
        <f t="shared" si="152"/>
        <v>II 04</v>
      </c>
      <c r="G777" t="str">
        <f t="shared" si="153"/>
        <v>Prevalencia</v>
      </c>
      <c r="H777" t="str">
        <f t="shared" si="154"/>
        <v>Casos de violencia psicológica</v>
      </c>
      <c r="L777" s="1" t="str">
        <f t="shared" si="155"/>
        <v xml:space="preserve">II 04 - </v>
      </c>
    </row>
    <row r="778" spans="1:12" x14ac:dyDescent="0.35">
      <c r="A778" s="2">
        <f t="shared" si="147"/>
        <v>131</v>
      </c>
      <c r="B778" s="2">
        <f t="shared" si="148"/>
        <v>27.17</v>
      </c>
      <c r="C778" s="5" t="str">
        <f t="shared" si="149"/>
        <v xml:space="preserve">II 04 - </v>
      </c>
      <c r="D778" s="6" t="str">
        <f t="shared" si="150"/>
        <v>AQUÍ SE COPIA EL LINK SIN EL ID DE FILTRO</v>
      </c>
      <c r="E778" s="4">
        <f t="shared" si="151"/>
        <v>4</v>
      </c>
      <c r="F778" t="str">
        <f t="shared" si="152"/>
        <v>II 04</v>
      </c>
      <c r="G778" t="str">
        <f t="shared" si="153"/>
        <v>Prevalencia</v>
      </c>
      <c r="H778" t="str">
        <f t="shared" si="154"/>
        <v>Casos de violencia psicológica</v>
      </c>
      <c r="L778" s="1" t="str">
        <f t="shared" si="155"/>
        <v xml:space="preserve">II 04 - </v>
      </c>
    </row>
    <row r="779" spans="1:12" x14ac:dyDescent="0.35">
      <c r="A779" s="2">
        <f t="shared" si="147"/>
        <v>132</v>
      </c>
      <c r="B779" s="2">
        <f t="shared" si="148"/>
        <v>27.17</v>
      </c>
      <c r="C779" s="5" t="str">
        <f t="shared" si="149"/>
        <v xml:space="preserve">II 04 - </v>
      </c>
      <c r="D779" s="6" t="str">
        <f t="shared" si="150"/>
        <v>AQUÍ SE COPIA EL LINK SIN EL ID DE FILTRO</v>
      </c>
      <c r="E779" s="4">
        <f t="shared" si="151"/>
        <v>4</v>
      </c>
      <c r="F779" t="str">
        <f t="shared" si="152"/>
        <v>II 04</v>
      </c>
      <c r="G779" t="str">
        <f t="shared" si="153"/>
        <v>Prevalencia</v>
      </c>
      <c r="H779" t="str">
        <f t="shared" si="154"/>
        <v>Casos de violencia psicológica</v>
      </c>
      <c r="L779" s="1" t="str">
        <f t="shared" si="155"/>
        <v xml:space="preserve">II 04 - </v>
      </c>
    </row>
    <row r="780" spans="1:12" x14ac:dyDescent="0.35">
      <c r="A780" s="2">
        <f t="shared" si="147"/>
        <v>133</v>
      </c>
      <c r="B780" s="2">
        <f t="shared" si="148"/>
        <v>27.17</v>
      </c>
      <c r="C780" s="5" t="str">
        <f t="shared" si="149"/>
        <v xml:space="preserve">II 04 - </v>
      </c>
      <c r="D780" s="6" t="str">
        <f t="shared" si="150"/>
        <v>AQUÍ SE COPIA EL LINK SIN EL ID DE FILTRO</v>
      </c>
      <c r="E780" s="4">
        <f t="shared" si="151"/>
        <v>4</v>
      </c>
      <c r="F780" t="str">
        <f t="shared" si="152"/>
        <v>II 04</v>
      </c>
      <c r="G780" t="str">
        <f t="shared" si="153"/>
        <v>Prevalencia</v>
      </c>
      <c r="H780" t="str">
        <f t="shared" si="154"/>
        <v>Casos de violencia psicológica</v>
      </c>
      <c r="L780" s="1" t="str">
        <f t="shared" si="155"/>
        <v xml:space="preserve">II 04 - </v>
      </c>
    </row>
    <row r="781" spans="1:12" x14ac:dyDescent="0.35">
      <c r="A781" s="2">
        <f t="shared" si="147"/>
        <v>134</v>
      </c>
      <c r="B781" s="2">
        <f t="shared" si="148"/>
        <v>27.17</v>
      </c>
      <c r="C781" s="5" t="str">
        <f t="shared" si="149"/>
        <v xml:space="preserve">II 04 - </v>
      </c>
      <c r="D781" s="6" t="str">
        <f t="shared" si="150"/>
        <v>AQUÍ SE COPIA EL LINK SIN EL ID DE FILTRO</v>
      </c>
      <c r="E781" s="4">
        <f t="shared" si="151"/>
        <v>4</v>
      </c>
      <c r="F781" t="str">
        <f t="shared" si="152"/>
        <v>II 04</v>
      </c>
      <c r="G781" t="str">
        <f t="shared" si="153"/>
        <v>Prevalencia</v>
      </c>
      <c r="H781" t="str">
        <f t="shared" si="154"/>
        <v>Casos de violencia psicológica</v>
      </c>
      <c r="L781" s="1" t="str">
        <f t="shared" si="155"/>
        <v xml:space="preserve">II 04 - </v>
      </c>
    </row>
    <row r="782" spans="1:12" x14ac:dyDescent="0.35">
      <c r="A782" s="2">
        <f t="shared" si="147"/>
        <v>135</v>
      </c>
      <c r="B782" s="2">
        <f t="shared" si="148"/>
        <v>27.17</v>
      </c>
      <c r="C782" s="5" t="str">
        <f t="shared" si="149"/>
        <v xml:space="preserve">II 04 - </v>
      </c>
      <c r="D782" s="6" t="str">
        <f t="shared" si="150"/>
        <v>AQUÍ SE COPIA EL LINK SIN EL ID DE FILTRO</v>
      </c>
      <c r="E782" s="4">
        <f t="shared" si="151"/>
        <v>4</v>
      </c>
      <c r="F782" t="str">
        <f t="shared" si="152"/>
        <v>II 04</v>
      </c>
      <c r="G782" t="str">
        <f t="shared" si="153"/>
        <v>Prevalencia</v>
      </c>
      <c r="H782" t="str">
        <f t="shared" si="154"/>
        <v>Casos de violencia psicológica</v>
      </c>
      <c r="L782" s="1" t="str">
        <f t="shared" si="155"/>
        <v xml:space="preserve">II 04 - </v>
      </c>
    </row>
    <row r="783" spans="1:12" x14ac:dyDescent="0.35">
      <c r="A783" s="2">
        <f t="shared" si="147"/>
        <v>136</v>
      </c>
      <c r="B783" s="2">
        <f t="shared" si="148"/>
        <v>27.17</v>
      </c>
      <c r="C783" s="5" t="str">
        <f t="shared" si="149"/>
        <v xml:space="preserve">II 04 - </v>
      </c>
      <c r="D783" s="6" t="str">
        <f t="shared" si="150"/>
        <v>AQUÍ SE COPIA EL LINK SIN EL ID DE FILTRO</v>
      </c>
      <c r="E783" s="4">
        <f t="shared" si="151"/>
        <v>4</v>
      </c>
      <c r="F783" t="str">
        <f t="shared" si="152"/>
        <v>II 04</v>
      </c>
      <c r="G783" t="str">
        <f t="shared" si="153"/>
        <v>Prevalencia</v>
      </c>
      <c r="H783" t="str">
        <f t="shared" si="154"/>
        <v>Casos de violencia psicológica</v>
      </c>
      <c r="L783" s="1" t="str">
        <f t="shared" si="155"/>
        <v xml:space="preserve">II 04 - </v>
      </c>
    </row>
    <row r="784" spans="1:12" x14ac:dyDescent="0.35">
      <c r="A784" s="2">
        <f t="shared" si="147"/>
        <v>137</v>
      </c>
      <c r="B784" s="2">
        <f t="shared" si="148"/>
        <v>27.17</v>
      </c>
      <c r="C784" s="5" t="str">
        <f t="shared" si="149"/>
        <v xml:space="preserve">II 04 - </v>
      </c>
      <c r="D784" s="6" t="str">
        <f t="shared" si="150"/>
        <v>AQUÍ SE COPIA EL LINK SIN EL ID DE FILTRO</v>
      </c>
      <c r="E784" s="4">
        <f t="shared" si="151"/>
        <v>4</v>
      </c>
      <c r="F784" t="str">
        <f t="shared" si="152"/>
        <v>II 04</v>
      </c>
      <c r="G784" t="str">
        <f t="shared" si="153"/>
        <v>Prevalencia</v>
      </c>
      <c r="H784" t="str">
        <f t="shared" si="154"/>
        <v>Casos de violencia psicológica</v>
      </c>
      <c r="L784" s="1" t="str">
        <f t="shared" si="155"/>
        <v xml:space="preserve">II 04 - </v>
      </c>
    </row>
    <row r="785" spans="1:12" x14ac:dyDescent="0.35">
      <c r="A785" s="2">
        <f t="shared" si="147"/>
        <v>138</v>
      </c>
      <c r="B785" s="2">
        <f t="shared" si="148"/>
        <v>27.17</v>
      </c>
      <c r="C785" s="5" t="str">
        <f t="shared" si="149"/>
        <v xml:space="preserve">II 04 - </v>
      </c>
      <c r="D785" s="6" t="str">
        <f t="shared" si="150"/>
        <v>AQUÍ SE COPIA EL LINK SIN EL ID DE FILTRO</v>
      </c>
      <c r="E785" s="4">
        <f t="shared" si="151"/>
        <v>4</v>
      </c>
      <c r="F785" t="str">
        <f t="shared" si="152"/>
        <v>II 04</v>
      </c>
      <c r="G785" t="str">
        <f t="shared" si="153"/>
        <v>Prevalencia</v>
      </c>
      <c r="H785" t="str">
        <f t="shared" si="154"/>
        <v>Casos de violencia psicológica</v>
      </c>
      <c r="L785" s="1" t="str">
        <f t="shared" si="155"/>
        <v xml:space="preserve">II 04 - </v>
      </c>
    </row>
    <row r="786" spans="1:12" x14ac:dyDescent="0.35">
      <c r="A786" s="2">
        <f t="shared" si="147"/>
        <v>139</v>
      </c>
      <c r="B786" s="2">
        <f t="shared" si="148"/>
        <v>27.17</v>
      </c>
      <c r="C786" s="5" t="str">
        <f t="shared" si="149"/>
        <v xml:space="preserve">II 04 - </v>
      </c>
      <c r="D786" s="6" t="str">
        <f t="shared" si="150"/>
        <v>AQUÍ SE COPIA EL LINK SIN EL ID DE FILTRO</v>
      </c>
      <c r="E786" s="4">
        <f t="shared" si="151"/>
        <v>4</v>
      </c>
      <c r="F786" t="str">
        <f t="shared" si="152"/>
        <v>II 04</v>
      </c>
      <c r="G786" t="str">
        <f t="shared" si="153"/>
        <v>Prevalencia</v>
      </c>
      <c r="H786" t="str">
        <f t="shared" si="154"/>
        <v>Casos de violencia psicológica</v>
      </c>
      <c r="L786" s="1" t="str">
        <f t="shared" si="155"/>
        <v xml:space="preserve">II 04 - </v>
      </c>
    </row>
    <row r="787" spans="1:12" x14ac:dyDescent="0.35">
      <c r="A787" s="2">
        <f t="shared" si="147"/>
        <v>140</v>
      </c>
      <c r="B787" s="2">
        <f t="shared" si="148"/>
        <v>27.17</v>
      </c>
      <c r="C787" s="5" t="str">
        <f t="shared" si="149"/>
        <v xml:space="preserve">II 04 - </v>
      </c>
      <c r="D787" s="6" t="str">
        <f t="shared" si="150"/>
        <v>AQUÍ SE COPIA EL LINK SIN EL ID DE FILTRO</v>
      </c>
      <c r="E787" s="4">
        <f t="shared" si="151"/>
        <v>4</v>
      </c>
      <c r="F787" t="str">
        <f t="shared" si="152"/>
        <v>II 04</v>
      </c>
      <c r="G787" t="str">
        <f t="shared" si="153"/>
        <v>Prevalencia</v>
      </c>
      <c r="H787" t="str">
        <f t="shared" si="154"/>
        <v>Casos de violencia psicológica</v>
      </c>
      <c r="L787" s="1" t="str">
        <f t="shared" si="155"/>
        <v xml:space="preserve">II 04 - </v>
      </c>
    </row>
    <row r="788" spans="1:12" x14ac:dyDescent="0.35">
      <c r="A788" s="2">
        <f t="shared" si="147"/>
        <v>141</v>
      </c>
      <c r="B788" s="2">
        <f t="shared" si="148"/>
        <v>27.17</v>
      </c>
      <c r="C788" s="5" t="str">
        <f t="shared" si="149"/>
        <v xml:space="preserve">II 04 - </v>
      </c>
      <c r="D788" s="6" t="str">
        <f t="shared" si="150"/>
        <v>AQUÍ SE COPIA EL LINK SIN EL ID DE FILTRO</v>
      </c>
      <c r="E788" s="4">
        <f t="shared" si="151"/>
        <v>4</v>
      </c>
      <c r="F788" t="str">
        <f t="shared" si="152"/>
        <v>II 04</v>
      </c>
      <c r="G788" t="str">
        <f t="shared" si="153"/>
        <v>Prevalencia</v>
      </c>
      <c r="H788" t="str">
        <f t="shared" si="154"/>
        <v>Casos de violencia psicológica</v>
      </c>
      <c r="L788" s="1" t="str">
        <f t="shared" si="155"/>
        <v xml:space="preserve">II 04 - </v>
      </c>
    </row>
    <row r="789" spans="1:12" x14ac:dyDescent="0.35">
      <c r="A789" s="2">
        <f t="shared" si="147"/>
        <v>142</v>
      </c>
      <c r="B789" s="2">
        <f t="shared" si="148"/>
        <v>27.17</v>
      </c>
      <c r="C789" s="5" t="str">
        <f t="shared" si="149"/>
        <v xml:space="preserve">II 04 - </v>
      </c>
      <c r="D789" s="6" t="str">
        <f t="shared" si="150"/>
        <v>AQUÍ SE COPIA EL LINK SIN EL ID DE FILTRO</v>
      </c>
      <c r="E789" s="4">
        <f t="shared" si="151"/>
        <v>4</v>
      </c>
      <c r="F789" t="str">
        <f t="shared" si="152"/>
        <v>II 04</v>
      </c>
      <c r="G789" t="str">
        <f t="shared" si="153"/>
        <v>Prevalencia</v>
      </c>
      <c r="H789" t="str">
        <f t="shared" si="154"/>
        <v>Casos de violencia psicológica</v>
      </c>
      <c r="L789" s="1" t="str">
        <f t="shared" si="155"/>
        <v xml:space="preserve">II 04 - </v>
      </c>
    </row>
    <row r="790" spans="1:12" x14ac:dyDescent="0.35">
      <c r="A790" s="2">
        <f t="shared" si="147"/>
        <v>143</v>
      </c>
      <c r="B790" s="2">
        <f t="shared" si="148"/>
        <v>27.17</v>
      </c>
      <c r="C790" s="5" t="str">
        <f t="shared" si="149"/>
        <v xml:space="preserve">II 04 - </v>
      </c>
      <c r="D790" s="6" t="str">
        <f t="shared" si="150"/>
        <v>AQUÍ SE COPIA EL LINK SIN EL ID DE FILTRO</v>
      </c>
      <c r="E790" s="4">
        <f t="shared" si="151"/>
        <v>4</v>
      </c>
      <c r="F790" t="str">
        <f t="shared" si="152"/>
        <v>II 04</v>
      </c>
      <c r="G790" t="str">
        <f t="shared" si="153"/>
        <v>Prevalencia</v>
      </c>
      <c r="H790" t="str">
        <f t="shared" si="154"/>
        <v>Casos de violencia psicológica</v>
      </c>
      <c r="L790" s="1" t="str">
        <f t="shared" si="155"/>
        <v xml:space="preserve">II 04 - </v>
      </c>
    </row>
    <row r="791" spans="1:12" x14ac:dyDescent="0.35">
      <c r="A791" s="2">
        <f t="shared" si="147"/>
        <v>144</v>
      </c>
      <c r="B791" s="2">
        <f t="shared" si="148"/>
        <v>27.17</v>
      </c>
      <c r="C791" s="5" t="str">
        <f t="shared" si="149"/>
        <v xml:space="preserve">II 04 - </v>
      </c>
      <c r="D791" s="6" t="str">
        <f t="shared" si="150"/>
        <v>AQUÍ SE COPIA EL LINK SIN EL ID DE FILTRO</v>
      </c>
      <c r="E791" s="4">
        <f t="shared" si="151"/>
        <v>4</v>
      </c>
      <c r="F791" t="str">
        <f t="shared" si="152"/>
        <v>II 04</v>
      </c>
      <c r="G791" t="str">
        <f t="shared" si="153"/>
        <v>Prevalencia</v>
      </c>
      <c r="H791" t="str">
        <f t="shared" si="154"/>
        <v>Casos de violencia psicológica</v>
      </c>
      <c r="L791" s="1" t="str">
        <f t="shared" si="155"/>
        <v xml:space="preserve">II 04 - </v>
      </c>
    </row>
    <row r="792" spans="1:12" x14ac:dyDescent="0.35">
      <c r="A792" s="2">
        <f t="shared" si="147"/>
        <v>145</v>
      </c>
      <c r="B792" s="2">
        <f t="shared" si="148"/>
        <v>27.17</v>
      </c>
      <c r="C792" s="5" t="str">
        <f t="shared" si="149"/>
        <v xml:space="preserve">II 04 - </v>
      </c>
      <c r="D792" s="6" t="str">
        <f t="shared" si="150"/>
        <v>AQUÍ SE COPIA EL LINK SIN EL ID DE FILTRO</v>
      </c>
      <c r="E792" s="4">
        <f t="shared" si="151"/>
        <v>4</v>
      </c>
      <c r="F792" t="str">
        <f t="shared" si="152"/>
        <v>II 04</v>
      </c>
      <c r="G792" t="str">
        <f t="shared" si="153"/>
        <v>Prevalencia</v>
      </c>
      <c r="H792" t="str">
        <f t="shared" si="154"/>
        <v>Casos de violencia psicológica</v>
      </c>
      <c r="L792" s="1" t="str">
        <f t="shared" si="155"/>
        <v xml:space="preserve">II 04 - </v>
      </c>
    </row>
    <row r="793" spans="1:12" x14ac:dyDescent="0.35">
      <c r="A793" s="2">
        <f t="shared" si="147"/>
        <v>146</v>
      </c>
      <c r="B793" s="2">
        <f t="shared" si="148"/>
        <v>27.17</v>
      </c>
      <c r="C793" s="5" t="str">
        <f t="shared" si="149"/>
        <v xml:space="preserve">II 04 - </v>
      </c>
      <c r="D793" s="6" t="str">
        <f t="shared" si="150"/>
        <v>AQUÍ SE COPIA EL LINK SIN EL ID DE FILTRO</v>
      </c>
      <c r="E793" s="4">
        <f t="shared" si="151"/>
        <v>4</v>
      </c>
      <c r="F793" t="str">
        <f t="shared" si="152"/>
        <v>II 04</v>
      </c>
      <c r="G793" t="str">
        <f t="shared" si="153"/>
        <v>Prevalencia</v>
      </c>
      <c r="H793" t="str">
        <f t="shared" si="154"/>
        <v>Casos de violencia psicológica</v>
      </c>
      <c r="L793" s="1" t="str">
        <f t="shared" si="155"/>
        <v xml:space="preserve">II 04 - </v>
      </c>
    </row>
    <row r="794" spans="1:12" x14ac:dyDescent="0.35">
      <c r="A794" s="2">
        <f t="shared" si="147"/>
        <v>147</v>
      </c>
      <c r="B794" s="2">
        <f t="shared" si="148"/>
        <v>27.17</v>
      </c>
      <c r="C794" s="5" t="str">
        <f t="shared" si="149"/>
        <v xml:space="preserve">II 04 - </v>
      </c>
      <c r="D794" s="6" t="str">
        <f t="shared" si="150"/>
        <v>AQUÍ SE COPIA EL LINK SIN EL ID DE FILTRO</v>
      </c>
      <c r="E794" s="4">
        <f t="shared" si="151"/>
        <v>4</v>
      </c>
      <c r="F794" t="str">
        <f t="shared" si="152"/>
        <v>II 04</v>
      </c>
      <c r="G794" t="str">
        <f t="shared" si="153"/>
        <v>Prevalencia</v>
      </c>
      <c r="H794" t="str">
        <f t="shared" si="154"/>
        <v>Casos de violencia psicológica</v>
      </c>
      <c r="L794" s="1" t="str">
        <f t="shared" si="155"/>
        <v xml:space="preserve">II 04 - </v>
      </c>
    </row>
    <row r="795" spans="1:12" x14ac:dyDescent="0.35">
      <c r="A795" s="2">
        <f t="shared" si="147"/>
        <v>148</v>
      </c>
      <c r="B795" s="2">
        <f t="shared" si="148"/>
        <v>27.17</v>
      </c>
      <c r="C795" s="5" t="str">
        <f t="shared" si="149"/>
        <v xml:space="preserve">II 04 - </v>
      </c>
      <c r="D795" s="6" t="str">
        <f t="shared" si="150"/>
        <v>AQUÍ SE COPIA EL LINK SIN EL ID DE FILTRO</v>
      </c>
      <c r="E795" s="4">
        <f t="shared" si="151"/>
        <v>4</v>
      </c>
      <c r="F795" t="str">
        <f t="shared" si="152"/>
        <v>II 04</v>
      </c>
      <c r="G795" t="str">
        <f t="shared" si="153"/>
        <v>Prevalencia</v>
      </c>
      <c r="H795" t="str">
        <f t="shared" si="154"/>
        <v>Casos de violencia psicológica</v>
      </c>
      <c r="L795" s="1" t="str">
        <f t="shared" si="155"/>
        <v xml:space="preserve">II 04 - </v>
      </c>
    </row>
    <row r="796" spans="1:12" x14ac:dyDescent="0.35">
      <c r="A796" s="2">
        <f t="shared" si="147"/>
        <v>149</v>
      </c>
      <c r="B796" s="2">
        <f t="shared" si="148"/>
        <v>27.17</v>
      </c>
      <c r="C796" s="5" t="str">
        <f t="shared" si="149"/>
        <v xml:space="preserve">II 04 - </v>
      </c>
      <c r="D796" s="6" t="str">
        <f t="shared" si="150"/>
        <v>AQUÍ SE COPIA EL LINK SIN EL ID DE FILTRO</v>
      </c>
      <c r="E796" s="4">
        <f t="shared" si="151"/>
        <v>4</v>
      </c>
      <c r="F796" t="str">
        <f t="shared" si="152"/>
        <v>II 04</v>
      </c>
      <c r="G796" t="str">
        <f t="shared" si="153"/>
        <v>Prevalencia</v>
      </c>
      <c r="H796" t="str">
        <f t="shared" si="154"/>
        <v>Casos de violencia psicológica</v>
      </c>
      <c r="L796" s="1" t="str">
        <f t="shared" si="155"/>
        <v xml:space="preserve">II 04 - </v>
      </c>
    </row>
    <row r="797" spans="1:12" x14ac:dyDescent="0.35">
      <c r="A797" s="2">
        <f t="shared" si="147"/>
        <v>150</v>
      </c>
      <c r="B797" s="2">
        <f t="shared" si="148"/>
        <v>27.17</v>
      </c>
      <c r="C797" s="5" t="str">
        <f t="shared" si="149"/>
        <v xml:space="preserve">II 04 - </v>
      </c>
      <c r="D797" s="6" t="str">
        <f t="shared" si="150"/>
        <v>AQUÍ SE COPIA EL LINK SIN EL ID DE FILTRO</v>
      </c>
      <c r="E797" s="4">
        <f t="shared" si="151"/>
        <v>4</v>
      </c>
      <c r="F797" t="str">
        <f t="shared" si="152"/>
        <v>II 04</v>
      </c>
      <c r="G797" t="str">
        <f t="shared" si="153"/>
        <v>Prevalencia</v>
      </c>
      <c r="H797" t="str">
        <f t="shared" si="154"/>
        <v>Casos de violencia psicológica</v>
      </c>
      <c r="L797" s="1" t="str">
        <f t="shared" si="155"/>
        <v xml:space="preserve">II 04 - </v>
      </c>
    </row>
    <row r="798" spans="1:12" x14ac:dyDescent="0.35">
      <c r="A798" s="2">
        <f t="shared" si="147"/>
        <v>151</v>
      </c>
      <c r="B798" s="2">
        <f t="shared" si="148"/>
        <v>27.17</v>
      </c>
      <c r="C798" s="5" t="str">
        <f t="shared" si="149"/>
        <v xml:space="preserve">II 04 - </v>
      </c>
      <c r="D798" s="6" t="str">
        <f t="shared" si="150"/>
        <v>AQUÍ SE COPIA EL LINK SIN EL ID DE FILTRO</v>
      </c>
      <c r="E798" s="4">
        <f t="shared" si="151"/>
        <v>4</v>
      </c>
      <c r="F798" t="str">
        <f t="shared" si="152"/>
        <v>II 04</v>
      </c>
      <c r="G798" t="str">
        <f t="shared" si="153"/>
        <v>Prevalencia</v>
      </c>
      <c r="H798" t="str">
        <f t="shared" si="154"/>
        <v>Casos de violencia psicológica</v>
      </c>
      <c r="L798" s="1" t="str">
        <f t="shared" si="155"/>
        <v xml:space="preserve">II 04 - </v>
      </c>
    </row>
    <row r="799" spans="1:12" x14ac:dyDescent="0.35">
      <c r="A799" s="2">
        <f t="shared" si="147"/>
        <v>152</v>
      </c>
      <c r="B799" s="2">
        <f t="shared" si="148"/>
        <v>27.17</v>
      </c>
      <c r="C799" s="5" t="str">
        <f t="shared" si="149"/>
        <v xml:space="preserve">II 04 - </v>
      </c>
      <c r="D799" s="6" t="str">
        <f t="shared" si="150"/>
        <v>AQUÍ SE COPIA EL LINK SIN EL ID DE FILTRO</v>
      </c>
      <c r="E799" s="4">
        <f t="shared" si="151"/>
        <v>4</v>
      </c>
      <c r="F799" t="str">
        <f t="shared" si="152"/>
        <v>II 04</v>
      </c>
      <c r="G799" t="str">
        <f t="shared" si="153"/>
        <v>Prevalencia</v>
      </c>
      <c r="H799" t="str">
        <f t="shared" si="154"/>
        <v>Casos de violencia psicológica</v>
      </c>
      <c r="L799" s="1" t="str">
        <f t="shared" si="155"/>
        <v xml:space="preserve">II 04 - </v>
      </c>
    </row>
    <row r="800" spans="1:12" x14ac:dyDescent="0.35">
      <c r="A800" s="2">
        <f t="shared" si="147"/>
        <v>153</v>
      </c>
      <c r="B800" s="2">
        <f t="shared" si="148"/>
        <v>27.17</v>
      </c>
      <c r="C800" s="5" t="str">
        <f t="shared" si="149"/>
        <v xml:space="preserve">II 04 - </v>
      </c>
      <c r="D800" s="6" t="str">
        <f t="shared" si="150"/>
        <v>AQUÍ SE COPIA EL LINK SIN EL ID DE FILTRO</v>
      </c>
      <c r="E800" s="4">
        <f t="shared" si="151"/>
        <v>4</v>
      </c>
      <c r="F800" t="str">
        <f t="shared" si="152"/>
        <v>II 04</v>
      </c>
      <c r="G800" t="str">
        <f t="shared" si="153"/>
        <v>Prevalencia</v>
      </c>
      <c r="H800" t="str">
        <f t="shared" si="154"/>
        <v>Casos de violencia psicológica</v>
      </c>
      <c r="L800" s="1" t="str">
        <f t="shared" si="155"/>
        <v xml:space="preserve">II 04 - </v>
      </c>
    </row>
    <row r="801" spans="1:12" x14ac:dyDescent="0.35">
      <c r="A801" s="2">
        <f t="shared" si="147"/>
        <v>154</v>
      </c>
      <c r="B801" s="2">
        <f t="shared" si="148"/>
        <v>27.17</v>
      </c>
      <c r="C801" s="5" t="str">
        <f t="shared" si="149"/>
        <v xml:space="preserve">II 04 - </v>
      </c>
      <c r="D801" s="6" t="str">
        <f t="shared" si="150"/>
        <v>AQUÍ SE COPIA EL LINK SIN EL ID DE FILTRO</v>
      </c>
      <c r="E801" s="4">
        <f t="shared" si="151"/>
        <v>4</v>
      </c>
      <c r="F801" t="str">
        <f t="shared" si="152"/>
        <v>II 04</v>
      </c>
      <c r="G801" t="str">
        <f t="shared" si="153"/>
        <v>Prevalencia</v>
      </c>
      <c r="H801" t="str">
        <f t="shared" si="154"/>
        <v>Casos de violencia psicológica</v>
      </c>
      <c r="L801" s="1" t="str">
        <f t="shared" si="155"/>
        <v xml:space="preserve">II 04 - </v>
      </c>
    </row>
    <row r="802" spans="1:12" x14ac:dyDescent="0.35">
      <c r="A802" s="2">
        <f t="shared" si="147"/>
        <v>155</v>
      </c>
      <c r="B802" s="2">
        <f t="shared" si="148"/>
        <v>27.17</v>
      </c>
      <c r="C802" s="5" t="str">
        <f t="shared" si="149"/>
        <v xml:space="preserve">II 04 - </v>
      </c>
      <c r="D802" s="6" t="str">
        <f t="shared" si="150"/>
        <v>AQUÍ SE COPIA EL LINK SIN EL ID DE FILTRO</v>
      </c>
      <c r="E802" s="4">
        <f t="shared" si="151"/>
        <v>4</v>
      </c>
      <c r="F802" t="str">
        <f t="shared" si="152"/>
        <v>II 04</v>
      </c>
      <c r="G802" t="str">
        <f t="shared" si="153"/>
        <v>Prevalencia</v>
      </c>
      <c r="H802" t="str">
        <f t="shared" si="154"/>
        <v>Casos de violencia psicológica</v>
      </c>
      <c r="L802" s="1" t="str">
        <f t="shared" si="155"/>
        <v xml:space="preserve">II 04 - </v>
      </c>
    </row>
    <row r="803" spans="1:12" x14ac:dyDescent="0.35">
      <c r="A803" s="2">
        <f t="shared" si="147"/>
        <v>156</v>
      </c>
      <c r="B803" s="2">
        <f t="shared" si="148"/>
        <v>27.17</v>
      </c>
      <c r="C803" s="5" t="str">
        <f t="shared" si="149"/>
        <v xml:space="preserve">II 04 - </v>
      </c>
      <c r="D803" s="6" t="str">
        <f t="shared" si="150"/>
        <v>AQUÍ SE COPIA EL LINK SIN EL ID DE FILTRO</v>
      </c>
      <c r="E803" s="4">
        <f t="shared" si="151"/>
        <v>4</v>
      </c>
      <c r="F803" t="str">
        <f t="shared" si="152"/>
        <v>II 04</v>
      </c>
      <c r="G803" t="str">
        <f t="shared" si="153"/>
        <v>Prevalencia</v>
      </c>
      <c r="H803" t="str">
        <f t="shared" si="154"/>
        <v>Casos de violencia psicológica</v>
      </c>
      <c r="L803" s="1" t="str">
        <f t="shared" si="155"/>
        <v xml:space="preserve">II 04 - </v>
      </c>
    </row>
    <row r="804" spans="1:12" x14ac:dyDescent="0.35">
      <c r="A804" s="2">
        <f t="shared" si="147"/>
        <v>157</v>
      </c>
      <c r="B804" s="2">
        <f t="shared" si="148"/>
        <v>27.17</v>
      </c>
      <c r="C804" s="5" t="str">
        <f t="shared" si="149"/>
        <v xml:space="preserve">II 04 - </v>
      </c>
      <c r="D804" s="6" t="str">
        <f t="shared" si="150"/>
        <v>AQUÍ SE COPIA EL LINK SIN EL ID DE FILTRO</v>
      </c>
      <c r="E804" s="4">
        <f t="shared" si="151"/>
        <v>4</v>
      </c>
      <c r="F804" t="str">
        <f t="shared" si="152"/>
        <v>II 04</v>
      </c>
      <c r="G804" t="str">
        <f t="shared" si="153"/>
        <v>Prevalencia</v>
      </c>
      <c r="H804" t="str">
        <f t="shared" si="154"/>
        <v>Casos de violencia psicológica</v>
      </c>
      <c r="L804" s="1" t="str">
        <f t="shared" si="155"/>
        <v xml:space="preserve">II 04 - </v>
      </c>
    </row>
    <row r="805" spans="1:12" x14ac:dyDescent="0.35">
      <c r="A805" s="2">
        <f t="shared" si="147"/>
        <v>158</v>
      </c>
      <c r="B805" s="2">
        <f t="shared" si="148"/>
        <v>27.17</v>
      </c>
      <c r="C805" s="5" t="str">
        <f t="shared" si="149"/>
        <v xml:space="preserve">II 04 - </v>
      </c>
      <c r="D805" s="6" t="str">
        <f t="shared" si="150"/>
        <v>AQUÍ SE COPIA EL LINK SIN EL ID DE FILTRO</v>
      </c>
      <c r="E805" s="4">
        <f t="shared" si="151"/>
        <v>4</v>
      </c>
      <c r="F805" t="str">
        <f t="shared" si="152"/>
        <v>II 04</v>
      </c>
      <c r="G805" t="str">
        <f t="shared" si="153"/>
        <v>Prevalencia</v>
      </c>
      <c r="H805" t="str">
        <f t="shared" si="154"/>
        <v>Casos de violencia psicológica</v>
      </c>
      <c r="L805" s="1" t="str">
        <f t="shared" si="155"/>
        <v xml:space="preserve">II 04 - </v>
      </c>
    </row>
    <row r="806" spans="1:12" x14ac:dyDescent="0.35">
      <c r="A806" s="2">
        <f t="shared" si="147"/>
        <v>159</v>
      </c>
      <c r="B806" s="2">
        <f t="shared" si="148"/>
        <v>27.17</v>
      </c>
      <c r="C806" s="5" t="str">
        <f t="shared" si="149"/>
        <v xml:space="preserve">II 04 - </v>
      </c>
      <c r="D806" s="6" t="str">
        <f t="shared" si="150"/>
        <v>AQUÍ SE COPIA EL LINK SIN EL ID DE FILTRO</v>
      </c>
      <c r="E806" s="4">
        <f t="shared" si="151"/>
        <v>4</v>
      </c>
      <c r="F806" t="str">
        <f t="shared" si="152"/>
        <v>II 04</v>
      </c>
      <c r="G806" t="str">
        <f t="shared" si="153"/>
        <v>Prevalencia</v>
      </c>
      <c r="H806" t="str">
        <f t="shared" si="154"/>
        <v>Casos de violencia psicológica</v>
      </c>
      <c r="L806" s="1" t="str">
        <f t="shared" si="155"/>
        <v xml:space="preserve">II 04 - </v>
      </c>
    </row>
    <row r="807" spans="1:12" x14ac:dyDescent="0.35">
      <c r="A807" s="2">
        <f t="shared" si="147"/>
        <v>160</v>
      </c>
      <c r="B807" s="2">
        <f t="shared" si="148"/>
        <v>27.17</v>
      </c>
      <c r="C807" s="5" t="str">
        <f t="shared" si="149"/>
        <v xml:space="preserve">II 04 - </v>
      </c>
      <c r="D807" s="6" t="str">
        <f t="shared" si="150"/>
        <v>AQUÍ SE COPIA EL LINK SIN EL ID DE FILTRO</v>
      </c>
      <c r="E807" s="4">
        <f t="shared" si="151"/>
        <v>4</v>
      </c>
      <c r="F807" t="str">
        <f t="shared" si="152"/>
        <v>II 04</v>
      </c>
      <c r="G807" t="str">
        <f t="shared" si="153"/>
        <v>Prevalencia</v>
      </c>
      <c r="H807" t="str">
        <f t="shared" si="154"/>
        <v>Casos de violencia psicológica</v>
      </c>
      <c r="L807" s="1" t="str">
        <f t="shared" si="155"/>
        <v xml:space="preserve">II 04 - </v>
      </c>
    </row>
    <row r="808" spans="1:12" x14ac:dyDescent="0.35">
      <c r="A808" s="2">
        <f t="shared" si="147"/>
        <v>161</v>
      </c>
      <c r="B808" s="2">
        <f t="shared" si="148"/>
        <v>27.17</v>
      </c>
      <c r="C808" s="5" t="str">
        <f t="shared" si="149"/>
        <v xml:space="preserve">II 04 - </v>
      </c>
      <c r="D808" s="6" t="str">
        <f t="shared" si="150"/>
        <v>AQUÍ SE COPIA EL LINK SIN EL ID DE FILTRO</v>
      </c>
      <c r="E808" s="4">
        <f t="shared" si="151"/>
        <v>4</v>
      </c>
      <c r="F808" t="str">
        <f t="shared" si="152"/>
        <v>II 04</v>
      </c>
      <c r="G808" t="str">
        <f t="shared" si="153"/>
        <v>Prevalencia</v>
      </c>
      <c r="H808" t="str">
        <f t="shared" si="154"/>
        <v>Casos de violencia psicológica</v>
      </c>
      <c r="L808" s="1" t="str">
        <f t="shared" si="155"/>
        <v xml:space="preserve">II 04 - </v>
      </c>
    </row>
    <row r="809" spans="1:12" x14ac:dyDescent="0.35">
      <c r="A809" s="2">
        <f t="shared" si="147"/>
        <v>162</v>
      </c>
      <c r="B809" s="2">
        <f t="shared" si="148"/>
        <v>27.17</v>
      </c>
      <c r="C809" s="5" t="str">
        <f t="shared" si="149"/>
        <v xml:space="preserve">II 04 - </v>
      </c>
      <c r="D809" s="6" t="str">
        <f t="shared" si="150"/>
        <v>AQUÍ SE COPIA EL LINK SIN EL ID DE FILTRO</v>
      </c>
      <c r="E809" s="4">
        <f t="shared" si="151"/>
        <v>4</v>
      </c>
      <c r="F809" t="str">
        <f t="shared" si="152"/>
        <v>II 04</v>
      </c>
      <c r="G809" t="str">
        <f t="shared" si="153"/>
        <v>Prevalencia</v>
      </c>
      <c r="H809" t="str">
        <f t="shared" si="154"/>
        <v>Casos de violencia psicológica</v>
      </c>
      <c r="L809" s="1" t="str">
        <f t="shared" si="155"/>
        <v xml:space="preserve">II 04 - </v>
      </c>
    </row>
    <row r="810" spans="1:12" x14ac:dyDescent="0.35">
      <c r="A810" s="2">
        <f t="shared" si="147"/>
        <v>163</v>
      </c>
      <c r="B810" s="2">
        <f t="shared" si="148"/>
        <v>27.17</v>
      </c>
      <c r="C810" s="5" t="str">
        <f t="shared" si="149"/>
        <v xml:space="preserve">II 04 - </v>
      </c>
      <c r="D810" s="6" t="str">
        <f t="shared" si="150"/>
        <v>AQUÍ SE COPIA EL LINK SIN EL ID DE FILTRO</v>
      </c>
      <c r="E810" s="4">
        <f t="shared" si="151"/>
        <v>4</v>
      </c>
      <c r="F810" t="str">
        <f t="shared" si="152"/>
        <v>II 04</v>
      </c>
      <c r="G810" t="str">
        <f t="shared" si="153"/>
        <v>Prevalencia</v>
      </c>
      <c r="H810" t="str">
        <f t="shared" si="154"/>
        <v>Casos de violencia psicológica</v>
      </c>
      <c r="L810" s="1" t="str">
        <f t="shared" si="155"/>
        <v xml:space="preserve">II 04 - </v>
      </c>
    </row>
    <row r="811" spans="1:12" x14ac:dyDescent="0.35">
      <c r="A811" s="2">
        <f t="shared" si="147"/>
        <v>164</v>
      </c>
      <c r="B811" s="2">
        <f t="shared" si="148"/>
        <v>27.17</v>
      </c>
      <c r="C811" s="5" t="str">
        <f t="shared" si="149"/>
        <v xml:space="preserve">II 04 - </v>
      </c>
      <c r="D811" s="6" t="str">
        <f t="shared" si="150"/>
        <v>AQUÍ SE COPIA EL LINK SIN EL ID DE FILTRO</v>
      </c>
      <c r="E811" s="4">
        <f t="shared" si="151"/>
        <v>4</v>
      </c>
      <c r="F811" t="str">
        <f t="shared" si="152"/>
        <v>II 04</v>
      </c>
      <c r="G811" t="str">
        <f t="shared" si="153"/>
        <v>Prevalencia</v>
      </c>
      <c r="H811" t="str">
        <f t="shared" si="154"/>
        <v>Casos de violencia psicológica</v>
      </c>
      <c r="L811" s="1" t="str">
        <f t="shared" si="155"/>
        <v xml:space="preserve">II 04 - 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8"/>
  <sheetViews>
    <sheetView topLeftCell="G10" workbookViewId="0">
      <selection activeCell="K27" sqref="K27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8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8" si="1">+HYPERLINK(D11,C11)</f>
        <v>R360 01 - Acoso Laboral || Chile || 2019</v>
      </c>
      <c r="K11" t="s">
        <v>59</v>
      </c>
      <c r="L11" t="s">
        <v>58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>
        <v>1</v>
      </c>
      <c r="B25" s="81">
        <v>27.4</v>
      </c>
      <c r="C25" s="5" t="str">
        <f t="shared" si="0"/>
        <v>R360 - Casos de Violencia Intrafamilia presentados a fiscalía nacional || Periodo 2019-2021</v>
      </c>
      <c r="D25" s="6" t="s">
        <v>259</v>
      </c>
      <c r="E25" s="4">
        <f t="shared" si="2"/>
        <v>1</v>
      </c>
      <c r="F25" t="s">
        <v>258</v>
      </c>
      <c r="G25" t="s">
        <v>50</v>
      </c>
      <c r="H25" t="s">
        <v>257</v>
      </c>
      <c r="I25" s="3" t="s">
        <v>260</v>
      </c>
      <c r="J25" s="1" t="str">
        <f t="shared" si="1"/>
        <v>R360 - Casos de Violencia Intrafamilia presentados a fiscalía nacional || Periodo 2019-2021</v>
      </c>
    </row>
    <row r="26" spans="1:10" x14ac:dyDescent="0.35">
      <c r="A26" s="2">
        <v>1</v>
      </c>
      <c r="B26" s="81" t="s">
        <v>264</v>
      </c>
      <c r="C26" s="5" t="str">
        <f t="shared" si="0"/>
        <v>RP - Atenciones Médicas por Violencia de Género a nivel nacional por Servicio Nacional de Salud y Concepto de Atención.Periodo 2010-2016</v>
      </c>
      <c r="D26" s="6" t="s">
        <v>270</v>
      </c>
      <c r="E26" s="4">
        <f t="shared" si="2"/>
        <v>1</v>
      </c>
      <c r="F26" t="s">
        <v>269</v>
      </c>
      <c r="G26" t="s">
        <v>27</v>
      </c>
      <c r="H26" t="s">
        <v>265</v>
      </c>
      <c r="I26" s="3" t="s">
        <v>271</v>
      </c>
      <c r="J26" s="1" t="str">
        <f t="shared" si="1"/>
        <v>RP - Atenciones Médicas por Violencia de Género a nivel nacional por Servicio Nacional de Salud y Concepto de Atención.Periodo 2010-2016</v>
      </c>
    </row>
    <row r="27" spans="1:10" x14ac:dyDescent="0.35">
      <c r="A27" s="2">
        <v>1</v>
      </c>
      <c r="B27" s="2">
        <v>27.17</v>
      </c>
      <c r="C27" s="5" t="str">
        <f t="shared" si="0"/>
        <v>RP 01 - Reporte de casos de violencia psicológica hacia la mujer según Encuesta Nacional de Violencia Intrafamiliar a nivel nacional, para el año 2020.</v>
      </c>
      <c r="D27" s="6" t="s">
        <v>283</v>
      </c>
      <c r="E27" s="4">
        <f t="shared" si="2"/>
        <v>1</v>
      </c>
      <c r="F27" t="s">
        <v>175</v>
      </c>
      <c r="G27" t="s">
        <v>50</v>
      </c>
      <c r="H27" t="s">
        <v>272</v>
      </c>
      <c r="I27" s="3" t="s">
        <v>281</v>
      </c>
      <c r="J27" s="1" t="str">
        <f t="shared" si="1"/>
        <v>RP 01 - Reporte de casos de violencia psicológica hacia la mujer según Encuesta Nacional de Violencia Intrafamiliar a nivel nacional, para el año 2020.</v>
      </c>
    </row>
    <row r="28" spans="1:10" x14ac:dyDescent="0.35">
      <c r="A28" s="2">
        <v>2</v>
      </c>
      <c r="B28" s="2">
        <v>27.17</v>
      </c>
      <c r="C28" s="5" t="str">
        <f t="shared" si="0"/>
        <v>RP 02 - Reporte de casos de violencia psicológica hacia la mujer según Encuesta Nacional de Violencia Intrafamiliar a nivel nacional, para el periodo 2012-2020.</v>
      </c>
      <c r="D28" s="6" t="s">
        <v>284</v>
      </c>
      <c r="E28" s="4">
        <v>1</v>
      </c>
      <c r="F28" t="s">
        <v>192</v>
      </c>
      <c r="G28" t="s">
        <v>50</v>
      </c>
      <c r="H28" t="s">
        <v>272</v>
      </c>
      <c r="I28" t="s">
        <v>282</v>
      </c>
      <c r="J28" s="1" t="str">
        <f t="shared" si="1"/>
        <v>RP 02 - Reporte de casos de violencia psicológica hacia la mujer según Encuesta Nacional de Violencia Intrafamiliar a nivel nacional, para el periodo 2012-2020.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 t="shared" ref="E29:E38" si="3">+E28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si="3"/>
        <v>1</v>
      </c>
      <c r="J30" s="1" t="str">
        <f t="shared" si="1"/>
        <v xml:space="preserve"> - </v>
      </c>
    </row>
    <row r="31" spans="1:10" x14ac:dyDescent="0.35">
      <c r="A31" s="2"/>
      <c r="B31" s="2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84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  <row r="38" spans="1:10" x14ac:dyDescent="0.35">
      <c r="A38" s="2"/>
      <c r="B38" s="2"/>
      <c r="C38" s="5" t="str">
        <f t="shared" si="0"/>
        <v xml:space="preserve"> - </v>
      </c>
      <c r="D38" s="6"/>
      <c r="E38" s="4">
        <f t="shared" si="3"/>
        <v>1</v>
      </c>
      <c r="J38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2021-06-24T04:31:53Z</dcterms:modified>
</cp:coreProperties>
</file>