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DF323AB0-7055-45EE-9DF8-6FFEF832857E}" xr6:coauthVersionLast="45" xr6:coauthVersionMax="45" xr10:uidLastSave="{00000000-0000-0000-0000-000000000000}"/>
  <bookViews>
    <workbookView xWindow="-110" yWindow="-110" windowWidth="19420" windowHeight="10420" tabRatio="833" activeTab="10"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2" l="1"/>
  <c r="B100" i="2"/>
  <c r="AU100"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A99" i="2"/>
  <c r="AU99" i="2"/>
  <c r="A98" i="2"/>
  <c r="AU98" i="2"/>
  <c r="A97" i="2"/>
  <c r="AU97" i="2"/>
  <c r="A96" i="2"/>
  <c r="AU96" i="2"/>
  <c r="F100" i="2" l="1"/>
  <c r="F96" i="2"/>
  <c r="F99" i="2"/>
  <c r="F98" i="2"/>
  <c r="F97" i="2"/>
  <c r="A95" i="2"/>
  <c r="AU95" i="2"/>
  <c r="A94" i="2"/>
  <c r="AU94" i="2"/>
  <c r="A93" i="2"/>
  <c r="AU93" i="2"/>
  <c r="A92" i="2"/>
  <c r="AU92" i="2"/>
  <c r="A91" i="2"/>
  <c r="AU91" i="2"/>
  <c r="G117" i="8" l="1"/>
  <c r="G115" i="8"/>
  <c r="G116" i="8"/>
  <c r="G114" i="8"/>
  <c r="G113" i="8"/>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7" i="2" l="1"/>
  <c r="M100" i="2"/>
  <c r="AV100" i="2" s="1"/>
  <c r="J100" i="2"/>
  <c r="J96" i="2"/>
  <c r="M97" i="2"/>
  <c r="AV97" i="2" s="1"/>
  <c r="J98" i="2"/>
  <c r="M96" i="2"/>
  <c r="AV96" i="2" s="1"/>
  <c r="M99" i="2"/>
  <c r="AV99" i="2" s="1"/>
  <c r="M98" i="2"/>
  <c r="AV98" i="2" s="1"/>
  <c r="J99" i="2"/>
  <c r="J92" i="2"/>
  <c r="K95" i="2"/>
  <c r="L91" i="2"/>
  <c r="J94" i="2"/>
  <c r="M93" i="2"/>
  <c r="L51" i="2"/>
  <c r="J51" i="2"/>
  <c r="K51" i="2"/>
  <c r="M51" i="2"/>
  <c r="J89" i="2"/>
  <c r="K89" i="2"/>
  <c r="M89" i="2"/>
  <c r="AV89" i="2" s="1"/>
  <c r="L89" i="2"/>
  <c r="J82" i="2"/>
  <c r="J86" i="2"/>
  <c r="K84" i="2"/>
  <c r="M82" i="2"/>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M43" i="2"/>
  <c r="AV43" i="2" s="1"/>
  <c r="M19" i="2"/>
  <c r="AV19" i="2" s="1"/>
  <c r="M12" i="2"/>
  <c r="AV12" i="2" s="1"/>
  <c r="J34" i="2"/>
  <c r="J67" i="2"/>
  <c r="M53" i="2"/>
  <c r="AV53" i="2" s="1"/>
  <c r="M15" i="2"/>
  <c r="AV15" i="2" s="1"/>
  <c r="M66" i="2"/>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AV92" i="2" s="1"/>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51" i="2"/>
  <c r="AV82" i="2"/>
  <c r="M21" i="9"/>
  <c r="L42" i="9"/>
  <c r="L21" i="9"/>
  <c r="L24" i="9"/>
  <c r="M42" i="9"/>
  <c r="M24" i="9"/>
  <c r="L40" i="9"/>
  <c r="AV20" i="2"/>
  <c r="AV65" i="2"/>
  <c r="K42" i="9"/>
  <c r="K40" i="9"/>
  <c r="AV66" i="2"/>
  <c r="K21" i="9"/>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<sst xmlns="http://schemas.openxmlformats.org/spreadsheetml/2006/main" count="6027" uniqueCount="1502">
  <si>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</si>
  <si>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</si>
  <si>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</si>
  <si>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</si>
  <si>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</si>
  <si>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</si>
  <si>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</si>
  <si>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</si>
  <si>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</si>
  <si>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</si>
  <si>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</si>
  <si>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</si>
  <si>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</si>
  <si>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</si>
  <si>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</si>
  <si>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</si>
  <si>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</si>
  <si>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</si>
  <si>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</si>
  <si>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</si>
  <si>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</si>
  <si>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</si>
  <si>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</si>
  <si>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</si>
  <si>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</si>
  <si>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</si>
  <si>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</si>
  <si>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</si>
  <si>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</si>
  <si>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</si>
  <si>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</si>
  <si>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</si>
  <si>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</si>
  <si>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</si>
  <si>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</si>
  <si>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</si>
  <si>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</si>
  <si>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</si>
  <si>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</si>
  <si>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</si>
  <si>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</si>
  <si>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</si>
  <si>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</si>
  <si>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</si>
  <si>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</si>
  <si>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</si>
  <si>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</si>
  <si>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</si>
  <si>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</si>
  <si>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</si>
  <si>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</si>
  <si>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</si>
  <si>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</si>
  <si>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</si>
  <si>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</si>
  <si>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</si>
  <si>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</si>
  <si>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</si>
  <si>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</si>
  <si>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</si>
  <si>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</si>
  <si>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</si>
  <si>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</si>
  <si>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</si>
  <si>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</si>
  <si>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</si>
  <si>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</si>
  <si>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</si>
  <si>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</si>
  <si>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</si>
  <si>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</si>
  <si>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</si>
  <si>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</si>
  <si>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</si>
  <si>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</si>
  <si>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</si>
  <si>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</si>
  <si>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</si>
  <si>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</si>
  <si>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</si>
  <si>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</si>
  <si>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</si>
  <si>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</si>
  <si>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</si>
  <si>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</si>
  <si>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</si>
  <si>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</si>
  <si>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</si>
  <si>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</si>
  <si>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</si>
  <si>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</si>
  <si>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</si>
  <si>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</si>
  <si>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</si>
  <si>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</si>
  <si>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</si>
  <si>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</si>
  <si>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</si>
  <si>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</si>
  <si>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</si>
  <si>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</si>
  <si>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</si>
  <si>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</si>
  <si>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</si>
  <si>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</si>
  <si>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</si>
  <si>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</si>
  <si>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</si>
  <si>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</si>
  <si>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</si>
  <si>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</si>
  <si>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</si>
  <si>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</si>
  <si>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</si>
  <si>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</si>
  <si>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</si>
  <si>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</si>
  <si>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</si>
  <si>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</si>
  <si>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</si>
  <si>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</si>
  <si>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</si>
  <si>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</si>
  <si>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</si>
  <si>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</si>
  <si>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</si>
  <si>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</si>
  <si>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</si>
  <si>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</si>
  <si>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</si>
  <si>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</si>
  <si>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</si>
  <si>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</si>
  <si>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</si>
  <si>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</si>
  <si>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</si>
  <si>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</si>
  <si>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</si>
  <si>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</si>
  <si>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</si>
  <si>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</si>
  <si>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</si>
  <si>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</si>
  <si>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</si>
  <si>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</si>
  <si>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</si>
  <si>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</si>
  <si>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</si>
  <si>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</si>
  <si>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</si>
  <si>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</si>
  <si>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</si>
  <si>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</si>
  <si>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</si>
  <si>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</si>
  <si>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</si>
  <si>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</si>
  <si>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</si>
  <si>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</si>
  <si>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</si>
  <si>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</si>
  <si>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</si>
  <si>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</si>
  <si>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</si>
  <si>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</si>
  <si>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</si>
  <si>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</si>
  <si>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</si>
  <si>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</si>
  <si>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</si>
  <si>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</si>
  <si>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</si>
  <si>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</si>
  <si>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</si>
  <si>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</si>
  <si>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</si>
  <si>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</si>
  <si>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</si>
  <si>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</si>
  <si>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</si>
  <si>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</si>
  <si>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</si>
  <si>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</si>
  <si>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</si>
  <si>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</si>
  <si>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</si>
  <si>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</si>
  <si>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</si>
  <si>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</si>
  <si>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</si>
  <si>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</si>
  <si>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</si>
  <si>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</si>
  <si>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</si>
  <si>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</si>
  <si>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</si>
  <si>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</si>
  <si>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</si>
  <si>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</si>
  <si>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</si>
  <si>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</si>
  <si>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</si>
  <si>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</si>
  <si>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</si>
  <si>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</si>
  <si>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</si>
  <si>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</si>
  <si>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</si>
  <si>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</si>
  <si>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</si>
  <si>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</si>
  <si>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</si>
  <si>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</si>
  <si>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</si>
  <si>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</si>
  <si>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</si>
  <si>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</si>
  <si>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</si>
  <si>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</si>
  <si>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</si>
  <si>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</si>
  <si>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</si>
  <si>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</si>
  <si>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</si>
  <si>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</si>
  <si>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</si>
  <si>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</si>
  <si>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</si>
  <si>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</si>
  <si>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</si>
  <si>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</si>
  <si>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</si>
  <si>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</si>
  <si>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</si>
  <si>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</si>
  <si>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</si>
  <si>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</si>
  <si>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</si>
  <si>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</si>
  <si>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</si>
  <si>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</si>
  <si>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</si>
  <si>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</si>
  <si>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</si>
  <si>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</si>
  <si>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</si>
  <si>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</si>
  <si>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</si>
  <si>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</si>
  <si>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</si>
  <si>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</si>
  <si>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</si>
  <si>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</si>
  <si>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</si>
  <si>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</si>
  <si>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</si>
  <si>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</si>
  <si>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</si>
  <si>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</si>
  <si>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</si>
  <si>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</si>
  <si>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</si>
  <si>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</si>
  <si>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</si>
  <si>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</si>
  <si>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</si>
  <si>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</si>
  <si>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</si>
  <si>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</si>
  <si>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</si>
  <si>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</si>
  <si>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</si>
  <si>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</si>
  <si>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</si>
  <si>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</si>
  <si>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</si>
  <si>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</si>
  <si>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</si>
  <si>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</si>
  <si>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</si>
  <si>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</si>
  <si>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</si>
  <si>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</si>
  <si>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</si>
  <si>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</si>
  <si>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</si>
  <si>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</si>
  <si>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</si>
  <si>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</si>
  <si>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</si>
  <si>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</si>
  <si>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</si>
  <si>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</si>
  <si>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</si>
  <si>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</si>
  <si>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</si>
  <si>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</si>
  <si>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</si>
  <si>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</si>
  <si>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</si>
  <si>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</si>
  <si>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</si>
  <si>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</si>
  <si>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</si>
  <si>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</si>
  <si>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</si>
  <si>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</si>
  <si>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</si>
  <si>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</si>
  <si>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</si>
  <si>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</si>
  <si>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</si>
  <si>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</si>
  <si>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</si>
  <si>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</si>
  <si>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</si>
  <si>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</si>
  <si>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</si>
  <si>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</si>
  <si>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</si>
  <si>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</si>
  <si>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</si>
  <si>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</si>
  <si>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</si>
  <si>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</si>
  <si>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</si>
  <si>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</si>
  <si>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</si>
  <si>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</si>
  <si>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</si>
  <si>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</si>
  <si>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</si>
  <si>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</si>
  <si>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</si>
  <si>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</si>
  <si>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</si>
  <si>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</si>
  <si>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</si>
  <si>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</si>
  <si>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</si>
  <si>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</si>
  <si>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</si>
  <si>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</si>
  <si>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</si>
  <si>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</si>
  <si>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</si>
  <si>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</si>
  <si>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</si>
  <si>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</si>
  <si>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</si>
  <si>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</si>
  <si>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</si>
  <si>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</si>
  <si>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</si>
  <si>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</si>
  <si>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</si>
  <si>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</si>
  <si>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</si>
  <si>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</si>
  <si>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</si>
  <si>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</si>
  <si>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</si>
  <si>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</si>
  <si>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</si>
  <si>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</si>
  <si>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</si>
  <si>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</si>
  <si>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</si>
  <si>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</si>
  <si>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</si>
  <si>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</si>
  <si>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</si>
  <si>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</si>
  <si>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</si>
  <si>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</si>
  <si>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</si>
  <si>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</si>
  <si>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</si>
  <si>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</si>
  <si>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</si>
  <si>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</si>
  <si>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</si>
  <si>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</si>
  <si>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</si>
  <si>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</si>
  <si>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</si>
  <si>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</si>
  <si>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</si>
  <si>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</si>
  <si>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</si>
  <si>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</si>
  <si>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</si>
  <si>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</si>
  <si>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</si>
  <si>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</si>
  <si>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</si>
  <si>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</si>
  <si>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</si>
  <si>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</si>
  <si>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</si>
  <si>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</si>
  <si>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</si>
  <si>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</si>
  <si>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</si>
  <si>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</si>
  <si>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</si>
  <si>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</si>
  <si>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</si>
  <si>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</si>
  <si>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</si>
  <si>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</si>
  <si>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</si>
  <si>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</si>
  <si>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</si>
  <si>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</si>
  <si>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</si>
  <si>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</si>
  <si>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</si>
  <si>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</si>
  <si>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</si>
  <si>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</si>
  <si>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</si>
  <si>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</si>
  <si>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</si>
  <si>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</si>
  <si>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</si>
  <si>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</si>
  <si>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</si>
  <si>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</si>
  <si>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</si>
  <si>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</si>
  <si>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</si>
  <si>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</si>
  <si>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</si>
  <si>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</si>
  <si>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</si>
  <si>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</si>
  <si>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</si>
  <si>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</si>
  <si>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</si>
  <si>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</si>
  <si>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</si>
  <si>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</si>
  <si>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</si>
  <si>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</si>
  <si>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</si>
  <si>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</si>
  <si>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</si>
  <si>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</si>
  <si>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</si>
  <si>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</si>
  <si>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</si>
  <si>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</si>
  <si>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</si>
  <si>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</si>
  <si>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</si>
  <si>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</si>
  <si>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</si>
  <si>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</si>
  <si>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</si>
  <si>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</si>
  <si>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</si>
  <si>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</si>
  <si>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</si>
  <si>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</si>
  <si>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</si>
  <si>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</si>
  <si>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</si>
  <si>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</si>
  <si>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</si>
  <si>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</si>
  <si>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</si>
  <si>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</si>
  <si>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</si>
  <si>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</si>
  <si>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</si>
  <si>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</si>
  <si>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</si>
  <si>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</si>
  <si>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</si>
  <si>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</si>
  <si>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</si>
  <si>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</si>
  <si>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</si>
  <si>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</si>
  <si>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</si>
  <si>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</si>
  <si>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</si>
  <si>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</si>
  <si>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</si>
  <si>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</si>
  <si>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</si>
  <si>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</si>
  <si>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</si>
  <si>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</si>
  <si>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</si>
  <si>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</si>
  <si>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</si>
  <si>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</si>
  <si>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</si>
  <si>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</si>
  <si>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</si>
  <si>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</si>
  <si>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</si>
  <si>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</si>
  <si>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</si>
  <si>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</si>
  <si>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</si>
  <si>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</si>
  <si>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</si>
  <si>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</si>
  <si>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</si>
  <si>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</si>
  <si>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</si>
  <si>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</si>
  <si>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</si>
  <si>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</si>
  <si>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</si>
  <si>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</si>
  <si>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</si>
  <si>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</si>
  <si>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</si>
  <si>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</si>
  <si>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</si>
  <si>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</si>
  <si>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</si>
  <si>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</si>
  <si>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</si>
  <si>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</si>
  <si>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</si>
  <si>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</si>
  <si>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</si>
  <si>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</si>
  <si>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</si>
  <si>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</si>
  <si>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</si>
  <si>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</si>
  <si>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</si>
  <si>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</si>
  <si>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</si>
  <si>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</si>
  <si>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</si>
  <si>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</si>
  <si>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</si>
  <si>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</si>
  <si>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</si>
  <si>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</si>
  <si>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</si>
  <si>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</si>
  <si>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</si>
  <si>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</si>
  <si>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</si>
  <si>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</si>
  <si>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</si>
  <si>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</si>
  <si>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</si>
  <si>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</si>
  <si>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</si>
  <si>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</si>
  <si>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</si>
  <si>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</si>
  <si>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</si>
  <si>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</si>
  <si>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</si>
  <si>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</si>
  <si>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</si>
  <si>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</si>
  <si>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</si>
  <si>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</si>
  <si>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</si>
  <si>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</si>
  <si>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</si>
  <si>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</si>
  <si>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</si>
  <si>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</si>
  <si>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</si>
  <si>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</si>
  <si>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</si>
  <si>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</si>
  <si>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</si>
  <si>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</si>
  <si>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</si>
  <si>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</si>
  <si>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</si>
  <si>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</si>
  <si>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</si>
  <si>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</si>
  <si>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</si>
  <si>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</si>
  <si>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</si>
  <si>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</si>
  <si>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</si>
  <si>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</si>
  <si>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</si>
  <si>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</si>
  <si>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</si>
  <si>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</si>
  <si>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</si>
  <si>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</si>
  <si>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</si>
  <si>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</si>
  <si>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</si>
  <si>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</si>
  <si>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</si>
  <si>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</si>
  <si>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</si>
  <si>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</si>
  <si>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</si>
  <si>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</si>
  <si>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</si>
  <si>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</si>
  <si>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</si>
  <si>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</si>
  <si>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</si>
  <si>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</si>
  <si>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</si>
  <si>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</si>
  <si>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</si>
  <si>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</si>
  <si>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</si>
  <si>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</si>
  <si>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</si>
  <si>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</si>
  <si>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</si>
  <si>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</si>
  <si>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</si>
  <si>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</si>
  <si>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</si>
  <si>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</si>
  <si>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</si>
  <si>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</si>
  <si>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</si>
  <si>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</si>
  <si>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</si>
  <si>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</si>
  <si>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</si>
  <si>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</si>
  <si>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</si>
  <si>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</si>
  <si>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</si>
  <si>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</si>
  <si>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</si>
  <si>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</si>
  <si>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</si>
  <si>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</si>
  <si>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</si>
  <si>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</si>
  <si>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</si>
  <si>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</si>
  <si>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</si>
  <si>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</si>
  <si>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</si>
  <si>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</si>
  <si>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</si>
  <si>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</si>
  <si>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</si>
  <si>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</si>
  <si>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</si>
  <si>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</si>
  <si>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</si>
  <si>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</si>
  <si>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</si>
  <si>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</si>
  <si>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</si>
  <si>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</si>
  <si>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</si>
  <si>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</si>
  <si>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</si>
  <si>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</si>
  <si>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</si>
  <si>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</si>
  <si>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</si>
  <si>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</si>
  <si>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</si>
  <si>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</si>
  <si>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</si>
  <si>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</si>
  <si>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</si>
  <si>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</si>
  <si>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</si>
  <si>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</si>
  <si>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</si>
  <si>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</si>
  <si>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</si>
  <si>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</si>
  <si>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</si>
  <si>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</si>
  <si>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</si>
  <si>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</si>
  <si>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</si>
  <si>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</si>
  <si>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</si>
  <si>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</si>
  <si>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</si>
  <si>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</si>
  <si>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</si>
  <si>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</si>
  <si>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</si>
  <si>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</si>
  <si>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</si>
  <si>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</si>
  <si>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</si>
  <si>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</si>
  <si>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</si>
  <si>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</si>
  <si>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</si>
  <si>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</si>
  <si>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</si>
  <si>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</si>
  <si>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</si>
  <si>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</si>
  <si>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</si>
  <si>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</si>
  <si>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</si>
  <si>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</si>
  <si>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</si>
  <si>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</si>
  <si>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</si>
  <si>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</si>
  <si>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</si>
  <si>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</si>
  <si>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</si>
  <si>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</si>
  <si>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</si>
  <si>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</si>
  <si>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</si>
  <si>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</si>
  <si>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</si>
  <si>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</si>
  <si>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</si>
  <si>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</si>
  <si>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</si>
  <si>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</si>
  <si>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</si>
  <si>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</si>
  <si>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</si>
  <si>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</si>
  <si>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</si>
  <si>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</si>
  <si>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</si>
  <si>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</si>
  <si>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</si>
  <si>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</si>
  <si>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</si>
  <si>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</si>
  <si>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</si>
  <si>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</si>
  <si>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</si>
  <si>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</si>
  <si>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</si>
  <si>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</si>
  <si>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</si>
  <si>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</si>
  <si>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</si>
  <si>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</si>
  <si>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</si>
  <si>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</si>
  <si>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</si>
  <si>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</si>
  <si>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</si>
  <si>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</si>
  <si>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</si>
  <si>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</si>
  <si>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</si>
  <si>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</si>
  <si>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</si>
  <si>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</si>
  <si>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</si>
  <si>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</si>
  <si>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</si>
  <si>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</si>
  <si>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</si>
  <si>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</si>
  <si>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</si>
  <si>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</si>
  <si>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</si>
  <si>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</si>
  <si>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</si>
  <si>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</si>
  <si>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</si>
  <si>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</si>
  <si>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</si>
  <si>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</si>
  <si>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</si>
  <si>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</si>
  <si>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</si>
  <si>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</si>
  <si>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</si>
  <si>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</si>
  <si>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</si>
  <si>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</si>
  <si>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</si>
  <si>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</si>
  <si>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</si>
  <si>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</si>
  <si>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</si>
  <si>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</si>
  <si>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</si>
  <si>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</si>
  <si>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</si>
  <si>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</si>
  <si>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</si>
  <si>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</si>
  <si>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</si>
  <si>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</si>
  <si>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</si>
  <si>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</si>
  <si>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</si>
  <si>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</si>
  <si>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</si>
  <si>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</si>
  <si>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</si>
  <si>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</si>
  <si>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</si>
  <si>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</si>
  <si>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</si>
  <si>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</si>
  <si>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</si>
  <si>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</si>
  <si>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</si>
  <si>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</si>
  <si>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</si>
  <si>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</si>
  <si>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</si>
  <si>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</si>
  <si>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</si>
  <si>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</si>
  <si>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</si>
  <si>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</si>
  <si>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</si>
  <si>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</si>
  <si>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</si>
  <si>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</si>
  <si>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</si>
  <si>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</si>
  <si>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</si>
  <si>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</si>
  <si>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</si>
  <si>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</si>
  <si>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</si>
  <si>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</si>
  <si>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</si>
  <si>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</si>
  <si>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</si>
  <si>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</si>
  <si>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</si>
  <si>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</si>
  <si>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</si>
  <si>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</si>
  <si>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</si>
  <si>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</si>
  <si>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</si>
  <si>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</si>
  <si>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</si>
  <si>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</si>
  <si>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</si>
  <si>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</si>
  <si>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</si>
  <si>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</si>
  <si>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</si>
  <si>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</si>
  <si>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</si>
  <si>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</si>
  <si>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</si>
  <si>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</si>
  <si>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</si>
  <si>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</si>
  <si>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</si>
  <si>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</si>
  <si>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</si>
  <si>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</si>
  <si>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</si>
  <si>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</si>
  <si>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</si>
  <si>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</si>
  <si>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</si>
  <si>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</si>
  <si>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</si>
  <si>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</si>
  <si>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</si>
  <si>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</si>
  <si>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</si>
  <si>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</si>
  <si>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</si>
  <si>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</si>
  <si>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</si>
  <si>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</si>
  <si>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</si>
  <si>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</si>
  <si>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</si>
  <si>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</si>
  <si>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</si>
  <si>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</si>
  <si>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</si>
  <si>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</si>
  <si>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</si>
  <si>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</si>
  <si>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</si>
  <si>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</si>
  <si>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</si>
  <si>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</si>
  <si>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</si>
  <si>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</si>
  <si>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</si>
  <si>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</si>
  <si>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</si>
  <si>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</si>
  <si>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</si>
  <si>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</si>
  <si>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</si>
  <si>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</si>
  <si>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</si>
  <si>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</si>
  <si>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</si>
  <si>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</si>
  <si>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</si>
  <si>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</si>
  <si>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</si>
  <si>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</si>
  <si>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</si>
  <si>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</si>
  <si>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</si>
  <si>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</si>
  <si>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</si>
  <si>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</si>
  <si>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</si>
  <si>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</si>
  <si>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</si>
  <si>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</si>
  <si>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</si>
  <si>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</si>
  <si>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</si>
  <si>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</si>
  <si>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</si>
  <si>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</si>
  <si>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</si>
  <si>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</si>
  <si>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</si>
  <si>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</si>
  <si>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</si>
  <si>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</si>
  <si>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</si>
  <si>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</si>
  <si>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</si>
  <si>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</si>
  <si>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</si>
  <si>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</si>
  <si>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</si>
  <si>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</si>
  <si>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</si>
  <si>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</si>
  <si>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</si>
  <si>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</si>
  <si>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</si>
  <si>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</si>
  <si>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</si>
  <si>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</si>
  <si>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</si>
  <si>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</si>
  <si>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</si>
  <si>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</si>
  <si>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</si>
  <si>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</si>
  <si>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</si>
  <si>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</si>
  <si>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</si>
  <si>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</si>
  <si>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</si>
  <si>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</si>
  <si>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</si>
  <si>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</si>
  <si>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</si>
  <si>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</si>
  <si>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</si>
  <si>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</si>
  <si>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</si>
  <si>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</si>
  <si>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</si>
  <si>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</si>
  <si>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</si>
  <si>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</si>
  <si>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</si>
  <si>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</si>
  <si>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</si>
  <si>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</si>
  <si>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</si>
  <si>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</si>
  <si>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</si>
  <si>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</si>
  <si>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</si>
  <si>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</si>
  <si>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</si>
  <si>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</si>
  <si>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</si>
  <si>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</si>
  <si>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</si>
  <si>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</si>
  <si>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</si>
  <si>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</si>
  <si>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</si>
  <si>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</si>
  <si>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</si>
  <si>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</si>
  <si>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</si>
  <si>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</si>
  <si>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</si>
  <si>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</si>
  <si>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</si>
  <si>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</si>
  <si>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</si>
  <si>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</si>
  <si>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</si>
  <si>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</si>
  <si>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</si>
  <si>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</si>
  <si>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</si>
  <si>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</si>
  <si>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</si>
  <si>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</si>
  <si>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</si>
  <si>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</si>
  <si>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</si>
  <si>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</si>
  <si>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</si>
  <si>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</si>
  <si>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</si>
  <si>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</si>
  <si>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</si>
  <si>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</si>
  <si>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</si>
  <si>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</si>
  <si>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</si>
  <si>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</si>
  <si>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</si>
  <si>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</si>
  <si>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</si>
  <si>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</si>
  <si>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</si>
  <si>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</si>
  <si>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</si>
  <si>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</si>
  <si>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</si>
  <si>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</si>
  <si>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</si>
  <si>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</si>
  <si>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</si>
  <si>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</si>
  <si>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</si>
  <si>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</si>
  <si>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</si>
  <si>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</si>
  <si>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</si>
  <si>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</si>
  <si>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</si>
  <si>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</si>
  <si>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</si>
  <si>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</si>
  <si>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</si>
  <si>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</si>
  <si>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</si>
  <si>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</si>
  <si>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</si>
  <si>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</si>
  <si>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</si>
  <si>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</si>
  <si>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</si>
  <si>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</si>
  <si>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</si>
  <si>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</si>
  <si>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</si>
  <si>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</si>
  <si>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</si>
  <si>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</si>
  <si>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</si>
  <si>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</si>
  <si>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</si>
  <si>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</si>
  <si>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</si>
  <si>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</si>
  <si>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</si>
  <si>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</si>
  <si>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</si>
  <si>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</si>
  <si>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</si>
  <si>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</si>
  <si>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</si>
  <si>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</si>
  <si>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</si>
  <si>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</si>
  <si>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</si>
  <si>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</si>
  <si>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</si>
  <si>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</si>
  <si>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</si>
  <si>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</si>
  <si>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</si>
  <si>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</si>
  <si>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</si>
  <si>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</si>
  <si>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</si>
  <si>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</si>
  <si>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</si>
  <si>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</si>
  <si>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</si>
  <si>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</si>
  <si>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</si>
  <si>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</si>
  <si>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</si>
  <si>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</si>
  <si>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</si>
  <si>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</si>
  <si>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</si>
  <si>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</si>
  <si>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</si>
  <si>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</si>
  <si>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</si>
  <si>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</si>
  <si>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</si>
  <si>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</si>
  <si>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</si>
  <si>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</si>
  <si>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</si>
  <si>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</si>
  <si>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</si>
  <si>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</si>
  <si>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</si>
  <si>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</si>
  <si>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</si>
  <si>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</si>
  <si>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</si>
  <si>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</si>
  <si>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</si>
  <si>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</si>
  <si>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</si>
  <si>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</si>
  <si>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</si>
  <si>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</si>
  <si>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</si>
  <si>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</si>
  <si>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</si>
  <si>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</si>
  <si>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</si>
  <si>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</si>
  <si>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</si>
  <si>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</si>
  <si>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</si>
  <si>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</si>
  <si>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</si>
  <si>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</si>
  <si>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</si>
  <si>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</si>
  <si>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</si>
  <si>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</si>
  <si>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</si>
  <si>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</si>
  <si>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</si>
  <si>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</si>
  <si>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</si>
  <si>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</si>
  <si>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</si>
  <si>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</si>
  <si>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</si>
  <si>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</si>
  <si>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</si>
  <si>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</si>
  <si>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</si>
  <si>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</si>
  <si>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</si>
  <si>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</si>
  <si>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</si>
  <si>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</si>
  <si>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</si>
  <si>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</si>
  <si>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</si>
  <si>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</si>
  <si>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</si>
  <si>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</si>
  <si>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</si>
  <si>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</si>
  <si>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</si>
  <si>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</si>
  <si>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</si>
  <si>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</si>
  <si>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</si>
  <si>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</si>
  <si>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</si>
  <si>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</si>
  <si>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</si>
  <si>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</si>
  <si>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</si>
  <si>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</si>
  <si>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</si>
  <si>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</si>
  <si>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</si>
  <si>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</si>
  <si>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</si>
  <si>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</si>
  <si>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</si>
  <si>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</si>
  <si>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</si>
  <si>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</si>
  <si>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</si>
  <si>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</si>
  <si>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</si>
  <si>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</si>
  <si>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</si>
  <si>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</si>
  <si>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</si>
  <si>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</si>
  <si>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</si>
  <si>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</si>
  <si>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</si>
  <si>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</si>
  <si>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</si>
  <si>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</si>
  <si>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</si>
  <si>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</si>
  <si>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</si>
  <si>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</si>
  <si>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</si>
  <si>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</si>
  <si>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</si>
  <si>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</si>
  <si>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</si>
  <si>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</si>
  <si>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</si>
  <si>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</si>
  <si>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</si>
  <si>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</si>
  <si>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</si>
  <si>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</si>
  <si>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</si>
  <si>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</si>
  <si>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</si>
  <si>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</si>
  <si>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</si>
  <si>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</si>
  <si>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</si>
  <si>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</si>
  <si>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</si>
  <si>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</si>
  <si>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</si>
  <si>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</si>
  <si>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</si>
  <si>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</si>
  <si>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</si>
  <si>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</si>
  <si>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</si>
  <si>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</si>
  <si>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</si>
  <si>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</si>
  <si>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</si>
  <si>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</si>
  <si>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</si>
  <si>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</si>
  <si>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</si>
  <si>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</si>
  <si>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</si>
  <si>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</si>
  <si>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</si>
  <si>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</si>
  <si>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</si>
  <si>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</si>
  <si>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</si>
  <si>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</si>
  <si>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</si>
  <si>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</si>
  <si>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</si>
  <si>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</si>
  <si>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</si>
  <si>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</si>
  <si>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</si>
  <si>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</si>
  <si>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</si>
  <si>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</si>
  <si>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</si>
  <si>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</si>
  <si>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</si>
  <si>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</si>
  <si>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</si>
  <si>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</si>
  <si>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</si>
  <si>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</si>
  <si>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</si>
  <si>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</si>
  <si>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</si>
  <si>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</si>
  <si>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</si>
  <si>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</si>
  <si>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</si>
  <si>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</si>
  <si>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</si>
  <si>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</si>
  <si>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</si>
  <si>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</si>
  <si>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</si>
  <si>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</si>
  <si>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</si>
  <si>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</si>
  <si>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</si>
  <si>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</si>
  <si>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</si>
  <si>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</si>
  <si>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</si>
  <si>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</si>
  <si>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</si>
  <si>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</si>
  <si>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</si>
  <si>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</si>
  <si>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</si>
  <si>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</si>
  <si>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</si>
  <si>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</si>
  <si>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</si>
  <si>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</si>
  <si>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</si>
  <si>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</si>
  <si>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</si>
  <si>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</si>
  <si>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</si>
  <si>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</si>
  <si>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</si>
  <si>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</si>
  <si>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</si>
  <si>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</si>
  <si>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</si>
  <si>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</si>
  <si>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</si>
  <si>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</si>
  <si>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</si>
  <si>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</si>
  <si>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</si>
  <si>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</si>
  <si>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</si>
  <si>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</si>
  <si>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</si>
  <si>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</si>
  <si>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</si>
  <si>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</si>
  <si>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</si>
  <si>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</si>
  <si>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</si>
  <si>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</si>
  <si>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</si>
  <si>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</si>
  <si>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</si>
  <si>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</si>
  <si>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</si>
  <si>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</si>
  <si>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</si>
  <si>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</si>
  <si>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</si>
  <si>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</si>
  <si>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</si>
  <si>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</si>
  <si>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</si>
  <si>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</si>
  <si>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</si>
  <si>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</si>
  <si>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</si>
  <si>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</si>
  <si>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</si>
  <si>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</si>
  <si>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</si>
  <si>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</si>
  <si>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</si>
  <si>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</si>
  <si>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</si>
  <si>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</si>
  <si>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</si>
  <si>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</si>
  <si>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</si>
  <si>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</si>
  <si>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</si>
  <si>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</si>
  <si>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</si>
  <si>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</si>
  <si>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</si>
  <si>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</si>
  <si>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</si>
  <si>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</si>
  <si>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</si>
  <si>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</si>
  <si>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</si>
  <si>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</si>
  <si>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</si>
  <si>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</si>
  <si>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</si>
  <si>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</si>
  <si>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</si>
  <si>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</si>
  <si>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</si>
  <si>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</si>
  <si>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</si>
  <si>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</si>
  <si>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</si>
  <si>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</si>
  <si>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</si>
  <si>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</si>
  <si>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</si>
  <si>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</si>
  <si>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</si>
  <si>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</si>
  <si>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</si>
  <si>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</si>
  <si>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</si>
  <si>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</si>
  <si>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</si>
  <si>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</si>
  <si>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</si>
  <si>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</si>
  <si>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</si>
  <si>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</si>
  <si>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</si>
  <si>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</si>
  <si>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</si>
  <si>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</si>
  <si>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</si>
  <si>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</si>
  <si>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</si>
  <si>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</si>
  <si>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</si>
  <si>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</si>
  <si>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</si>
  <si>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</si>
  <si>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</si>
  <si>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</si>
  <si>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</si>
  <si>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</si>
  <si>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</si>
  <si>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</si>
  <si>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</si>
  <si>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</si>
  <si>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</si>
  <si>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</si>
  <si>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</si>
  <si>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</si>
  <si>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</si>
  <si>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</si>
  <si>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</si>
  <si>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</si>
  <si>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</si>
  <si>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 xml:space="preserve">Hay información vbinculada a la Asociación de consumidores de Chile: presentan muchos proyectos sa los fondos concursables </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</si>
  <si>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</si>
  <si>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</si>
  <si>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</si>
  <si>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</si>
  <si>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</si>
  <si>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</si>
  <si>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</si>
  <si>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</si>
  <si>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</si>
  <si>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</si>
  <si>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</si>
  <si>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</si>
  <si>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</si>
  <si>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</si>
  <si>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</si>
  <si>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</si>
  <si>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</si>
  <si>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</si>
  <si>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</si>
  <si>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</si>
  <si>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</si>
  <si>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</si>
  <si>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</si>
  <si>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</si>
  <si>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</si>
  <si>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</si>
  <si>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</si>
  <si>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</si>
  <si>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Impactos de ETA</t>
  </si>
  <si>
    <t>Tormentas Activas</t>
  </si>
  <si>
    <t>IOTA-Escenario 1</t>
  </si>
  <si>
    <t>IOTA-Escenario 2</t>
  </si>
  <si>
    <t>Trayectorias</t>
  </si>
  <si>
    <t>00089</t>
  </si>
  <si>
    <t>00090</t>
  </si>
  <si>
    <t>00091</t>
  </si>
  <si>
    <t>00092</t>
  </si>
  <si>
    <t>00093</t>
  </si>
  <si>
    <t>Impactos de Eta</t>
  </si>
  <si>
    <t>Iota - Escenario 1</t>
  </si>
  <si>
    <t>Iota - Escenario 2</t>
  </si>
  <si>
    <t>https://app.powerbi.com/view?r=eyJrIjoiYjgzMDc4YWQtMGI0ZC00MTFmLWJlZTgtNTFiOTM0MGViM2FlIiwidCI6IjhmYmFhNWJmLTJlY2MtNGRjOC1iNTZiLThmOTJlMzA3ZjA3NiIsImMiOjR9</t>
  </si>
  <si>
    <t>https://sud-austral.maps.arcgis.com/apps/View/index.html?appid=83717bd9a9fe4f8b8eec1213d73efcfc&amp;extent=-97.1832,4.6514,-65.5426,21.0419</t>
  </si>
  <si>
    <t>https://sud-austral.maps.arcgis.com/apps/View/index.html?appid=7a9dbf0dfdaf44cb8062b3c99e56dd17&amp;extent=-98.5840,6.5757,-66.9434,22.8355</t>
  </si>
  <si>
    <t>https://sud-austral.maps.arcgis.com/apps/View/index.html?appid=c18471c50597435f9d8d56ce1406677e&amp;extent=-98.5840,6.5757,-66.9434,22.8355</t>
  </si>
  <si>
    <t>https://sud-austral.maps.arcgis.com/apps/View/index.html?appid=8968a78812d644858916532e46c7dec3&amp;extent=-98.9355,6.4229,-67.2949,22.6936</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</si>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</sst>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9" fillId="0" borderId="0" xfId="2" applyAlignment="1">
      <alignment horizontal="left" vertical="center" wrapText="1" readingOrder="1"/>
    </xf>
  </cellXfs>
  <cellStyles count="3">
    <cellStyle name="Hipervínculo" xfId="2" builtinId="8"/>
    <cellStyle name="Normal" xfId="0" builtinId="0"/>
    <cellStyle name="Porcentaje" xfId="1" builtinId="5"/>
  </cellStyles>
  <dxfs count="181">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16" tableBorderDxfId="15">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100" totalsRowShown="0" headerRowDxfId="167">
  <autoFilter ref="A7:BD100" xr:uid="{B45D9B6D-7E6E-4374-A7A8-688EAA2C002B}">
    <filterColumn colId="6">
      <filters>
        <filter val="AGROSTAT - Estadísticas ambientales"/>
        <filter val="AGROSTAT - Estadísticas Económicas Agrícolas"/>
        <filter val="AGROSTAT - Estadísticas Económicas Forestales"/>
        <filter val="AGROSTAT - Estadísticas Económicas Pecuarias"/>
        <filter val="AGROSTAT - Estadísticas Productivas Agrícolas"/>
        <filter val="AGROSTAT - Estadisticas Productivas Forestales"/>
        <filter val="AGROSTAT - Estadísticas Productivas Pecuarias"/>
      </filters>
    </filterColumn>
    <filterColumn colId="11">
      <filters>
        <filter val="Astrid"/>
      </filters>
    </filterColumn>
  </autoFilter>
  <tableColumns count="56">
    <tableColumn id="1" xr3:uid="{01CFB9DB-FBAD-4A9E-9D8F-5FB3EB42A9EB}" name="id_data" dataDxfId="166" totalsRowDxfId="165">
      <calculatedColumnFormula>+VLOOKUP(D8,'DATA`S'!$B$8:$C$33,2,0)</calculatedColumnFormula>
    </tableColumn>
    <tableColumn id="31" xr3:uid="{296D6B07-CE01-4CBF-8413-B4A08E3AF372}" name="id_pais" dataDxfId="164" totalsRowDxfId="163">
      <calculatedColumnFormula>VLOOKUP(PRODUCTOS[[#This Row],[País]],PAISES!$B$4:$C$12,2,0)</calculatedColumnFormula>
    </tableColumn>
    <tableColumn id="2" xr3:uid="{07061539-DFF5-4A11-BADD-2A240074A56A}" name="Corr_Producto" dataDxfId="162" totalsRowDxfId="161"/>
    <tableColumn id="3" xr3:uid="{56D80777-3871-4DBF-8856-DFDA54440D55}" name="Data" dataDxfId="160" totalsRowDxfId="159"/>
    <tableColumn id="27" xr3:uid="{0BD20D97-CBB4-4212-9EB7-3F3B3FA483E6}" name="País" dataDxfId="158" totalsRowDxfId="157"/>
    <tableColumn id="4" xr3:uid="{73D49374-8912-4C27-A2AF-E0476A8E9AEE}" name="id_producto" dataDxfId="156">
      <calculatedColumnFormula>A8&amp;"-"&amp;B8&amp;"-"&amp;C8</calculatedColumnFormula>
    </tableColumn>
    <tableColumn id="5" xr3:uid="{71534AA1-DF8C-466C-AAA8-87DA9F119341}" name="Producto asociado " dataDxfId="155" totalsRowDxfId="154"/>
    <tableColumn id="26" xr3:uid="{8B686EE2-348B-48C2-990B-424A8FB284BC}" name="Nombre comercial" dataDxfId="153" totalsRowDxfId="152"/>
    <tableColumn id="6" xr3:uid="{75779DBD-8A91-4D7A-8A36-000CEDC599B6}" name="Estado" dataDxfId="151" totalsRowDxfId="150"/>
    <tableColumn id="25" xr3:uid="{E03A0489-5A50-4DA9-A8DF-999E6DC669EA}" name="Avance" dataDxfId="149" totalsRowDxfId="148" dataCellStyle="Porcentaje" totalsRowCellStyle="Porcentaje">
      <calculatedColumnFormula>+VLOOKUP(PRODUCTOS[[#This Row],[id_producto]],PRIORIZACION!$G$11:$J$117,4,0)</calculatedColumnFormula>
    </tableColumn>
    <tableColumn id="7" xr3:uid="{2699BB10-9D24-4629-8F45-4A2526A4D39A}" name="Responsable Desarrollo" dataDxfId="147" totalsRowDxfId="146"/>
    <tableColumn id="8" xr3:uid="{69F4BEA1-A9B4-4421-A0EE-47BCAF12AAB2}" name="Responsable Información" dataDxfId="145" totalsRowDxfId="144"/>
    <tableColumn id="10" xr3:uid="{03C8A422-EE9B-494A-A440-9110009A358E}" name="Tecnología" dataDxfId="143" totalsRowDxfId="142">
      <calculatedColumnFormula>+VLOOKUP(PRODUCTOS[[#This Row],[id_producto]],PRIORIZACION!$G$11:$N$117,8,0)</calculatedColumnFormula>
    </tableColumn>
    <tableColumn id="11" xr3:uid="{1A081205-19B8-4238-8F9E-1836061C2D4F}" name="Host " dataDxfId="141" totalsRowDxfId="140"/>
    <tableColumn id="12" xr3:uid="{6BCD6CB8-BA53-40A7-9F90-7EBA78E345DA}" name="Link Odoo" dataDxfId="139" totalsRowDxfId="138"/>
    <tableColumn id="13" xr3:uid="{502BD7B7-DD01-471A-8E5E-C527F983E20E}" name="Fecha Publicación" dataDxfId="137" totalsRowDxfId="136"/>
    <tableColumn id="15" xr3:uid="{00014923-35F8-4A24-9B8B-A626BE90EC3E}" name="Escala " dataDxfId="135" totalsRowDxfId="134"/>
    <tableColumn id="16" xr3:uid="{D32995C9-2CA4-4BD7-A181-0CE6434624DC}" name="Periodo" dataDxfId="133" totalsRowDxfId="132"/>
    <tableColumn id="17" xr3:uid="{5F683DA7-34DC-43D1-A154-FB5C17AB82E4}" name="Actualizaciones" dataDxfId="131" totalsRowDxfId="130"/>
    <tableColumn id="18" xr3:uid="{D0F7DA38-1DAE-48DF-8725-440804E511ED}" name="Tipo Producto" dataDxfId="129" totalsRowDxfId="128"/>
    <tableColumn id="19" xr3:uid="{6345440E-6C11-4DE3-9F30-57AA749130A3}" name="Fuentes " dataDxfId="127" totalsRowDxfId="126"/>
    <tableColumn id="20" xr3:uid="{06F6F5BE-A8B5-450A-B890-E5272AC160CB}" name="Ref principal " dataDxfId="125" totalsRowDxfId="124"/>
    <tableColumn id="21" xr3:uid="{F22EE5BC-B966-49EB-A843-F1384A77D7A0}" name="Competencia o material vinculado " dataDxfId="123" totalsRowDxfId="12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1" totalsRowDxfId="120"/>
    <tableColumn id="29" xr3:uid="{B82AF5FC-FE01-4F10-8B3A-A6B205199D0A}" name="Miniatura" dataDxfId="119" totalsRowDxfId="118"/>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7"/>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6">
      <calculatedColumnFormula>PRODUCTOS[[#This Row],[Data]]</calculatedColumnFormula>
    </tableColumn>
    <tableColumn id="48" xr3:uid="{431A4A68-8223-41E1-99C1-4F515A267188}" name="ESP_Tecnología" dataDxfId="115">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3" dataDxfId="112">
  <autoFilter ref="B7:I221" xr:uid="{54E86758-179E-494E-9D22-024745EA2489}"/>
  <tableColumns count="8">
    <tableColumn id="1" xr3:uid="{AE352613-BE77-4F50-A26C-CDFA69B4E703}" name="Data" dataDxfId="111"/>
    <tableColumn id="2" xr3:uid="{FB99AEF8-BF89-4789-90CC-B8C3024883BE}" name="Estado" dataDxfId="110"/>
    <tableColumn id="3" xr3:uid="{B15F5D46-093A-497F-970F-4E17CA63A563}" name="Fecha Actualización " dataDxfId="109"/>
    <tableColumn id="4" xr3:uid="{7EA45E0E-7020-43C1-AD03-9A178CD7430B}" name="Responsable" dataDxfId="108"/>
    <tableColumn id="8" xr3:uid="{CD6D1E9C-AD67-41FD-BB45-272D5CED1007}" name="Tema"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2" totalsRowShown="0" headerRowDxfId="103" dataDxfId="102">
  <autoFilter ref="A9:M52"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0" totalsRowShown="0" headerRowDxfId="89" dataDxfId="88">
  <autoFilter ref="A12:I80"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View/index.html?appid=8968a78812d644858916532e46c7dec3&amp;extent=-98.9355,6.4229,-67.2949,22.6936" TargetMode="External"/><Relationship Id="rId13"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sud-austral.maps.arcgis.com/apps/View/index.html?appid=c18471c50597435f9d8d56ce1406677e&amp;extent=-98.5840,6.5757,-66.9434,22.8355" TargetMode="External"/><Relationship Id="rId12"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View/index.html?appid=7a9dbf0dfdaf44cb8062b3c99e56dd17&amp;extent=-98.5840,6.5757,-66.9434,22.8355" TargetMode="External"/><Relationship Id="rId11" Type="http://schemas.openxmlformats.org/officeDocument/2006/relationships/hyperlink" Target="https://public.flourish.studio/visualisation/3256194/" TargetMode="External"/><Relationship Id="rId5" Type="http://schemas.openxmlformats.org/officeDocument/2006/relationships/hyperlink" Target="https://sud-austral.maps.arcgis.com/apps/View/index.html?appid=83717bd9a9fe4f8b8eec1213d73efcfc&amp;extent=-97.1832,4.6514,-65.5426,21.0419" TargetMode="External"/><Relationship Id="rId15" Type="http://schemas.microsoft.com/office/2007/relationships/slicer" Target="../slicers/slicer2.xml"/><Relationship Id="rId10" Type="http://schemas.openxmlformats.org/officeDocument/2006/relationships/hyperlink" Target="https://public.flourish.studio/visualisation/3239129/" TargetMode="External"/><Relationship Id="rId4" Type="http://schemas.openxmlformats.org/officeDocument/2006/relationships/hyperlink" Target="https://app.powerbi.com/view?r=eyJrIjoiYjgzMDc4YWQtMGI0ZC00MTFmLWJlZTgtNTFiOTM0MGViM2FlIiwidCI6IjhmYmFhNWJmLTJlY2MtNGRjOC1iNTZiLThmOTJlMzA3ZjA3NiIsImMiOjR9" TargetMode="External"/><Relationship Id="rId9" Type="http://schemas.openxmlformats.org/officeDocument/2006/relationships/hyperlink" Target="https://sud-austral.maps.arcgis.com/apps/MapSeries/index.html?appid=954d3f78abca4e68a74424d7ca86bdc2" TargetMode="External"/><Relationship Id="rId1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printerSettings" Target="../printerSettings/printerSettings4.bin"/><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zoomScale="70" zoomScaleNormal="70" workbookViewId="0">
      <selection activeCell="B33" sqref="B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1356</v>
      </c>
      <c r="H8" s="1"/>
      <c r="I8" s="3" t="s">
        <v>187</v>
      </c>
      <c r="J8" s="3" t="s">
        <v>155</v>
      </c>
      <c r="K8" s="3" t="s">
        <v>0</v>
      </c>
    </row>
    <row r="9" spans="2:11" ht="143.5" customHeight="1" x14ac:dyDescent="0.35">
      <c r="B9" s="1" t="s">
        <v>4</v>
      </c>
      <c r="C9" s="4" t="s">
        <v>63</v>
      </c>
      <c r="D9" s="11" t="s">
        <v>161</v>
      </c>
      <c r="E9" s="6" t="s">
        <v>167</v>
      </c>
      <c r="F9" s="6" t="s">
        <v>99</v>
      </c>
      <c r="G9" s="2" t="s">
        <v>1362</v>
      </c>
      <c r="H9" s="1"/>
      <c r="I9" s="46" t="s">
        <v>174</v>
      </c>
      <c r="J9" s="3" t="s">
        <v>151</v>
      </c>
      <c r="K9" s="3" t="s">
        <v>2</v>
      </c>
    </row>
    <row r="10" spans="2:11" ht="161.5" customHeight="1" x14ac:dyDescent="0.35">
      <c r="B10" s="1" t="s">
        <v>5</v>
      </c>
      <c r="C10" s="4" t="s">
        <v>64</v>
      </c>
      <c r="D10" s="11" t="s">
        <v>158</v>
      </c>
      <c r="E10" s="6" t="s">
        <v>137</v>
      </c>
      <c r="F10" s="6" t="s">
        <v>123</v>
      </c>
      <c r="G10" s="2" t="s">
        <v>1363</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1365</v>
      </c>
      <c r="H12" s="1"/>
      <c r="I12" s="46" t="s">
        <v>177</v>
      </c>
      <c r="J12" s="3" t="s">
        <v>156</v>
      </c>
      <c r="K12" s="3" t="s">
        <v>29</v>
      </c>
    </row>
    <row r="13" spans="2:11" ht="99" customHeight="1" x14ac:dyDescent="0.35">
      <c r="B13" s="1" t="s">
        <v>7</v>
      </c>
      <c r="C13" s="4" t="s">
        <v>67</v>
      </c>
      <c r="D13" s="11" t="s">
        <v>161</v>
      </c>
      <c r="E13" s="6" t="s">
        <v>137</v>
      </c>
      <c r="F13" s="6" t="s">
        <v>127</v>
      </c>
      <c r="G13" s="2" t="s">
        <v>1366</v>
      </c>
      <c r="H13" s="1"/>
      <c r="I13" s="3" t="s">
        <v>176</v>
      </c>
      <c r="J13" s="46" t="s">
        <v>149</v>
      </c>
      <c r="K13" s="3"/>
    </row>
    <row r="14" spans="2:11" ht="87" x14ac:dyDescent="0.35">
      <c r="B14" s="1" t="s">
        <v>8</v>
      </c>
      <c r="C14" s="4" t="s">
        <v>68</v>
      </c>
      <c r="D14" s="11" t="s">
        <v>158</v>
      </c>
      <c r="E14" s="6" t="s">
        <v>137</v>
      </c>
      <c r="F14" s="6" t="s">
        <v>95</v>
      </c>
      <c r="G14" s="2" t="s">
        <v>1361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1364</v>
      </c>
      <c r="H16" s="1"/>
      <c r="I16" s="3" t="s">
        <v>176</v>
      </c>
      <c r="J16" s="3"/>
      <c r="K16" s="3" t="s">
        <v>22</v>
      </c>
    </row>
    <row r="17" spans="2:11" ht="75" customHeight="1" x14ac:dyDescent="0.35">
      <c r="B17" s="1" t="s">
        <v>11</v>
      </c>
      <c r="C17" s="4" t="s">
        <v>71</v>
      </c>
      <c r="D17" s="11" t="s">
        <v>160</v>
      </c>
      <c r="E17" s="6" t="s">
        <v>137</v>
      </c>
      <c r="F17" s="6" t="s">
        <v>169</v>
      </c>
      <c r="G17" s="137" t="s">
        <v>1349</v>
      </c>
      <c r="H17" s="134" t="s">
        <v>1347</v>
      </c>
      <c r="I17" s="46" t="s">
        <v>179</v>
      </c>
      <c r="J17" s="3" t="s">
        <v>146</v>
      </c>
      <c r="K17" s="3" t="s">
        <v>19</v>
      </c>
    </row>
    <row r="18" spans="2:11" ht="87" x14ac:dyDescent="0.35">
      <c r="B18" s="1" t="s">
        <v>12</v>
      </c>
      <c r="C18" s="4" t="s">
        <v>72</v>
      </c>
      <c r="D18" s="11" t="s">
        <v>158</v>
      </c>
      <c r="E18" s="6" t="s">
        <v>137</v>
      </c>
      <c r="F18" s="6" t="s">
        <v>95</v>
      </c>
      <c r="G18" s="136"/>
      <c r="H18" s="1"/>
      <c r="I18" s="46" t="s">
        <v>172</v>
      </c>
      <c r="J18" s="3" t="s">
        <v>152</v>
      </c>
      <c r="K18" s="3" t="s">
        <v>24</v>
      </c>
    </row>
    <row r="19" spans="2:11" ht="101.5" x14ac:dyDescent="0.35">
      <c r="B19" s="1" t="s">
        <v>13</v>
      </c>
      <c r="C19" s="4" t="s">
        <v>73</v>
      </c>
      <c r="D19" s="11" t="s">
        <v>159</v>
      </c>
      <c r="E19" s="6" t="s">
        <v>137</v>
      </c>
      <c r="F19" s="6" t="s">
        <v>139</v>
      </c>
      <c r="G19" s="138" t="s">
        <v>1350</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36"/>
      <c r="H23" s="1"/>
      <c r="I23" s="46" t="s">
        <v>180</v>
      </c>
      <c r="J23" s="3" t="s">
        <v>145</v>
      </c>
      <c r="K23" s="3" t="s">
        <v>17</v>
      </c>
    </row>
    <row r="24" spans="2:11" ht="101.5" x14ac:dyDescent="0.35">
      <c r="B24" s="1" t="s">
        <v>670</v>
      </c>
      <c r="C24" s="4" t="s">
        <v>78</v>
      </c>
      <c r="D24" s="11" t="s">
        <v>162</v>
      </c>
      <c r="E24" s="6" t="s">
        <v>166</v>
      </c>
      <c r="F24" s="6" t="s">
        <v>164</v>
      </c>
      <c r="G24" s="2" t="s">
        <v>1368</v>
      </c>
      <c r="H24" s="1"/>
      <c r="I24" s="3" t="s">
        <v>176</v>
      </c>
      <c r="J24" s="3" t="s">
        <v>147</v>
      </c>
      <c r="K24" s="3" t="s">
        <v>20</v>
      </c>
    </row>
    <row r="25" spans="2:11" ht="112.5" customHeight="1" x14ac:dyDescent="0.35">
      <c r="B25" s="1" t="s">
        <v>28</v>
      </c>
      <c r="C25" s="4" t="s">
        <v>79</v>
      </c>
      <c r="D25" s="11" t="s">
        <v>158</v>
      </c>
      <c r="E25" s="6" t="s">
        <v>137</v>
      </c>
      <c r="F25" s="6" t="s">
        <v>170</v>
      </c>
      <c r="G25" s="137" t="s">
        <v>1359</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x14ac:dyDescent="0.35">
      <c r="B33" s="1" t="s">
        <v>1470</v>
      </c>
      <c r="C33" s="4" t="s">
        <v>1101</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5"/>
  <sheetViews>
    <sheetView topLeftCell="A61" zoomScale="80" zoomScaleNormal="80" workbookViewId="0">
      <selection activeCell="B13" sqref="B13:C80"/>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7" t="s">
        <v>853</v>
      </c>
      <c r="C13" s="53" t="s">
        <v>169</v>
      </c>
      <c r="D13" s="50">
        <v>44111</v>
      </c>
      <c r="E13" s="51">
        <v>44113</v>
      </c>
      <c r="F13" s="52"/>
      <c r="G13" s="55" t="s">
        <v>980</v>
      </c>
      <c r="H13" s="54"/>
    </row>
    <row r="14" spans="1:9" ht="52" x14ac:dyDescent="0.3">
      <c r="A14" s="47">
        <v>1</v>
      </c>
      <c r="B14" s="167" t="s">
        <v>853</v>
      </c>
      <c r="C14" s="53" t="s">
        <v>169</v>
      </c>
      <c r="D14" s="50">
        <v>44111</v>
      </c>
      <c r="E14" s="51">
        <v>44121</v>
      </c>
      <c r="F14" s="52"/>
      <c r="G14" s="55" t="s">
        <v>981</v>
      </c>
      <c r="H14" s="54"/>
    </row>
    <row r="15" spans="1:9" ht="39" x14ac:dyDescent="0.3">
      <c r="A15" s="47">
        <v>1</v>
      </c>
      <c r="B15" s="167" t="s">
        <v>853</v>
      </c>
      <c r="C15" s="53" t="s">
        <v>169</v>
      </c>
      <c r="D15" s="50">
        <v>44111</v>
      </c>
      <c r="E15" s="51">
        <v>44125</v>
      </c>
      <c r="F15" s="52"/>
      <c r="G15" s="55" t="s">
        <v>982</v>
      </c>
      <c r="H15" s="54"/>
    </row>
    <row r="16" spans="1:9" x14ac:dyDescent="0.3">
      <c r="A16" s="47">
        <v>1</v>
      </c>
      <c r="B16" s="167" t="s">
        <v>853</v>
      </c>
      <c r="C16" s="53" t="s">
        <v>169</v>
      </c>
      <c r="D16" s="50">
        <v>44111</v>
      </c>
      <c r="E16" s="51">
        <v>44130</v>
      </c>
      <c r="F16" s="52"/>
      <c r="G16" s="53" t="s">
        <v>983</v>
      </c>
      <c r="H16" s="54"/>
    </row>
    <row r="17" spans="1:8" s="56" customFormat="1" ht="42.5" customHeight="1" x14ac:dyDescent="0.3">
      <c r="A17" s="56">
        <v>1</v>
      </c>
      <c r="B17" s="167" t="s">
        <v>853</v>
      </c>
      <c r="C17" s="53" t="s">
        <v>169</v>
      </c>
      <c r="D17" s="58">
        <v>44111</v>
      </c>
      <c r="E17" s="59">
        <v>44134</v>
      </c>
      <c r="F17" s="60"/>
      <c r="G17" s="19" t="s">
        <v>984</v>
      </c>
      <c r="H17" s="61" t="s">
        <v>985</v>
      </c>
    </row>
    <row r="18" spans="1:8" s="56" customFormat="1" ht="28.5" customHeight="1" x14ac:dyDescent="0.3">
      <c r="A18" s="56">
        <v>1</v>
      </c>
      <c r="B18" s="167" t="s">
        <v>853</v>
      </c>
      <c r="C18" s="53" t="s">
        <v>169</v>
      </c>
      <c r="D18" s="58">
        <v>44111</v>
      </c>
      <c r="E18" s="59">
        <v>44138</v>
      </c>
      <c r="F18" s="60"/>
      <c r="G18" s="19" t="s">
        <v>1077</v>
      </c>
      <c r="H18" s="61" t="s">
        <v>1076</v>
      </c>
    </row>
    <row r="19" spans="1:8" s="56" customFormat="1" ht="28.5" customHeight="1" x14ac:dyDescent="0.3">
      <c r="A19" s="56">
        <v>1</v>
      </c>
      <c r="B19" s="167" t="s">
        <v>853</v>
      </c>
      <c r="C19" s="53" t="s">
        <v>169</v>
      </c>
      <c r="D19" s="58">
        <v>44111</v>
      </c>
      <c r="E19" s="59">
        <v>44139</v>
      </c>
      <c r="F19" s="60"/>
      <c r="G19" s="55" t="s">
        <v>1212</v>
      </c>
      <c r="H19" s="61"/>
    </row>
    <row r="20" spans="1:8" s="56" customFormat="1" x14ac:dyDescent="0.3">
      <c r="A20" s="56">
        <v>1</v>
      </c>
      <c r="B20" s="167" t="s">
        <v>853</v>
      </c>
      <c r="C20" s="53" t="s">
        <v>169</v>
      </c>
      <c r="D20" s="58">
        <v>44111</v>
      </c>
      <c r="E20" s="59">
        <v>44141</v>
      </c>
      <c r="F20" s="60"/>
      <c r="G20" s="20" t="s">
        <v>1209</v>
      </c>
      <c r="H20" s="61"/>
    </row>
    <row r="21" spans="1:8" s="56" customFormat="1" ht="28.5" customHeight="1" x14ac:dyDescent="0.3">
      <c r="A21" s="56">
        <v>1</v>
      </c>
      <c r="B21" s="167" t="s">
        <v>853</v>
      </c>
      <c r="C21" s="53" t="s">
        <v>169</v>
      </c>
      <c r="D21" s="58">
        <v>44111</v>
      </c>
      <c r="E21" s="59">
        <v>44141</v>
      </c>
      <c r="F21" s="60"/>
      <c r="G21" s="55" t="s">
        <v>1210</v>
      </c>
      <c r="H21" s="61"/>
    </row>
    <row r="22" spans="1:8" s="56" customFormat="1" ht="28.5" customHeight="1" x14ac:dyDescent="0.3">
      <c r="A22" s="56">
        <v>1</v>
      </c>
      <c r="B22" s="167" t="s">
        <v>853</v>
      </c>
      <c r="C22" s="53" t="s">
        <v>169</v>
      </c>
      <c r="D22" s="58">
        <v>44111</v>
      </c>
      <c r="E22" s="59">
        <v>44141</v>
      </c>
      <c r="F22" s="60"/>
      <c r="G22" s="55" t="s">
        <v>1211</v>
      </c>
      <c r="H22" s="61"/>
    </row>
    <row r="23" spans="1:8" s="56" customFormat="1" x14ac:dyDescent="0.3">
      <c r="A23" s="56">
        <v>1</v>
      </c>
      <c r="B23" s="167" t="s">
        <v>853</v>
      </c>
      <c r="C23" s="53" t="s">
        <v>169</v>
      </c>
      <c r="D23" s="58">
        <v>44111</v>
      </c>
      <c r="E23" s="59">
        <v>44144</v>
      </c>
      <c r="F23" s="60"/>
      <c r="G23" s="20" t="s">
        <v>1234</v>
      </c>
      <c r="H23" s="61"/>
    </row>
    <row r="24" spans="1:8" s="56" customFormat="1" x14ac:dyDescent="0.3">
      <c r="A24" s="56">
        <v>1</v>
      </c>
      <c r="B24" s="167" t="s">
        <v>853</v>
      </c>
      <c r="C24" s="53" t="s">
        <v>169</v>
      </c>
      <c r="D24" s="58">
        <v>44111</v>
      </c>
      <c r="E24" s="59">
        <v>44146</v>
      </c>
      <c r="F24" s="60"/>
      <c r="G24" s="53" t="s">
        <v>1397</v>
      </c>
      <c r="H24" s="61"/>
    </row>
    <row r="25" spans="1:8" s="56" customFormat="1" x14ac:dyDescent="0.3">
      <c r="A25" s="56">
        <v>1</v>
      </c>
      <c r="B25" s="167" t="s">
        <v>853</v>
      </c>
      <c r="C25" s="53" t="s">
        <v>169</v>
      </c>
      <c r="D25" s="58">
        <v>44111</v>
      </c>
      <c r="E25" s="59">
        <v>44146</v>
      </c>
      <c r="F25" s="60"/>
      <c r="G25" s="53" t="s">
        <v>1398</v>
      </c>
      <c r="H25" s="61"/>
    </row>
    <row r="26" spans="1:8" s="56" customFormat="1" x14ac:dyDescent="0.3">
      <c r="A26" s="56">
        <v>1</v>
      </c>
      <c r="B26" s="167" t="s">
        <v>853</v>
      </c>
      <c r="C26" s="53" t="s">
        <v>169</v>
      </c>
      <c r="D26" s="58">
        <v>44111</v>
      </c>
      <c r="E26" s="59">
        <v>44146</v>
      </c>
      <c r="F26" s="60"/>
      <c r="G26" s="53" t="s">
        <v>1399</v>
      </c>
      <c r="H26" s="61"/>
    </row>
    <row r="27" spans="1:8" s="56" customFormat="1" x14ac:dyDescent="0.3">
      <c r="A27" s="56">
        <v>1</v>
      </c>
      <c r="B27" s="167" t="s">
        <v>853</v>
      </c>
      <c r="C27" s="53" t="s">
        <v>169</v>
      </c>
      <c r="D27" s="58">
        <v>44111</v>
      </c>
      <c r="E27" s="59">
        <v>44147</v>
      </c>
      <c r="F27" s="60"/>
      <c r="G27" s="53" t="s">
        <v>1401</v>
      </c>
      <c r="H27" s="159" t="s">
        <v>1400</v>
      </c>
    </row>
    <row r="28" spans="1:8" s="56" customFormat="1" x14ac:dyDescent="0.3">
      <c r="A28" s="56">
        <v>1</v>
      </c>
      <c r="B28" s="167" t="s">
        <v>853</v>
      </c>
      <c r="C28" s="53" t="s">
        <v>169</v>
      </c>
      <c r="D28" s="58">
        <v>44111</v>
      </c>
      <c r="E28" s="59">
        <v>44148</v>
      </c>
      <c r="F28" s="60"/>
      <c r="G28" s="53" t="s">
        <v>1402</v>
      </c>
      <c r="H28" s="110"/>
    </row>
    <row r="29" spans="1:8" x14ac:dyDescent="0.3">
      <c r="A29" s="47">
        <v>2</v>
      </c>
      <c r="B29" s="167" t="s">
        <v>986</v>
      </c>
      <c r="C29" s="53" t="s">
        <v>169</v>
      </c>
      <c r="D29" s="50">
        <v>44111</v>
      </c>
      <c r="E29" s="51">
        <v>44113</v>
      </c>
      <c r="F29" s="52"/>
      <c r="G29" s="53" t="s">
        <v>987</v>
      </c>
      <c r="H29" s="54"/>
    </row>
    <row r="30" spans="1:8" x14ac:dyDescent="0.3">
      <c r="A30" s="47">
        <v>3</v>
      </c>
      <c r="B30" s="167" t="s">
        <v>736</v>
      </c>
      <c r="C30" s="53" t="s">
        <v>988</v>
      </c>
      <c r="D30" s="50">
        <v>44111</v>
      </c>
      <c r="E30" s="62"/>
      <c r="F30" s="63">
        <v>44113</v>
      </c>
      <c r="G30" s="53" t="s">
        <v>989</v>
      </c>
      <c r="H30" s="64" t="s">
        <v>990</v>
      </c>
    </row>
    <row r="31" spans="1:8" s="56" customFormat="1" x14ac:dyDescent="0.3">
      <c r="A31" s="56">
        <v>4</v>
      </c>
      <c r="B31" s="167" t="s">
        <v>991</v>
      </c>
      <c r="C31" s="53" t="s">
        <v>98</v>
      </c>
      <c r="D31" s="58">
        <v>44111</v>
      </c>
      <c r="E31" s="59">
        <v>44113</v>
      </c>
      <c r="F31" s="65">
        <v>44113</v>
      </c>
      <c r="G31" s="19" t="s">
        <v>992</v>
      </c>
      <c r="H31" s="64" t="s">
        <v>990</v>
      </c>
    </row>
    <row r="32" spans="1:8" s="56" customFormat="1" ht="26" x14ac:dyDescent="0.3">
      <c r="A32" s="56">
        <v>4</v>
      </c>
      <c r="B32" s="167" t="s">
        <v>991</v>
      </c>
      <c r="C32" s="53" t="s">
        <v>98</v>
      </c>
      <c r="D32" s="58">
        <v>44111</v>
      </c>
      <c r="E32" s="59">
        <v>44113</v>
      </c>
      <c r="F32" s="65">
        <v>44113</v>
      </c>
      <c r="G32" s="55" t="s">
        <v>993</v>
      </c>
      <c r="H32" s="66" t="s">
        <v>990</v>
      </c>
    </row>
    <row r="33" spans="1:9" s="56" customFormat="1" ht="44" customHeight="1" x14ac:dyDescent="0.3">
      <c r="A33" s="56">
        <v>5</v>
      </c>
      <c r="B33" s="167" t="s">
        <v>994</v>
      </c>
      <c r="C33" s="53" t="s">
        <v>93</v>
      </c>
      <c r="D33" s="58">
        <v>44126</v>
      </c>
      <c r="E33" s="59">
        <v>44128</v>
      </c>
      <c r="F33" s="67"/>
      <c r="G33" s="19" t="s">
        <v>995</v>
      </c>
      <c r="H33" s="61" t="s">
        <v>996</v>
      </c>
      <c r="I33" s="68" t="s">
        <v>997</v>
      </c>
    </row>
    <row r="34" spans="1:9" s="56" customFormat="1" x14ac:dyDescent="0.3">
      <c r="A34" s="56">
        <v>5</v>
      </c>
      <c r="B34" s="167" t="s">
        <v>994</v>
      </c>
      <c r="C34" s="53" t="s">
        <v>93</v>
      </c>
      <c r="D34" s="58">
        <v>44126</v>
      </c>
      <c r="E34" s="59">
        <v>44128</v>
      </c>
      <c r="F34" s="67"/>
      <c r="G34" s="53" t="s">
        <v>998</v>
      </c>
      <c r="H34" s="61" t="s">
        <v>999</v>
      </c>
      <c r="I34" s="68" t="s">
        <v>1218</v>
      </c>
    </row>
    <row r="35" spans="1:9" s="56" customFormat="1" ht="24" x14ac:dyDescent="0.3">
      <c r="A35" s="56">
        <v>5</v>
      </c>
      <c r="B35" s="167" t="s">
        <v>994</v>
      </c>
      <c r="C35" s="53" t="s">
        <v>93</v>
      </c>
      <c r="D35" s="58">
        <v>44126</v>
      </c>
      <c r="E35" s="59">
        <v>44128</v>
      </c>
      <c r="F35" s="67"/>
      <c r="G35" s="56" t="s">
        <v>1000</v>
      </c>
      <c r="H35" s="74" t="s">
        <v>1018</v>
      </c>
      <c r="I35" s="68" t="s">
        <v>1219</v>
      </c>
    </row>
    <row r="36" spans="1:9" s="56" customFormat="1" ht="26" x14ac:dyDescent="0.3">
      <c r="A36" s="56">
        <v>5</v>
      </c>
      <c r="B36" s="167" t="s">
        <v>994</v>
      </c>
      <c r="C36" s="53" t="s">
        <v>93</v>
      </c>
      <c r="D36" s="58">
        <v>44126</v>
      </c>
      <c r="E36" s="59">
        <v>44145</v>
      </c>
      <c r="F36" s="67"/>
      <c r="G36" s="55" t="s">
        <v>1310</v>
      </c>
      <c r="H36" s="74"/>
      <c r="I36" s="68"/>
    </row>
    <row r="37" spans="1:9" s="56" customFormat="1" x14ac:dyDescent="0.3">
      <c r="A37" s="56">
        <v>5</v>
      </c>
      <c r="B37" s="167" t="s">
        <v>994</v>
      </c>
      <c r="C37" s="53" t="s">
        <v>93</v>
      </c>
      <c r="D37" s="58">
        <v>44126</v>
      </c>
      <c r="E37" s="59">
        <v>44148</v>
      </c>
      <c r="F37" s="67"/>
      <c r="G37" s="110" t="s">
        <v>1430</v>
      </c>
      <c r="H37" s="61"/>
      <c r="I37" s="68"/>
    </row>
    <row r="38" spans="1:9" s="56" customFormat="1" x14ac:dyDescent="0.3">
      <c r="A38" s="56">
        <v>5</v>
      </c>
      <c r="B38" s="167" t="s">
        <v>994</v>
      </c>
      <c r="C38" s="53" t="s">
        <v>93</v>
      </c>
      <c r="D38" s="58">
        <v>44126</v>
      </c>
      <c r="E38" s="59">
        <v>44148</v>
      </c>
      <c r="F38" s="67"/>
      <c r="G38" s="53" t="s">
        <v>1431</v>
      </c>
      <c r="H38" s="110"/>
      <c r="I38" s="68"/>
    </row>
    <row r="39" spans="1:9" s="56" customFormat="1" ht="52" x14ac:dyDescent="0.3">
      <c r="A39" s="56">
        <v>6</v>
      </c>
      <c r="B39" s="167" t="s">
        <v>1002</v>
      </c>
      <c r="C39" s="53" t="s">
        <v>98</v>
      </c>
      <c r="D39" s="58">
        <v>44113</v>
      </c>
      <c r="E39" s="59">
        <v>44120</v>
      </c>
      <c r="F39" s="60"/>
      <c r="G39" s="19" t="s">
        <v>1003</v>
      </c>
      <c r="H39" s="69" t="s">
        <v>1001</v>
      </c>
      <c r="I39" s="56" t="s">
        <v>1221</v>
      </c>
    </row>
    <row r="40" spans="1:9" s="56" customFormat="1" ht="39" x14ac:dyDescent="0.3">
      <c r="A40" s="56">
        <v>6</v>
      </c>
      <c r="B40" s="167" t="s">
        <v>1002</v>
      </c>
      <c r="C40" s="53" t="s">
        <v>98</v>
      </c>
      <c r="D40" s="58">
        <v>44113</v>
      </c>
      <c r="E40" s="70">
        <v>44126</v>
      </c>
      <c r="F40" s="60"/>
      <c r="G40" s="71" t="s">
        <v>1004</v>
      </c>
      <c r="H40" s="69" t="s">
        <v>1001</v>
      </c>
      <c r="I40" s="56" t="s">
        <v>1220</v>
      </c>
    </row>
    <row r="41" spans="1:9" s="56" customFormat="1" ht="26" x14ac:dyDescent="0.3">
      <c r="A41" s="56">
        <v>6</v>
      </c>
      <c r="B41" s="167" t="s">
        <v>1002</v>
      </c>
      <c r="C41" s="53" t="s">
        <v>98</v>
      </c>
      <c r="D41" s="58">
        <v>44113</v>
      </c>
      <c r="E41" s="70">
        <v>44134</v>
      </c>
      <c r="F41" s="60"/>
      <c r="G41" s="19" t="s">
        <v>1005</v>
      </c>
      <c r="H41" s="61"/>
    </row>
    <row r="42" spans="1:9" s="56" customFormat="1" x14ac:dyDescent="0.3">
      <c r="A42" s="56">
        <v>6</v>
      </c>
      <c r="B42" s="167" t="s">
        <v>1002</v>
      </c>
      <c r="C42" s="53" t="s">
        <v>98</v>
      </c>
      <c r="D42" s="58">
        <v>44113</v>
      </c>
      <c r="E42" s="70">
        <v>44143</v>
      </c>
      <c r="F42" s="60"/>
      <c r="G42" s="53"/>
      <c r="H42" s="61"/>
      <c r="I42" s="56" t="s">
        <v>1220</v>
      </c>
    </row>
    <row r="43" spans="1:9" s="56" customFormat="1" x14ac:dyDescent="0.3">
      <c r="A43" s="56">
        <v>6</v>
      </c>
      <c r="B43" s="167" t="s">
        <v>1002</v>
      </c>
      <c r="C43" s="53" t="s">
        <v>98</v>
      </c>
      <c r="D43" s="58">
        <v>44113</v>
      </c>
      <c r="E43" s="70">
        <v>44145</v>
      </c>
      <c r="F43" s="60"/>
      <c r="G43" s="53" t="s">
        <v>1388</v>
      </c>
      <c r="H43" s="61"/>
    </row>
    <row r="44" spans="1:9" s="56" customFormat="1" x14ac:dyDescent="0.3">
      <c r="A44" s="56">
        <v>6</v>
      </c>
      <c r="B44" s="167" t="s">
        <v>1002</v>
      </c>
      <c r="C44" s="53" t="s">
        <v>98</v>
      </c>
      <c r="D44" s="58">
        <v>44113</v>
      </c>
      <c r="E44" s="70">
        <v>44145</v>
      </c>
      <c r="F44" s="60"/>
      <c r="G44" s="158" t="s">
        <v>1389</v>
      </c>
      <c r="H44" s="61"/>
    </row>
    <row r="45" spans="1:9" s="56" customFormat="1" ht="26" x14ac:dyDescent="0.3">
      <c r="A45" s="56">
        <v>7</v>
      </c>
      <c r="B45" s="167" t="s">
        <v>1006</v>
      </c>
      <c r="C45" s="53" t="s">
        <v>107</v>
      </c>
      <c r="D45" s="58">
        <v>44111</v>
      </c>
      <c r="E45" s="59">
        <v>44113</v>
      </c>
      <c r="F45" s="65"/>
      <c r="G45" s="19" t="s">
        <v>1007</v>
      </c>
      <c r="H45" s="61"/>
    </row>
    <row r="46" spans="1:9" s="56" customFormat="1" ht="39" x14ac:dyDescent="0.3">
      <c r="A46" s="56">
        <v>7</v>
      </c>
      <c r="B46" s="167" t="s">
        <v>1006</v>
      </c>
      <c r="C46" s="53" t="s">
        <v>107</v>
      </c>
      <c r="D46" s="58">
        <v>44111</v>
      </c>
      <c r="E46" s="59">
        <v>44119</v>
      </c>
      <c r="F46" s="65"/>
      <c r="G46" s="19" t="s">
        <v>1008</v>
      </c>
      <c r="H46" s="61" t="s">
        <v>1009</v>
      </c>
    </row>
    <row r="47" spans="1:9" s="56" customFormat="1" ht="26" x14ac:dyDescent="0.3">
      <c r="A47" s="56">
        <v>7</v>
      </c>
      <c r="B47" s="167" t="s">
        <v>1006</v>
      </c>
      <c r="C47" s="53" t="s">
        <v>107</v>
      </c>
      <c r="D47" s="58">
        <v>44111</v>
      </c>
      <c r="E47" s="59">
        <v>44124</v>
      </c>
      <c r="F47" s="65"/>
      <c r="G47" s="19" t="s">
        <v>1010</v>
      </c>
      <c r="H47" s="61"/>
    </row>
    <row r="48" spans="1:9" s="56" customFormat="1" ht="26" x14ac:dyDescent="0.3">
      <c r="A48" s="56">
        <v>7</v>
      </c>
      <c r="B48" s="167" t="s">
        <v>1006</v>
      </c>
      <c r="C48" s="53" t="s">
        <v>107</v>
      </c>
      <c r="D48" s="58">
        <v>44111</v>
      </c>
      <c r="E48" s="59">
        <v>44127</v>
      </c>
      <c r="F48" s="65"/>
      <c r="G48" s="19" t="s">
        <v>1011</v>
      </c>
      <c r="H48" s="61"/>
    </row>
    <row r="49" spans="1:8" s="56" customFormat="1" ht="26" x14ac:dyDescent="0.3">
      <c r="A49" s="56">
        <v>7</v>
      </c>
      <c r="B49" s="167" t="s">
        <v>1006</v>
      </c>
      <c r="C49" s="53" t="s">
        <v>107</v>
      </c>
      <c r="D49" s="58">
        <v>44111</v>
      </c>
      <c r="E49" s="59">
        <v>44132</v>
      </c>
      <c r="F49" s="65"/>
      <c r="G49" s="19" t="s">
        <v>1012</v>
      </c>
      <c r="H49" s="61"/>
    </row>
    <row r="50" spans="1:8" s="56" customFormat="1" x14ac:dyDescent="0.3">
      <c r="A50" s="56">
        <v>7</v>
      </c>
      <c r="B50" s="167" t="s">
        <v>1006</v>
      </c>
      <c r="C50" s="53" t="s">
        <v>107</v>
      </c>
      <c r="D50" s="58">
        <v>44111</v>
      </c>
      <c r="E50" s="59">
        <v>44132</v>
      </c>
      <c r="F50" s="65"/>
      <c r="G50" s="53" t="s">
        <v>1013</v>
      </c>
      <c r="H50" s="61"/>
    </row>
    <row r="51" spans="1:8" s="56" customFormat="1" x14ac:dyDescent="0.3">
      <c r="A51" s="56">
        <v>7</v>
      </c>
      <c r="B51" s="167" t="s">
        <v>1006</v>
      </c>
      <c r="C51" s="53" t="s">
        <v>107</v>
      </c>
      <c r="D51" s="58">
        <v>44111</v>
      </c>
      <c r="E51" s="59">
        <v>44138</v>
      </c>
      <c r="F51" s="65"/>
      <c r="G51" s="53" t="s">
        <v>1040</v>
      </c>
      <c r="H51" s="84" t="s">
        <v>1041</v>
      </c>
    </row>
    <row r="52" spans="1:8" x14ac:dyDescent="0.3">
      <c r="A52" s="47">
        <v>8</v>
      </c>
      <c r="B52" s="167" t="s">
        <v>1014</v>
      </c>
      <c r="C52" s="53" t="s">
        <v>106</v>
      </c>
      <c r="D52" s="50">
        <v>44112</v>
      </c>
      <c r="E52" s="72">
        <v>44119</v>
      </c>
      <c r="F52" s="52"/>
      <c r="G52" s="71" t="s">
        <v>1015</v>
      </c>
      <c r="H52" s="73" t="s">
        <v>1016</v>
      </c>
    </row>
    <row r="53" spans="1:8" s="56" customFormat="1" ht="26" x14ac:dyDescent="0.3">
      <c r="A53" s="56">
        <v>9</v>
      </c>
      <c r="B53" s="167" t="s">
        <v>1017</v>
      </c>
      <c r="C53" s="53" t="s">
        <v>95</v>
      </c>
      <c r="D53" s="58">
        <v>44113</v>
      </c>
      <c r="E53" s="59">
        <v>44118</v>
      </c>
      <c r="F53" s="67"/>
      <c r="G53" s="19" t="s">
        <v>1214</v>
      </c>
      <c r="H53" s="74" t="s">
        <v>1018</v>
      </c>
    </row>
    <row r="54" spans="1:8" s="56" customFormat="1" ht="24" x14ac:dyDescent="0.3">
      <c r="A54" s="56">
        <v>9</v>
      </c>
      <c r="B54" s="167" t="s">
        <v>1017</v>
      </c>
      <c r="C54" s="53" t="s">
        <v>95</v>
      </c>
      <c r="D54" s="58">
        <v>44113</v>
      </c>
      <c r="E54" s="59">
        <v>44118</v>
      </c>
      <c r="F54" s="67"/>
      <c r="G54" s="53" t="s">
        <v>1213</v>
      </c>
      <c r="H54" s="74" t="s">
        <v>1018</v>
      </c>
    </row>
    <row r="55" spans="1:8" s="56" customFormat="1" x14ac:dyDescent="0.3">
      <c r="A55" s="56">
        <v>9</v>
      </c>
      <c r="B55" s="167" t="s">
        <v>1017</v>
      </c>
      <c r="C55" s="53" t="s">
        <v>95</v>
      </c>
      <c r="D55" s="58">
        <v>44113</v>
      </c>
      <c r="E55" s="59"/>
      <c r="F55" s="67"/>
      <c r="G55" s="53" t="s">
        <v>1215</v>
      </c>
      <c r="H55" s="110"/>
    </row>
    <row r="56" spans="1:8" ht="24" x14ac:dyDescent="0.3">
      <c r="A56" s="47">
        <v>10</v>
      </c>
      <c r="B56" s="167" t="s">
        <v>1019</v>
      </c>
      <c r="C56" s="53" t="s">
        <v>95</v>
      </c>
      <c r="D56" s="50">
        <v>44119</v>
      </c>
      <c r="E56" s="72">
        <v>44131</v>
      </c>
      <c r="F56" s="52"/>
      <c r="G56" s="71" t="s">
        <v>1216</v>
      </c>
      <c r="H56" s="75" t="s">
        <v>1018</v>
      </c>
    </row>
    <row r="57" spans="1:8" ht="26" x14ac:dyDescent="0.3">
      <c r="A57" s="47">
        <v>10</v>
      </c>
      <c r="B57" s="167" t="s">
        <v>1019</v>
      </c>
      <c r="C57" s="53" t="s">
        <v>95</v>
      </c>
      <c r="D57" s="50">
        <v>44119</v>
      </c>
      <c r="E57" s="51">
        <v>44134</v>
      </c>
      <c r="F57" s="76"/>
      <c r="G57" s="55" t="s">
        <v>1020</v>
      </c>
      <c r="H57" s="75" t="s">
        <v>1018</v>
      </c>
    </row>
    <row r="58" spans="1:8" ht="24" x14ac:dyDescent="0.3">
      <c r="A58" s="47">
        <v>10</v>
      </c>
      <c r="B58" s="167" t="s">
        <v>1019</v>
      </c>
      <c r="C58" s="53" t="s">
        <v>95</v>
      </c>
      <c r="D58" s="50">
        <v>44119</v>
      </c>
      <c r="E58" s="51">
        <v>44134</v>
      </c>
      <c r="F58" s="76"/>
      <c r="G58" s="53" t="s">
        <v>1021</v>
      </c>
      <c r="H58" s="75" t="s">
        <v>1018</v>
      </c>
    </row>
    <row r="59" spans="1:8" ht="24" x14ac:dyDescent="0.3">
      <c r="A59" s="47">
        <v>10</v>
      </c>
      <c r="B59" s="167" t="s">
        <v>1019</v>
      </c>
      <c r="C59" s="53" t="s">
        <v>95</v>
      </c>
      <c r="D59" s="50">
        <v>44119</v>
      </c>
      <c r="E59" s="51">
        <v>44134</v>
      </c>
      <c r="F59" s="76"/>
      <c r="G59" s="53" t="s">
        <v>1022</v>
      </c>
      <c r="H59" s="75" t="s">
        <v>1018</v>
      </c>
    </row>
    <row r="60" spans="1:8" ht="24" x14ac:dyDescent="0.3">
      <c r="A60" s="47">
        <v>10</v>
      </c>
      <c r="B60" s="167" t="s">
        <v>1019</v>
      </c>
      <c r="C60" s="53" t="s">
        <v>95</v>
      </c>
      <c r="D60" s="50">
        <v>44119</v>
      </c>
      <c r="E60" s="51">
        <v>44134</v>
      </c>
      <c r="F60" s="76"/>
      <c r="G60" s="77" t="s">
        <v>1023</v>
      </c>
      <c r="H60" s="75" t="s">
        <v>1018</v>
      </c>
    </row>
    <row r="61" spans="1:8" x14ac:dyDescent="0.3">
      <c r="A61" s="47">
        <v>10</v>
      </c>
      <c r="B61" s="167" t="s">
        <v>1019</v>
      </c>
      <c r="C61" s="53" t="s">
        <v>95</v>
      </c>
      <c r="D61" s="50">
        <v>44119</v>
      </c>
      <c r="E61" s="51">
        <v>44135</v>
      </c>
      <c r="F61" s="76"/>
      <c r="G61" s="53" t="s">
        <v>1024</v>
      </c>
      <c r="H61" s="75"/>
    </row>
    <row r="62" spans="1:8" x14ac:dyDescent="0.3">
      <c r="A62" s="47">
        <v>11</v>
      </c>
      <c r="B62" s="167" t="s">
        <v>1019</v>
      </c>
      <c r="C62" s="53" t="s">
        <v>95</v>
      </c>
      <c r="D62" s="50">
        <v>44119</v>
      </c>
      <c r="E62" s="51">
        <v>44145</v>
      </c>
      <c r="F62" s="76"/>
      <c r="G62" s="53" t="s">
        <v>1394</v>
      </c>
      <c r="H62" s="157"/>
    </row>
    <row r="63" spans="1:8" x14ac:dyDescent="0.3">
      <c r="A63" s="47">
        <v>11</v>
      </c>
      <c r="B63" s="167" t="s">
        <v>1025</v>
      </c>
      <c r="C63" s="53" t="s">
        <v>98</v>
      </c>
      <c r="D63" s="50">
        <v>44134</v>
      </c>
      <c r="E63" s="51">
        <v>44139</v>
      </c>
      <c r="F63" s="52"/>
      <c r="G63" s="53" t="s">
        <v>1217</v>
      </c>
      <c r="H63" s="54"/>
    </row>
    <row r="64" spans="1:8" ht="26" x14ac:dyDescent="0.3">
      <c r="A64" s="78">
        <v>11</v>
      </c>
      <c r="B64" s="167" t="s">
        <v>1025</v>
      </c>
      <c r="C64" s="53" t="s">
        <v>98</v>
      </c>
      <c r="D64" s="50">
        <v>44134</v>
      </c>
      <c r="E64" s="51">
        <v>44143</v>
      </c>
      <c r="F64" s="52"/>
      <c r="G64" s="55" t="s">
        <v>1224</v>
      </c>
      <c r="H64" s="54"/>
    </row>
    <row r="65" spans="1:8" x14ac:dyDescent="0.3">
      <c r="A65" s="47">
        <v>11</v>
      </c>
      <c r="B65" s="167" t="s">
        <v>1025</v>
      </c>
      <c r="C65" s="53" t="s">
        <v>98</v>
      </c>
      <c r="D65" s="50">
        <v>44134</v>
      </c>
      <c r="E65" s="51">
        <v>44144</v>
      </c>
      <c r="F65" s="52"/>
      <c r="G65" s="55" t="s">
        <v>1222</v>
      </c>
      <c r="H65" s="54"/>
    </row>
    <row r="66" spans="1:8" ht="26" x14ac:dyDescent="0.3">
      <c r="A66" s="78">
        <v>11</v>
      </c>
      <c r="B66" s="167" t="s">
        <v>1025</v>
      </c>
      <c r="C66" s="53" t="s">
        <v>98</v>
      </c>
      <c r="D66" s="50">
        <v>44134</v>
      </c>
      <c r="E66" s="51">
        <v>44144</v>
      </c>
      <c r="F66" s="52"/>
      <c r="G66" s="55" t="s">
        <v>1223</v>
      </c>
      <c r="H66" s="75" t="s">
        <v>1018</v>
      </c>
    </row>
    <row r="67" spans="1:8" ht="65" x14ac:dyDescent="0.3">
      <c r="A67" s="47">
        <v>11</v>
      </c>
      <c r="B67" s="167" t="s">
        <v>1025</v>
      </c>
      <c r="C67" s="53" t="s">
        <v>98</v>
      </c>
      <c r="D67" s="50">
        <v>44134</v>
      </c>
      <c r="E67" s="51">
        <v>44148</v>
      </c>
      <c r="F67" s="52"/>
      <c r="G67" s="55" t="s">
        <v>1441</v>
      </c>
      <c r="H67" s="75"/>
    </row>
    <row r="68" spans="1:8" ht="26" x14ac:dyDescent="0.3">
      <c r="A68" s="47">
        <v>11</v>
      </c>
      <c r="B68" s="167" t="s">
        <v>1025</v>
      </c>
      <c r="C68" s="53" t="s">
        <v>98</v>
      </c>
      <c r="D68" s="50">
        <v>44134</v>
      </c>
      <c r="E68" s="51">
        <v>44148</v>
      </c>
      <c r="F68" s="52"/>
      <c r="G68" s="55" t="s">
        <v>1442</v>
      </c>
      <c r="H68" s="75"/>
    </row>
    <row r="69" spans="1:8" ht="39.5" customHeight="1" x14ac:dyDescent="0.3">
      <c r="A69" s="78">
        <v>12</v>
      </c>
      <c r="B69" s="167" t="s">
        <v>1026</v>
      </c>
      <c r="C69" s="53" t="s">
        <v>106</v>
      </c>
      <c r="D69" s="78"/>
      <c r="E69" s="80">
        <v>44119</v>
      </c>
      <c r="F69" s="81">
        <v>44121</v>
      </c>
      <c r="G69" s="71" t="s">
        <v>1027</v>
      </c>
      <c r="H69" s="54" t="s">
        <v>999</v>
      </c>
    </row>
    <row r="70" spans="1:8" x14ac:dyDescent="0.3">
      <c r="A70" s="47">
        <v>13</v>
      </c>
      <c r="B70" s="167" t="s">
        <v>1028</v>
      </c>
      <c r="C70" s="53" t="s">
        <v>106</v>
      </c>
      <c r="D70" s="50">
        <v>44121</v>
      </c>
      <c r="E70" s="62"/>
      <c r="F70" s="52"/>
      <c r="G70" s="53"/>
      <c r="H70" s="54"/>
    </row>
    <row r="71" spans="1:8" x14ac:dyDescent="0.3">
      <c r="A71" s="47">
        <v>14</v>
      </c>
      <c r="B71" s="167" t="s">
        <v>1029</v>
      </c>
      <c r="C71" s="53"/>
      <c r="E71" s="62"/>
      <c r="F71" s="52"/>
      <c r="G71" s="53"/>
      <c r="H71" s="54"/>
    </row>
    <row r="72" spans="1:8" ht="24" x14ac:dyDescent="0.3">
      <c r="A72" s="56">
        <v>15</v>
      </c>
      <c r="B72" s="167" t="s">
        <v>1030</v>
      </c>
      <c r="C72" s="53" t="s">
        <v>99</v>
      </c>
      <c r="D72" s="50">
        <v>44126</v>
      </c>
      <c r="E72" s="51">
        <v>44130</v>
      </c>
      <c r="F72" s="52"/>
      <c r="G72" s="53" t="s">
        <v>1031</v>
      </c>
      <c r="H72" s="75" t="s">
        <v>1018</v>
      </c>
    </row>
    <row r="73" spans="1:8" x14ac:dyDescent="0.3">
      <c r="A73" s="47">
        <v>15</v>
      </c>
      <c r="B73" s="167" t="s">
        <v>1030</v>
      </c>
      <c r="C73" s="53" t="s">
        <v>99</v>
      </c>
      <c r="D73" s="50">
        <v>44126</v>
      </c>
      <c r="E73" s="51">
        <v>44130</v>
      </c>
      <c r="F73" s="52"/>
      <c r="G73" s="53" t="s">
        <v>1032</v>
      </c>
      <c r="H73" s="54"/>
    </row>
    <row r="74" spans="1:8" ht="14.5" x14ac:dyDescent="0.35">
      <c r="A74" s="47">
        <v>15</v>
      </c>
      <c r="B74" s="167" t="s">
        <v>1030</v>
      </c>
      <c r="C74" s="53" t="s">
        <v>99</v>
      </c>
      <c r="D74" s="50">
        <v>44126</v>
      </c>
      <c r="E74" s="51">
        <v>44130</v>
      </c>
      <c r="F74" s="52"/>
      <c r="G74" s="165" t="s">
        <v>1033</v>
      </c>
      <c r="H74" s="83" t="s">
        <v>1001</v>
      </c>
    </row>
    <row r="75" spans="1:8" ht="26" x14ac:dyDescent="0.3">
      <c r="A75" s="47">
        <v>16</v>
      </c>
      <c r="B75" s="167" t="s">
        <v>1034</v>
      </c>
      <c r="C75" s="53" t="s">
        <v>98</v>
      </c>
      <c r="D75" s="50">
        <v>44127</v>
      </c>
      <c r="E75" s="62"/>
      <c r="F75" s="63">
        <v>44134</v>
      </c>
      <c r="G75" s="53" t="s">
        <v>1035</v>
      </c>
      <c r="H75" s="54"/>
    </row>
    <row r="76" spans="1:8" ht="26" x14ac:dyDescent="0.3">
      <c r="A76" s="47">
        <v>16</v>
      </c>
      <c r="B76" s="167" t="s">
        <v>1034</v>
      </c>
      <c r="C76" s="53" t="s">
        <v>1036</v>
      </c>
      <c r="D76" s="50">
        <v>44127</v>
      </c>
      <c r="E76" s="62"/>
      <c r="F76" s="63">
        <v>44134</v>
      </c>
      <c r="G76" s="53" t="s">
        <v>1037</v>
      </c>
      <c r="H76" s="54"/>
    </row>
    <row r="77" spans="1:8" ht="26" x14ac:dyDescent="0.3">
      <c r="A77" s="47">
        <v>17</v>
      </c>
      <c r="B77" s="167" t="s">
        <v>1034</v>
      </c>
      <c r="C77" s="53" t="s">
        <v>98</v>
      </c>
      <c r="D77" s="50">
        <v>44127</v>
      </c>
      <c r="E77" s="62"/>
      <c r="F77" s="63">
        <v>44134</v>
      </c>
      <c r="G77" s="55" t="s">
        <v>1038</v>
      </c>
      <c r="H77" s="83" t="s">
        <v>1001</v>
      </c>
    </row>
    <row r="78" spans="1:8" ht="26" x14ac:dyDescent="0.3">
      <c r="A78" s="47">
        <v>18</v>
      </c>
      <c r="B78" s="167" t="s">
        <v>1207</v>
      </c>
      <c r="C78" s="53" t="s">
        <v>104</v>
      </c>
      <c r="D78" s="50">
        <v>44147</v>
      </c>
      <c r="E78" s="50">
        <v>44149</v>
      </c>
      <c r="F78" s="52"/>
      <c r="G78" s="53" t="s">
        <v>1436</v>
      </c>
      <c r="H78" s="54"/>
    </row>
    <row r="79" spans="1:8" ht="26.5" x14ac:dyDescent="0.35">
      <c r="A79" s="47">
        <v>18</v>
      </c>
      <c r="B79" s="167" t="s">
        <v>1207</v>
      </c>
      <c r="C79" s="53" t="s">
        <v>104</v>
      </c>
      <c r="D79" s="50">
        <v>44147</v>
      </c>
      <c r="E79" s="50">
        <v>44149</v>
      </c>
      <c r="F79" s="52"/>
      <c r="G79" s="165" t="s">
        <v>1437</v>
      </c>
      <c r="H79" s="54"/>
    </row>
    <row r="80" spans="1:8" ht="26" x14ac:dyDescent="0.3">
      <c r="A80" s="47">
        <v>18</v>
      </c>
      <c r="B80" s="167" t="s">
        <v>1207</v>
      </c>
      <c r="C80" s="53" t="s">
        <v>104</v>
      </c>
      <c r="D80" s="50">
        <v>44147</v>
      </c>
      <c r="E80" s="50">
        <v>44149</v>
      </c>
      <c r="F80" s="52"/>
      <c r="G80" s="53" t="s">
        <v>1438</v>
      </c>
      <c r="H80" s="54"/>
    </row>
    <row r="81" spans="2:3" x14ac:dyDescent="0.3">
      <c r="B81" s="94"/>
      <c r="C81" s="95"/>
    </row>
    <row r="82" spans="2:3" x14ac:dyDescent="0.3">
      <c r="B82" s="94"/>
      <c r="C82" s="95"/>
    </row>
    <row r="83" spans="2:3" x14ac:dyDescent="0.3">
      <c r="B83" s="94"/>
      <c r="C83" s="95"/>
    </row>
    <row r="84" spans="2:3" x14ac:dyDescent="0.3">
      <c r="B84" s="94"/>
      <c r="C84" s="95"/>
    </row>
    <row r="85" spans="2:3" x14ac:dyDescent="0.3">
      <c r="B85" s="94"/>
      <c r="C85" s="95"/>
    </row>
  </sheetData>
  <phoneticPr fontId="2" type="noConversion"/>
  <hyperlinks>
    <hyperlink ref="G79" r:id="rId1" xr:uid="{DFB074CA-CC8F-41A9-8DF1-2639D1856184}"/>
    <hyperlink ref="G74"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abSelected="1" topLeftCell="A46"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1501</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39" activePane="bottomLeft" state="frozen"/>
      <selection activeCell="I8" sqref="I8"/>
      <selection pane="bottomLeft" activeCell="G116" sqref="G1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1470</v>
      </c>
      <c r="C113" s="24" t="s">
        <v>1471</v>
      </c>
      <c r="D113" s="23"/>
      <c r="E113" s="23" t="s">
        <v>1232</v>
      </c>
      <c r="F113" s="23"/>
      <c r="G113" s="23" t="str">
        <f>PRODUCTOS!F96</f>
        <v>0026-04-00089</v>
      </c>
      <c r="H113" s="23"/>
      <c r="I113" s="29"/>
      <c r="J113" s="25">
        <v>1</v>
      </c>
      <c r="K113" s="24"/>
      <c r="L113" s="24"/>
      <c r="M113" s="24"/>
      <c r="N113" s="26" t="s">
        <v>768</v>
      </c>
      <c r="O113" s="40"/>
      <c r="P113" s="40"/>
    </row>
    <row r="114" spans="2:16" ht="29" x14ac:dyDescent="0.35">
      <c r="B114" s="27" t="s">
        <v>1470</v>
      </c>
      <c r="C114" s="24" t="s">
        <v>1472</v>
      </c>
      <c r="D114" s="23"/>
      <c r="E114" s="23" t="s">
        <v>1232</v>
      </c>
      <c r="F114" s="23"/>
      <c r="G114" s="23" t="str">
        <f>PRODUCTOS!F97</f>
        <v>0026-00-00090</v>
      </c>
      <c r="H114" s="23"/>
      <c r="I114" s="29"/>
      <c r="J114" s="25">
        <v>0.8</v>
      </c>
      <c r="K114" s="24"/>
      <c r="L114" s="24"/>
      <c r="M114" s="24"/>
      <c r="N114" s="26" t="s">
        <v>768</v>
      </c>
      <c r="O114" s="40"/>
      <c r="P114" s="40"/>
    </row>
    <row r="115" spans="2:16" ht="29" x14ac:dyDescent="0.35">
      <c r="B115" s="27" t="s">
        <v>1470</v>
      </c>
      <c r="C115" s="24" t="s">
        <v>1473</v>
      </c>
      <c r="D115" s="23"/>
      <c r="E115" s="23" t="s">
        <v>1232</v>
      </c>
      <c r="F115" s="23"/>
      <c r="G115" s="23" t="str">
        <f>PRODUCTOS!F98</f>
        <v>0026-00-00091</v>
      </c>
      <c r="H115" s="23"/>
      <c r="I115" s="29"/>
      <c r="J115" s="25">
        <v>0.8</v>
      </c>
      <c r="K115" s="24"/>
      <c r="L115" s="24"/>
      <c r="M115" s="24"/>
      <c r="N115" s="26" t="s">
        <v>768</v>
      </c>
      <c r="O115" s="40"/>
      <c r="P115" s="40"/>
    </row>
    <row r="116" spans="2:16" ht="29" x14ac:dyDescent="0.35">
      <c r="B116" s="27" t="s">
        <v>1470</v>
      </c>
      <c r="C116" s="24" t="s">
        <v>1474</v>
      </c>
      <c r="D116" s="23"/>
      <c r="E116" s="23" t="s">
        <v>1232</v>
      </c>
      <c r="F116" s="23"/>
      <c r="G116" s="23" t="str">
        <f>PRODUCTOS!F99</f>
        <v>0026-00-00092</v>
      </c>
      <c r="H116" s="23"/>
      <c r="I116" s="29"/>
      <c r="J116" s="25">
        <v>0.8</v>
      </c>
      <c r="K116" s="24"/>
      <c r="L116" s="24"/>
      <c r="M116" s="24"/>
      <c r="N116" s="26" t="s">
        <v>768</v>
      </c>
      <c r="O116" s="40"/>
      <c r="P116" s="40"/>
    </row>
    <row r="117" spans="2:16" ht="29" x14ac:dyDescent="0.35">
      <c r="B117" s="27" t="s">
        <v>1470</v>
      </c>
      <c r="C117" s="24" t="s">
        <v>1475</v>
      </c>
      <c r="D117" s="23"/>
      <c r="E117" s="23" t="s">
        <v>1232</v>
      </c>
      <c r="F117" s="23"/>
      <c r="G117" s="23" t="str">
        <f>PRODUCTOS!F100</f>
        <v>0026-00-00093</v>
      </c>
      <c r="H117" s="23"/>
      <c r="I117" s="29"/>
      <c r="J117" s="25">
        <v>0.8</v>
      </c>
      <c r="K117" s="24"/>
      <c r="L117" s="24"/>
      <c r="M117" s="24"/>
      <c r="N117" s="26" t="s">
        <v>768</v>
      </c>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100"/>
  <sheetViews>
    <sheetView showGridLines="0" zoomScale="70" zoomScaleNormal="70" workbookViewId="0">
      <pane xSplit="7" ySplit="7" topLeftCell="H8" activePane="bottomRight" state="frozen"/>
      <selection activeCell="J19" sqref="J19"/>
      <selection pane="topRight" activeCell="J19" sqref="J19"/>
      <selection pane="bottomLeft" activeCell="J19" sqref="J19"/>
      <selection pane="bottomRight" activeCell="K4" sqref="K4"/>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1444</v>
      </c>
      <c r="AR7" s="116" t="s">
        <v>1445</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1354</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1385</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1354</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8"/>
      <c r="AG10" s="19" t="s">
        <v>1155</v>
      </c>
      <c r="AH10" s="169"/>
      <c r="AI10" s="19" t="s">
        <v>1156</v>
      </c>
      <c r="AJ10" s="169"/>
      <c r="AK10" s="170"/>
      <c r="AL10" s="170"/>
      <c r="AM10" s="170"/>
      <c r="AN10" s="7" t="s">
        <v>1240</v>
      </c>
      <c r="AO10" s="19" t="s">
        <v>1159</v>
      </c>
      <c r="AP10" s="19" t="s">
        <v>193</v>
      </c>
      <c r="AQ10" s="19" t="s">
        <v>1446</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1354</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1354</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hidden="1"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1354</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1354</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hidden="1"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1354</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1354</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1384</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hidden="1"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hidden="1"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87" hidden="1"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8"/>
      <c r="AG19" s="19" t="s">
        <v>1155</v>
      </c>
      <c r="AH19" s="169"/>
      <c r="AI19" s="19" t="s">
        <v>1156</v>
      </c>
      <c r="AJ19" s="169"/>
      <c r="AK19" s="170"/>
      <c r="AL19" s="170"/>
      <c r="AM19" s="170"/>
      <c r="AN19" s="19" t="s">
        <v>1447</v>
      </c>
      <c r="AO19" s="7" t="s">
        <v>1159</v>
      </c>
      <c r="AP19" s="7" t="s">
        <v>193</v>
      </c>
      <c r="AQ19" s="19" t="s">
        <v>1446</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1448</v>
      </c>
      <c r="BC19" s="7">
        <v>1</v>
      </c>
      <c r="BD19" s="7" t="s">
        <v>1162</v>
      </c>
    </row>
    <row r="20" spans="1:56" ht="29" hidden="1"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87" hidden="1"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8"/>
      <c r="AG21" s="19" t="s">
        <v>1155</v>
      </c>
      <c r="AH21" s="169"/>
      <c r="AI21" s="19" t="s">
        <v>1156</v>
      </c>
      <c r="AJ21" s="169"/>
      <c r="AK21" s="170"/>
      <c r="AL21" s="170"/>
      <c r="AM21" s="170"/>
      <c r="AN21" s="7" t="s">
        <v>1163</v>
      </c>
      <c r="AO21" s="7" t="s">
        <v>1159</v>
      </c>
      <c r="AP21" s="7" t="s">
        <v>193</v>
      </c>
      <c r="AQ21" s="19" t="s">
        <v>1446</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hidden="1"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hidden="1"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71" t="s">
        <v>181</v>
      </c>
      <c r="AA23" s="7"/>
      <c r="AB23" s="13"/>
      <c r="AC23" s="7" t="str">
        <f>PRODUCTOS[[#This Row],[Nombre comercial]]</f>
        <v>Evaluación de Programas e Instituciones del servicio público (1997-2000).</v>
      </c>
      <c r="AD23" s="7" t="s">
        <v>1358</v>
      </c>
      <c r="AE23" s="19" t="s">
        <v>194</v>
      </c>
      <c r="AF23" s="168"/>
      <c r="AG23" s="19" t="s">
        <v>1270</v>
      </c>
      <c r="AH23" s="19" t="s">
        <v>1270</v>
      </c>
      <c r="AI23" s="19" t="s">
        <v>1270</v>
      </c>
      <c r="AJ23" s="19" t="s">
        <v>1270</v>
      </c>
      <c r="AK23" s="170"/>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1360</v>
      </c>
      <c r="AZ23" s="7" t="s">
        <v>880</v>
      </c>
      <c r="BA23" s="7" t="s">
        <v>881</v>
      </c>
      <c r="BB23" s="7" t="s">
        <v>1449</v>
      </c>
      <c r="BC23" s="7">
        <v>1</v>
      </c>
      <c r="BD23" s="7" t="s">
        <v>1450</v>
      </c>
    </row>
    <row r="24" spans="1:56" ht="72.5" hidden="1" x14ac:dyDescent="0.35">
      <c r="A24" s="2" t="str">
        <f>+VLOOKUP(D24,'DATA`S'!$B$8:$C$32,2,0)</f>
        <v>0002</v>
      </c>
      <c r="B24" s="2" t="str">
        <f>VLOOKUP(PRODUCTOS[[#This Row],[País]],PAISES!$B$4:$C$12,2,0)</f>
        <v>01</v>
      </c>
      <c r="C24" s="9" t="s">
        <v>888</v>
      </c>
      <c r="D24" s="2" t="s">
        <v>4</v>
      </c>
      <c r="E24" s="2" t="s">
        <v>193</v>
      </c>
      <c r="F24" s="2" t="str">
        <f t="shared" si="0"/>
        <v>0002-01-00017</v>
      </c>
      <c r="G24" s="2" t="s">
        <v>1352</v>
      </c>
      <c r="H24" s="2" t="s">
        <v>1353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hidden="1"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hidden="1"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hidden="1"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hidden="1"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hidden="1"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hidden="1"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hidden="1"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72.5" hidden="1"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1383</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1355</v>
      </c>
    </row>
    <row r="33" spans="1:56" ht="29" hidden="1"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hidden="1"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hidden="1"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87" hidden="1"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1357</v>
      </c>
      <c r="AE36" s="19" t="s">
        <v>194</v>
      </c>
      <c r="AF36" s="168"/>
      <c r="AG36" s="19" t="s">
        <v>1155</v>
      </c>
      <c r="AH36" s="169"/>
      <c r="AI36" s="19" t="s">
        <v>1156</v>
      </c>
      <c r="AJ36" s="169"/>
      <c r="AK36" s="170"/>
      <c r="AL36" s="170"/>
      <c r="AM36" s="170"/>
      <c r="AN36" s="7" t="s">
        <v>1337</v>
      </c>
      <c r="AO36" s="7" t="s">
        <v>1159</v>
      </c>
      <c r="AP36" s="7" t="s">
        <v>193</v>
      </c>
      <c r="AQ36" s="19" t="s">
        <v>1446</v>
      </c>
      <c r="AR36" s="19" t="s">
        <v>1327</v>
      </c>
      <c r="AS36" s="169"/>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hidden="1"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8"/>
      <c r="AG37" s="19" t="s">
        <v>1451</v>
      </c>
      <c r="AH37" s="169"/>
      <c r="AI37" s="19" t="s">
        <v>966</v>
      </c>
      <c r="AJ37" s="169"/>
      <c r="AK37" s="170"/>
      <c r="AL37" s="170"/>
      <c r="AM37" s="170"/>
      <c r="AN37" s="19" t="s">
        <v>1452</v>
      </c>
      <c r="AO37" s="7" t="s">
        <v>1152</v>
      </c>
      <c r="AP37" s="7" t="s">
        <v>767</v>
      </c>
      <c r="AQ37" s="19" t="s">
        <v>1453</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hidden="1"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hidden="1"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1354</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2">
        <v>0</v>
      </c>
      <c r="AG39" s="19" t="s">
        <v>1270</v>
      </c>
      <c r="AH39" s="19" t="s">
        <v>1270</v>
      </c>
      <c r="AI39" s="19" t="s">
        <v>1270</v>
      </c>
      <c r="AJ39" s="19" t="s">
        <v>1270</v>
      </c>
      <c r="AK39" s="170"/>
      <c r="AL39" s="19" t="s">
        <v>1270</v>
      </c>
      <c r="AM39" s="19" t="s">
        <v>1270</v>
      </c>
      <c r="AN39" s="7" t="s">
        <v>1369</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hidden="1"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70"/>
      <c r="AL40" s="170"/>
      <c r="AM40" s="170"/>
      <c r="AN40" s="7" t="s">
        <v>1370</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hidden="1"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hidden="1"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hidden="1"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hidden="1"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hidden="1"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1489</v>
      </c>
      <c r="AA45" s="7"/>
      <c r="AB45" s="13"/>
      <c r="AC45" s="7" t="str">
        <f>PRODUCTOS[[#This Row],[Nombre comercial]]</f>
        <v>Índice de Calidad de Vida Urbana - Comparación 2017-2018-2019</v>
      </c>
      <c r="AD45" s="7" t="s">
        <v>961</v>
      </c>
      <c r="AE45" s="19" t="s">
        <v>194</v>
      </c>
      <c r="AF45" s="168"/>
      <c r="AG45" s="19" t="s">
        <v>1270</v>
      </c>
      <c r="AH45" s="19" t="s">
        <v>1270</v>
      </c>
      <c r="AI45" s="19" t="s">
        <v>1270</v>
      </c>
      <c r="AJ45" s="19" t="s">
        <v>1270</v>
      </c>
      <c r="AK45" s="170"/>
      <c r="AL45" s="19" t="s">
        <v>1270</v>
      </c>
      <c r="AM45" s="19" t="s">
        <v>1270</v>
      </c>
      <c r="AN45" s="7" t="s">
        <v>1371</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hidden="1"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87" hidden="1"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1372</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hidden="1"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8"/>
      <c r="AG48" s="19" t="s">
        <v>1270</v>
      </c>
      <c r="AH48" s="19" t="s">
        <v>1270</v>
      </c>
      <c r="AI48" s="19" t="s">
        <v>1270</v>
      </c>
      <c r="AJ48" s="19" t="s">
        <v>1270</v>
      </c>
      <c r="AK48" s="170"/>
      <c r="AL48" s="19" t="s">
        <v>1270</v>
      </c>
      <c r="AM48" s="19" t="s">
        <v>1270</v>
      </c>
      <c r="AN48" s="19" t="s">
        <v>1454</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hidden="1"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8"/>
      <c r="AG49" s="19" t="s">
        <v>1270</v>
      </c>
      <c r="AH49" s="19" t="s">
        <v>1270</v>
      </c>
      <c r="AI49" s="19" t="s">
        <v>1270</v>
      </c>
      <c r="AJ49" s="19" t="s">
        <v>1270</v>
      </c>
      <c r="AK49" s="170"/>
      <c r="AL49" s="19" t="s">
        <v>1270</v>
      </c>
      <c r="AM49" s="19" t="s">
        <v>1270</v>
      </c>
      <c r="AN49" s="19" t="s">
        <v>1455</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hidden="1"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6" t="s">
        <v>1469</v>
      </c>
      <c r="AA50" s="7"/>
      <c r="AB50" s="13"/>
      <c r="AC50" s="7" t="str">
        <f>PRODUCTOS[[#This Row],[Nombre comercial]]</f>
        <v>Avance del COVID-19</v>
      </c>
      <c r="AD50" s="7"/>
      <c r="AE50" s="19" t="s">
        <v>194</v>
      </c>
      <c r="AF50" s="172">
        <v>0</v>
      </c>
      <c r="AG50" s="19" t="s">
        <v>1270</v>
      </c>
      <c r="AH50" s="19" t="s">
        <v>1270</v>
      </c>
      <c r="AI50" s="19" t="s">
        <v>1270</v>
      </c>
      <c r="AJ50" s="19" t="s">
        <v>1270</v>
      </c>
      <c r="AK50" s="170"/>
      <c r="AL50" s="19" t="s">
        <v>1270</v>
      </c>
      <c r="AM50" s="19" t="s">
        <v>1270</v>
      </c>
      <c r="AN50" s="19" t="s">
        <v>1456</v>
      </c>
      <c r="AO50" s="19" t="s">
        <v>959</v>
      </c>
      <c r="AP50" s="19" t="s">
        <v>1230</v>
      </c>
      <c r="AQ50" s="19" t="s">
        <v>1270</v>
      </c>
      <c r="AR50" s="19" t="s">
        <v>1270</v>
      </c>
      <c r="AS50" s="19">
        <v>2020</v>
      </c>
      <c r="AT50" s="7" t="s">
        <v>878</v>
      </c>
      <c r="AU50" s="102" t="str">
        <f>PRODUCTOS[[#This Row],[Data]]</f>
        <v>DATASALUD</v>
      </c>
      <c r="AV50" s="102" t="str">
        <f>PRODUCTOS[[#This Row],[Tecnología]]</f>
        <v>POWER BI</v>
      </c>
      <c r="AW50" s="19" t="s">
        <v>1465</v>
      </c>
      <c r="AX50" s="7" t="s">
        <v>962</v>
      </c>
      <c r="AY50" s="19" t="s">
        <v>1463</v>
      </c>
      <c r="AZ50" s="7" t="s">
        <v>880</v>
      </c>
      <c r="BA50" s="101" t="s">
        <v>881</v>
      </c>
      <c r="BB50" s="100"/>
      <c r="BC50" s="7">
        <v>1</v>
      </c>
      <c r="BD50" s="7" t="s">
        <v>1332</v>
      </c>
    </row>
    <row r="51" spans="1:56" ht="78" hidden="1"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1468</v>
      </c>
      <c r="AA51" s="7"/>
      <c r="AB51" s="13"/>
      <c r="AC51" s="7" t="str">
        <f>PRODUCTOS[[#This Row],[Nombre comercial]]</f>
        <v>Avance del COVID-19</v>
      </c>
      <c r="AD51" s="7"/>
      <c r="AE51" s="19" t="s">
        <v>194</v>
      </c>
      <c r="AF51" s="172">
        <v>0</v>
      </c>
      <c r="AG51" s="19" t="s">
        <v>1270</v>
      </c>
      <c r="AH51" s="19" t="s">
        <v>1270</v>
      </c>
      <c r="AI51" s="19" t="s">
        <v>1270</v>
      </c>
      <c r="AJ51" s="19" t="s">
        <v>1270</v>
      </c>
      <c r="AK51" s="170"/>
      <c r="AL51" s="19" t="s">
        <v>1270</v>
      </c>
      <c r="AM51" s="19" t="s">
        <v>1270</v>
      </c>
      <c r="AN51" s="19" t="s">
        <v>1457</v>
      </c>
      <c r="AO51" s="19" t="s">
        <v>959</v>
      </c>
      <c r="AP51" s="19" t="s">
        <v>840</v>
      </c>
      <c r="AQ51" s="19" t="s">
        <v>1270</v>
      </c>
      <c r="AR51" s="19" t="s">
        <v>1270</v>
      </c>
      <c r="AS51" s="19">
        <v>2020</v>
      </c>
      <c r="AT51" s="7" t="s">
        <v>878</v>
      </c>
      <c r="AU51" s="102" t="str">
        <f>PRODUCTOS[[#This Row],[Data]]</f>
        <v>DATASALUD</v>
      </c>
      <c r="AV51" s="102" t="str">
        <f>PRODUCTOS[[#This Row],[Tecnología]]</f>
        <v>POWER BI</v>
      </c>
      <c r="AW51" s="19" t="s">
        <v>1465</v>
      </c>
      <c r="AX51" s="7" t="s">
        <v>962</v>
      </c>
      <c r="AY51" s="19" t="s">
        <v>1464</v>
      </c>
      <c r="AZ51" s="7" t="s">
        <v>880</v>
      </c>
      <c r="BA51" s="101" t="s">
        <v>881</v>
      </c>
      <c r="BB51" s="100"/>
      <c r="BC51" s="7">
        <v>1</v>
      </c>
      <c r="BD51" s="7" t="s">
        <v>1332</v>
      </c>
    </row>
    <row r="52" spans="1:56" ht="24" hidden="1"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hidden="1"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hidden="1"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hidden="1"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hidden="1"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hidden="1"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hidden="1"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8"/>
      <c r="AG58" s="19" t="s">
        <v>1270</v>
      </c>
      <c r="AH58" s="19" t="s">
        <v>1270</v>
      </c>
      <c r="AI58" s="19" t="s">
        <v>1270</v>
      </c>
      <c r="AJ58" s="19" t="s">
        <v>1270</v>
      </c>
      <c r="AK58" s="170"/>
      <c r="AL58" s="19" t="s">
        <v>1270</v>
      </c>
      <c r="AM58" s="19" t="s">
        <v>1270</v>
      </c>
      <c r="AN58" s="19" t="s">
        <v>1458</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hidden="1"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8"/>
      <c r="AG59" s="19" t="s">
        <v>1270</v>
      </c>
      <c r="AH59" s="19" t="s">
        <v>1270</v>
      </c>
      <c r="AI59" s="19" t="s">
        <v>1270</v>
      </c>
      <c r="AJ59" s="19" t="s">
        <v>1270</v>
      </c>
      <c r="AK59" s="170"/>
      <c r="AL59" s="19" t="s">
        <v>1270</v>
      </c>
      <c r="AM59" s="19" t="s">
        <v>1270</v>
      </c>
      <c r="AN59" s="7" t="s">
        <v>1373</v>
      </c>
      <c r="AO59" s="7"/>
      <c r="AP59" s="7" t="s">
        <v>1124</v>
      </c>
      <c r="AQ59" s="19" t="s">
        <v>1270</v>
      </c>
      <c r="AR59" s="19" t="s">
        <v>1270</v>
      </c>
      <c r="AS59" s="169"/>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hidden="1"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1351</v>
      </c>
      <c r="AE60" s="19" t="s">
        <v>194</v>
      </c>
      <c r="AF60" s="168"/>
      <c r="AG60" s="19" t="s">
        <v>967</v>
      </c>
      <c r="AH60" s="169"/>
      <c r="AI60" s="19" t="s">
        <v>1270</v>
      </c>
      <c r="AJ60" s="19" t="s">
        <v>1270</v>
      </c>
      <c r="AK60" s="170"/>
      <c r="AL60" s="170"/>
      <c r="AM60" s="19" t="s">
        <v>1270</v>
      </c>
      <c r="AN60" s="19" t="s">
        <v>1459</v>
      </c>
      <c r="AO60" s="100"/>
      <c r="AP60" s="19" t="s">
        <v>193</v>
      </c>
      <c r="AQ60" s="19" t="s">
        <v>1446</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hidden="1"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hidden="1"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hidden="1"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hidden="1"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hidden="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1374</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hidden="1"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1375</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hidden="1"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hidden="1"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8"/>
      <c r="AG68" s="19" t="s">
        <v>967</v>
      </c>
      <c r="AH68" s="169"/>
      <c r="AI68" s="19" t="s">
        <v>194</v>
      </c>
      <c r="AJ68" s="169"/>
      <c r="AK68" s="169"/>
      <c r="AL68" s="169"/>
      <c r="AM68" s="169"/>
      <c r="AN68" s="7" t="s">
        <v>1376</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hidden="1"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1377</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hidden="1"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1381</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hidden="1"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1378</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hidden="1"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1379</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hidden="1"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1380</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hidden="1"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1382</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hidden="1"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1467</v>
      </c>
      <c r="AA75" s="7"/>
      <c r="AB75" s="13"/>
      <c r="AC75" s="7" t="str">
        <f>PRODUCTOS[[#This Row],[Nombre comercial]]</f>
        <v>Avance del COVID-19</v>
      </c>
      <c r="AD75" s="7"/>
      <c r="AE75" s="19" t="s">
        <v>194</v>
      </c>
      <c r="AF75" s="172">
        <v>0</v>
      </c>
      <c r="AG75" s="19" t="s">
        <v>1270</v>
      </c>
      <c r="AH75" s="19" t="s">
        <v>1270</v>
      </c>
      <c r="AI75" s="19" t="s">
        <v>1270</v>
      </c>
      <c r="AJ75" s="19" t="s">
        <v>1270</v>
      </c>
      <c r="AK75" s="170"/>
      <c r="AL75" s="19" t="s">
        <v>1270</v>
      </c>
      <c r="AM75" s="19" t="s">
        <v>1270</v>
      </c>
      <c r="AN75" s="19" t="s">
        <v>1460</v>
      </c>
      <c r="AO75" s="19" t="s">
        <v>959</v>
      </c>
      <c r="AP75" s="19" t="s">
        <v>193</v>
      </c>
      <c r="AQ75" s="19" t="s">
        <v>1270</v>
      </c>
      <c r="AR75" s="19" t="s">
        <v>1270</v>
      </c>
      <c r="AS75" s="19">
        <v>2020</v>
      </c>
      <c r="AT75" s="7" t="s">
        <v>878</v>
      </c>
      <c r="AU75" s="102" t="str">
        <f>PRODUCTOS[[#This Row],[Data]]</f>
        <v>DATASALUD</v>
      </c>
      <c r="AV75" s="7" t="str">
        <f>PRODUCTOS[[#This Row],[Tecnología]]</f>
        <v>POWER BI</v>
      </c>
      <c r="AW75" s="19" t="s">
        <v>1465</v>
      </c>
      <c r="AX75" s="7" t="s">
        <v>962</v>
      </c>
      <c r="AY75" s="19" t="s">
        <v>1463</v>
      </c>
      <c r="AZ75" s="7" t="s">
        <v>880</v>
      </c>
      <c r="BA75" s="7" t="s">
        <v>881</v>
      </c>
      <c r="BB75" s="100"/>
      <c r="BC75" s="7">
        <v>1</v>
      </c>
      <c r="BD75" s="7" t="s">
        <v>1332</v>
      </c>
    </row>
    <row r="76" spans="1:56" ht="31.5" hidden="1"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hidden="1"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hidden="1"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hidden="1"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hidden="1"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hidden="1"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hidden="1"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hidden="1"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hidden="1"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hidden="1"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hidden="1"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hidden="1"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hidden="1"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hidden="1"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hidden="1"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1466</v>
      </c>
      <c r="AA90" s="7"/>
      <c r="AB90" s="13"/>
      <c r="AC90" s="7" t="str">
        <f>PRODUCTOS[[#This Row],[Nombre comercial]]</f>
        <v>Avance del COVID-19</v>
      </c>
      <c r="AE90" s="56" t="s">
        <v>194</v>
      </c>
      <c r="AF90" s="173">
        <v>0</v>
      </c>
      <c r="AG90" s="56" t="s">
        <v>1270</v>
      </c>
      <c r="AH90" s="56" t="s">
        <v>1270</v>
      </c>
      <c r="AI90" s="19" t="s">
        <v>1270</v>
      </c>
      <c r="AJ90" s="56" t="s">
        <v>1270</v>
      </c>
      <c r="AK90" s="174"/>
      <c r="AL90" s="56" t="s">
        <v>1270</v>
      </c>
      <c r="AM90" s="56" t="s">
        <v>1270</v>
      </c>
      <c r="AN90" s="19" t="s">
        <v>1461</v>
      </c>
      <c r="AO90" s="56" t="s">
        <v>959</v>
      </c>
      <c r="AP90" s="19" t="s">
        <v>767</v>
      </c>
      <c r="AQ90" s="56" t="s">
        <v>1270</v>
      </c>
      <c r="AR90" s="56" t="s">
        <v>1270</v>
      </c>
      <c r="AS90" s="19">
        <v>2020</v>
      </c>
      <c r="AT90" s="19" t="s">
        <v>878</v>
      </c>
      <c r="AU90" s="16" t="str">
        <f>PRODUCTOS[[#This Row],[Data]]</f>
        <v>DATASALUD</v>
      </c>
      <c r="AV90" s="16" t="str">
        <f>PRODUCTOS[[#This Row],[Tecnología]]</f>
        <v>POWER BI</v>
      </c>
      <c r="AW90" s="19" t="s">
        <v>1465</v>
      </c>
      <c r="AX90" s="14" t="s">
        <v>962</v>
      </c>
      <c r="AY90" s="68" t="s">
        <v>1462</v>
      </c>
      <c r="AZ90" s="7" t="s">
        <v>880</v>
      </c>
      <c r="BA90" s="16" t="s">
        <v>881</v>
      </c>
      <c r="BB90" s="175"/>
      <c r="BC90" s="7">
        <v>1</v>
      </c>
      <c r="BD90" s="7" t="s">
        <v>1332</v>
      </c>
    </row>
    <row r="91" spans="1:56" hidden="1" x14ac:dyDescent="0.35">
      <c r="A91" s="42" t="str">
        <f>+VLOOKUP(D91,'DATA`S'!$B$8:$C$33,2,0)</f>
        <v>0017</v>
      </c>
      <c r="B91" s="42" t="str">
        <f>VLOOKUP(PRODUCTOS[[#This Row],[País]],PAISES!$B$4:$C$12,2,0)</f>
        <v>04</v>
      </c>
      <c r="C91" s="9" t="s">
        <v>1314</v>
      </c>
      <c r="D91" s="2" t="s">
        <v>670</v>
      </c>
      <c r="E91" s="2" t="s">
        <v>840</v>
      </c>
      <c r="F91" s="42" t="str">
        <f t="shared" ref="F91:F100" si="4">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hidden="1" customHeight="1" x14ac:dyDescent="0.35">
      <c r="A92" s="42" t="str">
        <f>+VLOOKUP(D92,'DATA`S'!$B$8:$C$33,2,0)</f>
        <v>0018</v>
      </c>
      <c r="B92" s="42" t="str">
        <f>VLOOKUP(PRODUCTOS[[#This Row],[País]],PAISES!$B$4:$C$12,2,0)</f>
        <v>01</v>
      </c>
      <c r="C92" s="9" t="s">
        <v>1315</v>
      </c>
      <c r="D92" s="2" t="s">
        <v>28</v>
      </c>
      <c r="E92" s="2" t="s">
        <v>193</v>
      </c>
      <c r="F92" s="42" t="str">
        <f t="shared" si="4"/>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hidden="1" x14ac:dyDescent="0.35">
      <c r="A93" s="42" t="str">
        <f>+VLOOKUP(D93,'DATA`S'!$B$8:$C$33,2,0)</f>
        <v>0019</v>
      </c>
      <c r="B93" s="42" t="str">
        <f>VLOOKUP(PRODUCTOS[[#This Row],[País]],PAISES!$B$4:$C$12,2,0)</f>
        <v>02</v>
      </c>
      <c r="C93" s="9" t="s">
        <v>1316</v>
      </c>
      <c r="D93" s="2" t="s">
        <v>837</v>
      </c>
      <c r="E93" s="2" t="s">
        <v>767</v>
      </c>
      <c r="F93" s="42" t="str">
        <f t="shared" si="4"/>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hidden="1" x14ac:dyDescent="0.35">
      <c r="A94" s="42" t="str">
        <f>+VLOOKUP(D94,'DATA`S'!$B$8:$C$33,2,0)</f>
        <v>0019</v>
      </c>
      <c r="B94" s="42" t="str">
        <f>VLOOKUP(PRODUCTOS[[#This Row],[País]],PAISES!$B$4:$C$12,2,0)</f>
        <v>02</v>
      </c>
      <c r="C94" s="9" t="s">
        <v>1317</v>
      </c>
      <c r="D94" s="2" t="s">
        <v>837</v>
      </c>
      <c r="E94" s="2" t="s">
        <v>767</v>
      </c>
      <c r="F94" s="42" t="str">
        <f t="shared" si="4"/>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hidden="1" x14ac:dyDescent="0.35">
      <c r="A95" s="42" t="str">
        <f>+VLOOKUP(D95,'DATA`S'!$B$8:$C$33,2,0)</f>
        <v>0001</v>
      </c>
      <c r="B95" s="42" t="str">
        <f>VLOOKUP(PRODUCTOS[[#This Row],[País]],PAISES!$B$4:$C$12,2,0)</f>
        <v>01</v>
      </c>
      <c r="C95" s="9" t="s">
        <v>1322</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87" hidden="1" x14ac:dyDescent="0.35">
      <c r="A96" s="42" t="str">
        <f>+VLOOKUP(D96,'DATA`S'!$B$8:$C$33,2,0)</f>
        <v>0026</v>
      </c>
      <c r="B96" s="42" t="str">
        <f>VLOOKUP(PRODUCTOS[[#This Row],[País]],PAISES!$B$4:$C$12,2,0)</f>
        <v>04</v>
      </c>
      <c r="C96" s="9" t="s">
        <v>1476</v>
      </c>
      <c r="D96" s="2" t="s">
        <v>1470</v>
      </c>
      <c r="E96" s="2" t="s">
        <v>840</v>
      </c>
      <c r="F96" s="42" t="str">
        <f t="shared" si="4"/>
        <v>0026-04-00089</v>
      </c>
      <c r="G96" s="2" t="s">
        <v>1481</v>
      </c>
      <c r="H96" s="2"/>
      <c r="I96" s="2"/>
      <c r="J96" s="177">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1484</v>
      </c>
      <c r="AA96" s="7"/>
      <c r="AB96" s="13"/>
      <c r="AF96" s="123"/>
      <c r="AU96" s="127" t="str">
        <f>PRODUCTOS[[#This Row],[Data]]</f>
        <v>DATAIMPACTO</v>
      </c>
      <c r="AV96" s="127" t="str">
        <f>PRODUCTOS[[#This Row],[Tecnología]]</f>
        <v>ARCGISONLINE</v>
      </c>
    </row>
    <row r="97" spans="1:48" ht="72.5" hidden="1" x14ac:dyDescent="0.35">
      <c r="A97" s="42" t="str">
        <f>+VLOOKUP(D97,'DATA`S'!$B$8:$C$33,2,0)</f>
        <v>0026</v>
      </c>
      <c r="B97" s="42" t="str">
        <f>VLOOKUP(PRODUCTOS[[#This Row],[País]],PAISES!$B$4:$C$12,2,0)</f>
        <v>00</v>
      </c>
      <c r="C97" s="9" t="s">
        <v>1477</v>
      </c>
      <c r="D97" s="2" t="s">
        <v>1470</v>
      </c>
      <c r="E97" s="2" t="s">
        <v>1232</v>
      </c>
      <c r="F97" s="42" t="str">
        <f t="shared" si="4"/>
        <v>0026-00-00090</v>
      </c>
      <c r="G97" s="2" t="s">
        <v>1472</v>
      </c>
      <c r="H97" s="2"/>
      <c r="I97" s="2"/>
      <c r="J97" s="177">
        <f>+VLOOKUP(PRODUCTOS[[#This Row],[id_producto]],PRIORIZACION!$G$11:$J$117,4,0)</f>
        <v>0.8</v>
      </c>
      <c r="K97" s="2"/>
      <c r="L97" s="2"/>
      <c r="M97" s="42" t="str">
        <f>+VLOOKUP(PRODUCTOS[[#This Row],[id_producto]],PRIORIZACION!$G$11:$N$117,8,0)</f>
        <v>ARCGISONLINE</v>
      </c>
      <c r="N97" s="2"/>
      <c r="O97" s="2"/>
      <c r="P97" s="2"/>
      <c r="Q97" s="2"/>
      <c r="R97" s="2"/>
      <c r="S97" s="2"/>
      <c r="T97" s="2"/>
      <c r="U97" s="2"/>
      <c r="V97" s="3"/>
      <c r="W97" s="7"/>
      <c r="X97" s="178" t="s">
        <v>1485</v>
      </c>
      <c r="AA97" s="7"/>
      <c r="AB97" s="13"/>
      <c r="AF97" s="123"/>
      <c r="AU97" s="127" t="str">
        <f>PRODUCTOS[[#This Row],[Data]]</f>
        <v>DATAIMPACTO</v>
      </c>
      <c r="AV97" s="127" t="str">
        <f>PRODUCTOS[[#This Row],[Tecnología]]</f>
        <v>ARCGISONLINE</v>
      </c>
    </row>
    <row r="98" spans="1:48" ht="72.5" hidden="1" x14ac:dyDescent="0.35">
      <c r="A98" s="42" t="str">
        <f>+VLOOKUP(D98,'DATA`S'!$B$8:$C$33,2,0)</f>
        <v>0026</v>
      </c>
      <c r="B98" s="42" t="str">
        <f>VLOOKUP(PRODUCTOS[[#This Row],[País]],PAISES!$B$4:$C$12,2,0)</f>
        <v>00</v>
      </c>
      <c r="C98" s="9" t="s">
        <v>1478</v>
      </c>
      <c r="D98" s="2" t="s">
        <v>1470</v>
      </c>
      <c r="E98" s="2" t="s">
        <v>1232</v>
      </c>
      <c r="F98" s="42" t="str">
        <f t="shared" si="4"/>
        <v>0026-00-00091</v>
      </c>
      <c r="G98" s="2" t="s">
        <v>1482</v>
      </c>
      <c r="H98" s="2"/>
      <c r="I98" s="2"/>
      <c r="J98" s="177">
        <f>+VLOOKUP(PRODUCTOS[[#This Row],[id_producto]],PRIORIZACION!$G$11:$J$117,4,0)</f>
        <v>0.8</v>
      </c>
      <c r="K98" s="2"/>
      <c r="L98" s="2"/>
      <c r="M98" s="42" t="str">
        <f>+VLOOKUP(PRODUCTOS[[#This Row],[id_producto]],PRIORIZACION!$G$11:$N$117,8,0)</f>
        <v>ARCGISONLINE</v>
      </c>
      <c r="N98" s="2"/>
      <c r="O98" s="2"/>
      <c r="P98" s="2"/>
      <c r="Q98" s="2"/>
      <c r="R98" s="2"/>
      <c r="S98" s="2"/>
      <c r="T98" s="2"/>
      <c r="U98" s="2"/>
      <c r="V98" s="3"/>
      <c r="W98" s="7"/>
      <c r="X98" s="178" t="s">
        <v>1486</v>
      </c>
      <c r="AA98" s="7"/>
      <c r="AB98" s="13"/>
      <c r="AF98" s="123"/>
      <c r="AU98" s="127" t="str">
        <f>PRODUCTOS[[#This Row],[Data]]</f>
        <v>DATAIMPACTO</v>
      </c>
      <c r="AV98" s="127" t="str">
        <f>PRODUCTOS[[#This Row],[Tecnología]]</f>
        <v>ARCGISONLINE</v>
      </c>
    </row>
    <row r="99" spans="1:48" ht="72.5" hidden="1" x14ac:dyDescent="0.35">
      <c r="A99" s="42" t="str">
        <f>+VLOOKUP(D99,'DATA`S'!$B$8:$C$33,2,0)</f>
        <v>0026</v>
      </c>
      <c r="B99" s="42" t="str">
        <f>VLOOKUP(PRODUCTOS[[#This Row],[País]],PAISES!$B$4:$C$12,2,0)</f>
        <v>00</v>
      </c>
      <c r="C99" s="9" t="s">
        <v>1479</v>
      </c>
      <c r="D99" s="2" t="s">
        <v>1470</v>
      </c>
      <c r="E99" s="2" t="s">
        <v>1232</v>
      </c>
      <c r="F99" s="42" t="str">
        <f t="shared" si="4"/>
        <v>0026-00-00092</v>
      </c>
      <c r="G99" s="2" t="s">
        <v>1483</v>
      </c>
      <c r="H99" s="2"/>
      <c r="I99" s="2"/>
      <c r="J99" s="177">
        <f>+VLOOKUP(PRODUCTOS[[#This Row],[id_producto]],PRIORIZACION!$G$11:$J$117,4,0)</f>
        <v>0.8</v>
      </c>
      <c r="K99" s="2"/>
      <c r="L99" s="2"/>
      <c r="M99" s="42" t="str">
        <f>+VLOOKUP(PRODUCTOS[[#This Row],[id_producto]],PRIORIZACION!$G$11:$N$117,8,0)</f>
        <v>ARCGISONLINE</v>
      </c>
      <c r="N99" s="2"/>
      <c r="O99" s="2"/>
      <c r="P99" s="2"/>
      <c r="Q99" s="2"/>
      <c r="R99" s="2"/>
      <c r="S99" s="2"/>
      <c r="T99" s="2"/>
      <c r="U99" s="2"/>
      <c r="V99" s="3"/>
      <c r="W99" s="7"/>
      <c r="X99" s="178" t="s">
        <v>1487</v>
      </c>
      <c r="AA99" s="7"/>
      <c r="AB99" s="13"/>
      <c r="AF99" s="123"/>
      <c r="AU99" s="127" t="str">
        <f>PRODUCTOS[[#This Row],[Data]]</f>
        <v>DATAIMPACTO</v>
      </c>
      <c r="AV99" s="127" t="str">
        <f>PRODUCTOS[[#This Row],[Tecnología]]</f>
        <v>ARCGISONLINE</v>
      </c>
    </row>
    <row r="100" spans="1:48" ht="72.5" hidden="1" x14ac:dyDescent="0.35">
      <c r="A100" s="42" t="str">
        <f>+VLOOKUP(D100,'DATA`S'!$B$8:$C$33,2,0)</f>
        <v>0026</v>
      </c>
      <c r="B100" s="42" t="str">
        <f>VLOOKUP(PRODUCTOS[[#This Row],[País]],PAISES!$B$4:$C$12,2,0)</f>
        <v>00</v>
      </c>
      <c r="C100" s="9" t="s">
        <v>1480</v>
      </c>
      <c r="D100" s="2" t="s">
        <v>1470</v>
      </c>
      <c r="E100" s="2" t="s">
        <v>1232</v>
      </c>
      <c r="F100" s="42" t="str">
        <f t="shared" si="4"/>
        <v>0026-00-00093</v>
      </c>
      <c r="G100" s="2" t="s">
        <v>1475</v>
      </c>
      <c r="H100" s="2"/>
      <c r="I100" s="2"/>
      <c r="J100" s="177">
        <f>+VLOOKUP(PRODUCTOS[[#This Row],[id_producto]],PRIORIZACION!$G$11:$J$117,4,0)</f>
        <v>0.8</v>
      </c>
      <c r="K100" s="2"/>
      <c r="L100" s="2"/>
      <c r="M100" s="42" t="str">
        <f>+VLOOKUP(PRODUCTOS[[#This Row],[id_producto]],PRIORIZACION!$G$11:$N$117,8,0)</f>
        <v>ARCGISONLINE</v>
      </c>
      <c r="N100" s="2"/>
      <c r="O100" s="2"/>
      <c r="P100" s="2"/>
      <c r="Q100" s="2"/>
      <c r="R100" s="2"/>
      <c r="S100" s="2"/>
      <c r="T100" s="2"/>
      <c r="U100" s="2"/>
      <c r="V100" s="3"/>
      <c r="W100" s="7"/>
      <c r="X100" s="178" t="s">
        <v>1488</v>
      </c>
      <c r="AA100" s="7"/>
      <c r="AB100" s="13"/>
      <c r="AF100" s="123"/>
      <c r="AU100" s="127" t="str">
        <f>PRODUCTOS[[#This Row],[Data]]</f>
        <v>DATAIMPACTO</v>
      </c>
      <c r="AV100" s="127" t="str">
        <f>PRODUCTOS[[#This Row],[Tecnología]]</f>
        <v>ARCGISONLINE</v>
      </c>
    </row>
  </sheetData>
  <phoneticPr fontId="2" type="noConversion"/>
  <conditionalFormatting sqref="J8:J100">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96" r:id="rId4" xr:uid="{11D5AC93-E69A-4F47-B1CC-D6BCA331A30D}"/>
    <hyperlink ref="X97" r:id="rId5" xr:uid="{90F085B1-864B-4B7D-B905-9421A6861F74}"/>
    <hyperlink ref="X98" r:id="rId6" xr:uid="{F8DAC937-C061-4A80-9439-FA37C1836A4B}"/>
    <hyperlink ref="X99" r:id="rId7" xr:uid="{7AAC8B05-0DAC-4B89-A048-83CC04242E10}"/>
    <hyperlink ref="X100" r:id="rId8" xr:uid="{825FAE81-06EF-4B98-B047-BE612C8AF321}"/>
    <hyperlink ref="X45" r:id="rId9" xr:uid="{79B27EEF-4ABC-40FE-8ED1-B26E1C44BBA2}"/>
    <hyperlink ref="X15" r:id="rId10" xr:uid="{4FDBB138-AC80-4C46-B244-984D17E40563}"/>
    <hyperlink ref="X14" r:id="rId11" xr:uid="{5ABB8516-2BF9-4C51-B70C-43B49E7C9A68}"/>
  </hyperlinks>
  <pageMargins left="0.7" right="0.7" top="0.75" bottom="0.75" header="0.3" footer="0.3"/>
  <pageSetup orientation="portrait" horizontalDpi="4294967293" verticalDpi="4294967293" r:id="rId12"/>
  <drawing r:id="rId13"/>
  <tableParts count="1">
    <tablePart r:id="rId14"/>
  </tableParts>
  <extLst>
    <ext xmlns:x15="http://schemas.microsoft.com/office/spreadsheetml/2010/11/main" uri="{3A4CF648-6AED-40f4-86FF-DC5316D8AED3}">
      <x14:slicerList xmlns:x14="http://schemas.microsoft.com/office/spreadsheetml/2009/9/main">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00"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9" t="s">
        <v>1308</v>
      </c>
      <c r="E7" s="16" t="s">
        <v>972</v>
      </c>
      <c r="F7" s="16" t="s">
        <v>244</v>
      </c>
      <c r="G7" s="16" t="s">
        <v>1309</v>
      </c>
      <c r="H7" s="16" t="s">
        <v>977</v>
      </c>
      <c r="I7" s="16" t="s">
        <v>1391</v>
      </c>
    </row>
    <row r="8" spans="2:9" x14ac:dyDescent="0.35">
      <c r="B8" s="140" t="s">
        <v>1278</v>
      </c>
      <c r="C8" s="141" t="s">
        <v>1274</v>
      </c>
      <c r="D8" s="142">
        <v>44139</v>
      </c>
      <c r="E8" s="152"/>
      <c r="F8" s="160"/>
    </row>
    <row r="9" spans="2:9" x14ac:dyDescent="0.35">
      <c r="B9" s="143" t="s">
        <v>1279</v>
      </c>
      <c r="C9" s="144" t="s">
        <v>1275</v>
      </c>
      <c r="D9" s="142">
        <v>44139</v>
      </c>
      <c r="E9" s="152"/>
      <c r="F9" s="160"/>
    </row>
    <row r="10" spans="2:9" x14ac:dyDescent="0.35">
      <c r="B10" s="143" t="s">
        <v>1280</v>
      </c>
      <c r="C10" s="144" t="s">
        <v>1275</v>
      </c>
      <c r="D10" s="142">
        <v>44139</v>
      </c>
      <c r="E10" s="152"/>
      <c r="F10" s="160"/>
    </row>
    <row r="11" spans="2:9" x14ac:dyDescent="0.35">
      <c r="B11" s="143" t="s">
        <v>1281</v>
      </c>
      <c r="C11" s="144" t="s">
        <v>1275</v>
      </c>
      <c r="D11" s="142">
        <v>44139</v>
      </c>
      <c r="E11" s="152"/>
      <c r="F11" s="160"/>
    </row>
    <row r="12" spans="2:9" x14ac:dyDescent="0.35">
      <c r="B12" s="143" t="s">
        <v>1282</v>
      </c>
      <c r="C12" s="144" t="s">
        <v>1275</v>
      </c>
      <c r="D12" s="142">
        <v>44139</v>
      </c>
      <c r="E12" s="152"/>
      <c r="F12" s="160"/>
    </row>
    <row r="13" spans="2:9" x14ac:dyDescent="0.35">
      <c r="B13" s="143" t="s">
        <v>1283</v>
      </c>
      <c r="C13" s="144" t="s">
        <v>1275</v>
      </c>
      <c r="D13" s="142">
        <v>44139</v>
      </c>
      <c r="E13" s="152"/>
      <c r="F13" s="160"/>
    </row>
    <row r="14" spans="2:9" x14ac:dyDescent="0.35">
      <c r="B14" s="143" t="s">
        <v>1284</v>
      </c>
      <c r="C14" s="144" t="s">
        <v>1275</v>
      </c>
      <c r="D14" s="145"/>
      <c r="E14" s="152"/>
      <c r="F14" s="160"/>
    </row>
    <row r="15" spans="2:9" x14ac:dyDescent="0.35">
      <c r="B15" s="143" t="s">
        <v>1285</v>
      </c>
      <c r="C15" s="144" t="s">
        <v>1275</v>
      </c>
      <c r="D15" s="142">
        <v>44139</v>
      </c>
      <c r="E15" s="152"/>
      <c r="F15" s="160"/>
    </row>
    <row r="16" spans="2:9" x14ac:dyDescent="0.35">
      <c r="B16" s="143" t="s">
        <v>1286</v>
      </c>
      <c r="C16" s="146" t="s">
        <v>1276</v>
      </c>
      <c r="D16" s="142">
        <v>44139</v>
      </c>
      <c r="E16" s="152"/>
      <c r="F16" s="160"/>
    </row>
    <row r="17" spans="2:7" ht="29" x14ac:dyDescent="0.35">
      <c r="B17" s="143" t="s">
        <v>1428</v>
      </c>
      <c r="C17" s="151" t="s">
        <v>161</v>
      </c>
      <c r="D17" s="150">
        <v>44145</v>
      </c>
      <c r="E17" s="153" t="s">
        <v>99</v>
      </c>
      <c r="F17" s="161"/>
      <c r="G17" s="14" t="s">
        <v>1386</v>
      </c>
    </row>
    <row r="18" spans="2:7" x14ac:dyDescent="0.35">
      <c r="B18" s="143" t="s">
        <v>1428</v>
      </c>
      <c r="C18" s="146" t="s">
        <v>1276</v>
      </c>
      <c r="D18" s="150">
        <v>44148</v>
      </c>
      <c r="E18" s="153" t="s">
        <v>99</v>
      </c>
      <c r="F18" s="161"/>
      <c r="G18" s="14" t="s">
        <v>1429</v>
      </c>
    </row>
    <row r="19" spans="2:7" x14ac:dyDescent="0.35">
      <c r="B19" s="143" t="s">
        <v>1284</v>
      </c>
      <c r="C19" s="147" t="s">
        <v>1277</v>
      </c>
      <c r="D19" s="150">
        <v>44145</v>
      </c>
      <c r="E19" s="153" t="s">
        <v>93</v>
      </c>
      <c r="F19" s="161"/>
      <c r="G19" s="16" t="s">
        <v>1387</v>
      </c>
    </row>
    <row r="20" spans="2:7" x14ac:dyDescent="0.35">
      <c r="B20" s="143" t="s">
        <v>1288</v>
      </c>
      <c r="C20" s="146" t="s">
        <v>1276</v>
      </c>
      <c r="D20" s="150">
        <v>44145</v>
      </c>
      <c r="E20" s="153" t="s">
        <v>95</v>
      </c>
      <c r="F20" s="161"/>
    </row>
    <row r="21" spans="2:7" x14ac:dyDescent="0.35">
      <c r="B21" s="143" t="s">
        <v>1289</v>
      </c>
      <c r="C21" s="151" t="s">
        <v>161</v>
      </c>
      <c r="D21" s="150">
        <v>44145</v>
      </c>
      <c r="E21" s="153" t="s">
        <v>95</v>
      </c>
      <c r="F21" s="161"/>
      <c r="G21" s="16" t="s">
        <v>1394</v>
      </c>
    </row>
    <row r="22" spans="2:7" ht="42.5" customHeight="1" x14ac:dyDescent="0.35">
      <c r="B22" s="143" t="s">
        <v>1290</v>
      </c>
      <c r="C22" s="147" t="s">
        <v>1277</v>
      </c>
      <c r="D22" s="150">
        <v>44145</v>
      </c>
      <c r="E22" s="153" t="s">
        <v>93</v>
      </c>
      <c r="F22" s="161"/>
      <c r="G22" s="14" t="s">
        <v>1310</v>
      </c>
    </row>
    <row r="23" spans="2:7" ht="21" customHeight="1" x14ac:dyDescent="0.35">
      <c r="B23" s="143" t="s">
        <v>1290</v>
      </c>
      <c r="C23" s="151" t="s">
        <v>161</v>
      </c>
      <c r="D23" s="150">
        <v>44148</v>
      </c>
      <c r="E23" s="153" t="s">
        <v>93</v>
      </c>
      <c r="F23" s="161"/>
      <c r="G23" s="14" t="s">
        <v>1431</v>
      </c>
    </row>
    <row r="24" spans="2:7" ht="28" customHeight="1" x14ac:dyDescent="0.35">
      <c r="B24" s="143" t="s">
        <v>1290</v>
      </c>
      <c r="C24" s="151" t="s">
        <v>161</v>
      </c>
      <c r="D24" s="150">
        <v>44148</v>
      </c>
      <c r="E24" s="153" t="s">
        <v>93</v>
      </c>
      <c r="F24" s="161"/>
      <c r="G24" s="14" t="s">
        <v>1430</v>
      </c>
    </row>
    <row r="25" spans="2:7" x14ac:dyDescent="0.35">
      <c r="B25" s="143" t="s">
        <v>1291</v>
      </c>
      <c r="C25" s="156"/>
      <c r="D25" s="150">
        <v>44145</v>
      </c>
      <c r="E25" s="153" t="s">
        <v>95</v>
      </c>
      <c r="F25" s="161"/>
    </row>
    <row r="26" spans="2:7" x14ac:dyDescent="0.35">
      <c r="B26" s="143" t="s">
        <v>767</v>
      </c>
      <c r="C26" s="147" t="s">
        <v>1277</v>
      </c>
      <c r="D26" s="150">
        <v>44145</v>
      </c>
      <c r="E26" s="153" t="s">
        <v>99</v>
      </c>
      <c r="F26" s="161" t="s">
        <v>159</v>
      </c>
      <c r="G26" s="16" t="s">
        <v>1432</v>
      </c>
    </row>
    <row r="27" spans="2:7" x14ac:dyDescent="0.35">
      <c r="B27" s="143" t="s">
        <v>767</v>
      </c>
      <c r="C27" s="151" t="s">
        <v>161</v>
      </c>
      <c r="D27" s="150">
        <v>44145</v>
      </c>
      <c r="E27" s="153" t="s">
        <v>99</v>
      </c>
      <c r="F27" s="161" t="s">
        <v>1407</v>
      </c>
      <c r="G27" s="16" t="s">
        <v>1410</v>
      </c>
    </row>
    <row r="28" spans="2:7" x14ac:dyDescent="0.35">
      <c r="B28" s="143" t="s">
        <v>767</v>
      </c>
      <c r="C28" s="151" t="s">
        <v>161</v>
      </c>
      <c r="D28" s="150">
        <v>44145</v>
      </c>
      <c r="E28" s="153" t="s">
        <v>99</v>
      </c>
      <c r="F28" s="161" t="s">
        <v>1423</v>
      </c>
      <c r="G28" s="16" t="s">
        <v>1414</v>
      </c>
    </row>
    <row r="29" spans="2:7" ht="43.5" x14ac:dyDescent="0.35">
      <c r="B29" s="143" t="s">
        <v>767</v>
      </c>
      <c r="C29" s="164" t="s">
        <v>161</v>
      </c>
      <c r="D29" s="150">
        <v>44148</v>
      </c>
      <c r="E29" s="154" t="s">
        <v>99</v>
      </c>
      <c r="F29" s="161" t="s">
        <v>1423</v>
      </c>
      <c r="G29" s="14" t="s">
        <v>1424</v>
      </c>
    </row>
    <row r="30" spans="2:7" x14ac:dyDescent="0.35">
      <c r="B30" s="143" t="s">
        <v>767</v>
      </c>
      <c r="C30" s="146" t="s">
        <v>1276</v>
      </c>
      <c r="D30" s="150">
        <v>44148</v>
      </c>
      <c r="E30" s="154" t="s">
        <v>99</v>
      </c>
      <c r="F30" s="161" t="s">
        <v>1423</v>
      </c>
      <c r="G30" s="16" t="s">
        <v>1425</v>
      </c>
    </row>
    <row r="31" spans="2:7" x14ac:dyDescent="0.35">
      <c r="B31" s="143" t="s">
        <v>767</v>
      </c>
      <c r="C31" s="146" t="s">
        <v>1276</v>
      </c>
      <c r="D31" s="150">
        <v>44148</v>
      </c>
      <c r="E31" s="154" t="s">
        <v>99</v>
      </c>
      <c r="F31" s="161" t="s">
        <v>1407</v>
      </c>
      <c r="G31" s="16" t="s">
        <v>1393</v>
      </c>
    </row>
    <row r="32" spans="2:7" x14ac:dyDescent="0.35">
      <c r="B32" s="143" t="s">
        <v>767</v>
      </c>
      <c r="C32" s="151" t="s">
        <v>161</v>
      </c>
      <c r="D32" s="150">
        <v>44148</v>
      </c>
      <c r="E32" s="154" t="s">
        <v>99</v>
      </c>
      <c r="F32" s="161" t="s">
        <v>1407</v>
      </c>
      <c r="G32" s="16" t="s">
        <v>1426</v>
      </c>
    </row>
    <row r="33" spans="2:8" x14ac:dyDescent="0.35">
      <c r="B33" s="143" t="s">
        <v>767</v>
      </c>
      <c r="C33" s="147" t="s">
        <v>1277</v>
      </c>
      <c r="D33" s="150">
        <v>44148</v>
      </c>
      <c r="E33" s="154" t="s">
        <v>99</v>
      </c>
      <c r="F33" s="161" t="s">
        <v>159</v>
      </c>
      <c r="G33" s="16" t="s">
        <v>1427</v>
      </c>
    </row>
    <row r="34" spans="2:8" x14ac:dyDescent="0.35">
      <c r="B34" s="143" t="s">
        <v>767</v>
      </c>
      <c r="C34" s="146" t="s">
        <v>1276</v>
      </c>
      <c r="D34" s="150">
        <v>44152</v>
      </c>
      <c r="E34" s="154" t="s">
        <v>99</v>
      </c>
      <c r="F34" s="161" t="s">
        <v>1407</v>
      </c>
      <c r="G34" s="16" t="s">
        <v>1494</v>
      </c>
    </row>
    <row r="35" spans="2:8" x14ac:dyDescent="0.35">
      <c r="B35" s="143" t="s">
        <v>767</v>
      </c>
      <c r="C35" s="146" t="s">
        <v>1276</v>
      </c>
      <c r="D35" s="150">
        <v>44152</v>
      </c>
      <c r="E35" s="154" t="s">
        <v>99</v>
      </c>
      <c r="F35" s="161" t="s">
        <v>159</v>
      </c>
      <c r="G35" s="16" t="s">
        <v>1494</v>
      </c>
      <c r="H35" s="16" t="s">
        <v>1495</v>
      </c>
    </row>
    <row r="36" spans="2:8" x14ac:dyDescent="0.35">
      <c r="B36" s="143" t="s">
        <v>767</v>
      </c>
      <c r="C36" s="146" t="s">
        <v>1276</v>
      </c>
      <c r="D36" s="150">
        <v>44152</v>
      </c>
      <c r="E36" s="154" t="s">
        <v>99</v>
      </c>
      <c r="F36" s="161" t="s">
        <v>1423</v>
      </c>
      <c r="G36" s="16" t="s">
        <v>1494</v>
      </c>
    </row>
    <row r="37" spans="2:8" x14ac:dyDescent="0.35">
      <c r="B37" s="143" t="s">
        <v>1230</v>
      </c>
      <c r="C37" s="147" t="s">
        <v>1277</v>
      </c>
      <c r="D37" s="150">
        <v>44145</v>
      </c>
      <c r="E37" s="162" t="s">
        <v>95</v>
      </c>
      <c r="F37" s="163"/>
      <c r="G37" s="16" t="s">
        <v>1312</v>
      </c>
    </row>
    <row r="38" spans="2:8" ht="29" x14ac:dyDescent="0.35">
      <c r="B38" s="143" t="s">
        <v>1230</v>
      </c>
      <c r="C38" s="151" t="s">
        <v>161</v>
      </c>
      <c r="D38" s="150">
        <v>44148</v>
      </c>
      <c r="E38" s="162" t="s">
        <v>95</v>
      </c>
      <c r="F38" s="161" t="s">
        <v>159</v>
      </c>
      <c r="G38" s="14" t="s">
        <v>1434</v>
      </c>
    </row>
    <row r="39" spans="2:8" x14ac:dyDescent="0.35">
      <c r="B39" s="143" t="s">
        <v>1230</v>
      </c>
      <c r="C39" s="146" t="s">
        <v>1276</v>
      </c>
      <c r="D39" s="150">
        <v>44148</v>
      </c>
      <c r="E39" s="162" t="s">
        <v>95</v>
      </c>
      <c r="F39" s="161" t="s">
        <v>159</v>
      </c>
      <c r="G39" s="16" t="s">
        <v>1433</v>
      </c>
    </row>
    <row r="40" spans="2:8" x14ac:dyDescent="0.35">
      <c r="B40" s="143" t="s">
        <v>1230</v>
      </c>
      <c r="C40" s="146" t="s">
        <v>1276</v>
      </c>
      <c r="D40" s="150">
        <v>44148</v>
      </c>
      <c r="E40" s="162" t="s">
        <v>95</v>
      </c>
      <c r="F40" s="160" t="s">
        <v>1407</v>
      </c>
      <c r="G40" s="16" t="s">
        <v>1435</v>
      </c>
    </row>
    <row r="41" spans="2:8" x14ac:dyDescent="0.35">
      <c r="B41" s="143" t="s">
        <v>1230</v>
      </c>
      <c r="C41" s="146" t="s">
        <v>1276</v>
      </c>
      <c r="D41" s="150">
        <v>44148</v>
      </c>
      <c r="E41" s="162" t="s">
        <v>95</v>
      </c>
      <c r="F41" s="160" t="s">
        <v>1412</v>
      </c>
      <c r="G41" s="16" t="s">
        <v>1435</v>
      </c>
    </row>
    <row r="42" spans="2:8" x14ac:dyDescent="0.35">
      <c r="B42" s="143" t="s">
        <v>1230</v>
      </c>
      <c r="C42" s="146" t="s">
        <v>1276</v>
      </c>
      <c r="D42" s="142">
        <v>44152</v>
      </c>
      <c r="E42" s="155" t="s">
        <v>95</v>
      </c>
      <c r="F42" s="160" t="s">
        <v>159</v>
      </c>
      <c r="G42" s="16" t="s">
        <v>1496</v>
      </c>
    </row>
    <row r="43" spans="2:8" x14ac:dyDescent="0.35">
      <c r="B43" s="143" t="s">
        <v>1230</v>
      </c>
      <c r="C43" s="146" t="s">
        <v>1276</v>
      </c>
      <c r="D43" s="142">
        <v>44152</v>
      </c>
      <c r="E43" s="155" t="s">
        <v>95</v>
      </c>
      <c r="F43" s="160" t="s">
        <v>1407</v>
      </c>
      <c r="G43" s="16" t="s">
        <v>1497</v>
      </c>
    </row>
    <row r="44" spans="2:8" x14ac:dyDescent="0.35">
      <c r="B44" s="143" t="s">
        <v>1230</v>
      </c>
      <c r="C44" s="146" t="s">
        <v>1276</v>
      </c>
      <c r="D44" s="142">
        <v>44152</v>
      </c>
      <c r="E44" s="155" t="s">
        <v>95</v>
      </c>
      <c r="F44" s="160" t="s">
        <v>1412</v>
      </c>
      <c r="G44" s="16" t="s">
        <v>1497</v>
      </c>
    </row>
    <row r="45" spans="2:8" x14ac:dyDescent="0.35">
      <c r="B45" s="143" t="s">
        <v>1045</v>
      </c>
      <c r="C45" s="147" t="s">
        <v>1277</v>
      </c>
      <c r="D45" s="142">
        <v>44145</v>
      </c>
      <c r="E45" s="153" t="s">
        <v>98</v>
      </c>
      <c r="F45" s="161" t="s">
        <v>159</v>
      </c>
      <c r="G45" s="16" t="s">
        <v>1403</v>
      </c>
    </row>
    <row r="46" spans="2:8" x14ac:dyDescent="0.35">
      <c r="B46" s="143" t="s">
        <v>1045</v>
      </c>
      <c r="C46" s="151" t="s">
        <v>161</v>
      </c>
      <c r="D46" s="142">
        <v>44145</v>
      </c>
      <c r="E46" s="153" t="s">
        <v>98</v>
      </c>
      <c r="F46" s="161" t="s">
        <v>1407</v>
      </c>
      <c r="G46" s="16" t="s">
        <v>1410</v>
      </c>
    </row>
    <row r="47" spans="2:8" ht="34" customHeight="1" x14ac:dyDescent="0.35">
      <c r="B47" s="143" t="s">
        <v>1045</v>
      </c>
      <c r="C47" s="146" t="s">
        <v>1276</v>
      </c>
      <c r="D47" s="142">
        <v>44148</v>
      </c>
      <c r="E47" s="153" t="s">
        <v>98</v>
      </c>
      <c r="F47" s="161" t="s">
        <v>159</v>
      </c>
      <c r="G47" s="14" t="s">
        <v>1409</v>
      </c>
    </row>
    <row r="48" spans="2:8" ht="34" customHeight="1" x14ac:dyDescent="0.35">
      <c r="B48" s="143" t="s">
        <v>1045</v>
      </c>
      <c r="C48" s="151" t="s">
        <v>161</v>
      </c>
      <c r="D48" s="142">
        <v>44148</v>
      </c>
      <c r="E48" s="153" t="s">
        <v>98</v>
      </c>
      <c r="F48" s="161" t="s">
        <v>159</v>
      </c>
      <c r="G48" s="14" t="s">
        <v>1405</v>
      </c>
    </row>
    <row r="49" spans="2:9" ht="29" x14ac:dyDescent="0.35">
      <c r="B49" s="143" t="s">
        <v>1045</v>
      </c>
      <c r="C49" s="151" t="s">
        <v>161</v>
      </c>
      <c r="D49" s="142">
        <v>44148</v>
      </c>
      <c r="E49" s="153" t="s">
        <v>98</v>
      </c>
      <c r="F49" s="161" t="s">
        <v>159</v>
      </c>
      <c r="G49" s="14" t="s">
        <v>1406</v>
      </c>
    </row>
    <row r="50" spans="2:9" x14ac:dyDescent="0.35">
      <c r="B50" s="143" t="s">
        <v>1045</v>
      </c>
      <c r="C50" s="146" t="s">
        <v>1276</v>
      </c>
      <c r="D50" s="142">
        <v>44148</v>
      </c>
      <c r="E50" s="153" t="s">
        <v>98</v>
      </c>
      <c r="F50" s="161" t="s">
        <v>1407</v>
      </c>
      <c r="G50" s="16" t="s">
        <v>1408</v>
      </c>
    </row>
    <row r="51" spans="2:9" x14ac:dyDescent="0.35">
      <c r="B51" s="143" t="s">
        <v>1045</v>
      </c>
      <c r="C51" s="151" t="s">
        <v>161</v>
      </c>
      <c r="D51" s="142">
        <v>44148</v>
      </c>
      <c r="E51" s="153" t="s">
        <v>98</v>
      </c>
      <c r="F51" s="161" t="s">
        <v>1407</v>
      </c>
      <c r="G51" s="16" t="s">
        <v>1411</v>
      </c>
    </row>
    <row r="52" spans="2:9" ht="29" x14ac:dyDescent="0.35">
      <c r="B52" s="143" t="s">
        <v>1045</v>
      </c>
      <c r="C52" s="147" t="s">
        <v>1277</v>
      </c>
      <c r="D52" s="142">
        <v>44148</v>
      </c>
      <c r="E52" s="153" t="s">
        <v>98</v>
      </c>
      <c r="F52" s="161" t="s">
        <v>1412</v>
      </c>
      <c r="G52" s="14" t="s">
        <v>1413</v>
      </c>
    </row>
    <row r="53" spans="2:9" x14ac:dyDescent="0.35">
      <c r="B53" s="143" t="s">
        <v>1045</v>
      </c>
      <c r="C53" s="146" t="s">
        <v>1276</v>
      </c>
      <c r="D53" s="142">
        <v>44152</v>
      </c>
      <c r="E53" s="153" t="s">
        <v>98</v>
      </c>
      <c r="F53" s="161" t="s">
        <v>159</v>
      </c>
      <c r="G53" s="14" t="s">
        <v>1497</v>
      </c>
    </row>
    <row r="54" spans="2:9" ht="43.5" x14ac:dyDescent="0.35">
      <c r="B54" s="143" t="s">
        <v>1045</v>
      </c>
      <c r="C54" s="151" t="s">
        <v>161</v>
      </c>
      <c r="D54" s="142">
        <v>44152</v>
      </c>
      <c r="E54" s="153" t="s">
        <v>98</v>
      </c>
      <c r="F54" s="161" t="s">
        <v>159</v>
      </c>
      <c r="G54" s="132" t="s">
        <v>1498</v>
      </c>
    </row>
    <row r="55" spans="2:9" x14ac:dyDescent="0.35">
      <c r="B55" s="143" t="s">
        <v>1045</v>
      </c>
      <c r="C55" s="146" t="s">
        <v>1276</v>
      </c>
      <c r="D55" s="142">
        <v>44152</v>
      </c>
      <c r="E55" s="153" t="s">
        <v>98</v>
      </c>
      <c r="F55" s="161" t="s">
        <v>1407</v>
      </c>
      <c r="G55" s="14" t="s">
        <v>1497</v>
      </c>
    </row>
    <row r="56" spans="2:9" x14ac:dyDescent="0.35">
      <c r="B56" s="143" t="s">
        <v>1045</v>
      </c>
      <c r="C56" s="146" t="s">
        <v>1276</v>
      </c>
      <c r="D56" s="142">
        <v>44152</v>
      </c>
      <c r="E56" s="153" t="s">
        <v>98</v>
      </c>
      <c r="F56" s="161" t="s">
        <v>1412</v>
      </c>
      <c r="G56" s="14" t="s">
        <v>1497</v>
      </c>
    </row>
    <row r="57" spans="2:9" x14ac:dyDescent="0.35">
      <c r="B57" s="143" t="s">
        <v>840</v>
      </c>
      <c r="C57" s="147" t="s">
        <v>1277</v>
      </c>
      <c r="D57" s="142">
        <v>44145</v>
      </c>
      <c r="E57" s="153" t="s">
        <v>93</v>
      </c>
      <c r="F57" s="161" t="s">
        <v>1412</v>
      </c>
      <c r="G57" s="16" t="s">
        <v>1416</v>
      </c>
      <c r="H57" s="16" t="s">
        <v>1390</v>
      </c>
      <c r="I57" s="16" t="s">
        <v>1392</v>
      </c>
    </row>
    <row r="58" spans="2:9" x14ac:dyDescent="0.35">
      <c r="B58" s="143" t="s">
        <v>840</v>
      </c>
      <c r="C58" s="147" t="s">
        <v>1277</v>
      </c>
      <c r="D58" s="142">
        <v>44145</v>
      </c>
      <c r="E58" s="153" t="s">
        <v>93</v>
      </c>
      <c r="F58" s="160" t="s">
        <v>1412</v>
      </c>
      <c r="G58" s="16" t="s">
        <v>1417</v>
      </c>
    </row>
    <row r="59" spans="2:9" x14ac:dyDescent="0.35">
      <c r="B59" s="148" t="s">
        <v>840</v>
      </c>
      <c r="C59" s="151" t="s">
        <v>161</v>
      </c>
      <c r="D59" s="142">
        <v>44145</v>
      </c>
      <c r="E59" s="154" t="s">
        <v>825</v>
      </c>
      <c r="F59" s="161" t="s">
        <v>159</v>
      </c>
      <c r="G59" s="16" t="s">
        <v>1422</v>
      </c>
    </row>
    <row r="60" spans="2:9" ht="43.5" x14ac:dyDescent="0.35">
      <c r="B60" s="148" t="s">
        <v>840</v>
      </c>
      <c r="C60" s="151" t="s">
        <v>161</v>
      </c>
      <c r="D60" s="142">
        <v>44145</v>
      </c>
      <c r="E60" s="154" t="s">
        <v>93</v>
      </c>
      <c r="F60" s="161" t="s">
        <v>1060</v>
      </c>
      <c r="G60" s="16" t="s">
        <v>1420</v>
      </c>
      <c r="H60" s="14" t="s">
        <v>1311</v>
      </c>
      <c r="I60" s="14" t="s">
        <v>1415</v>
      </c>
    </row>
    <row r="61" spans="2:9" x14ac:dyDescent="0.35">
      <c r="B61" s="148" t="s">
        <v>840</v>
      </c>
      <c r="C61" s="151" t="s">
        <v>161</v>
      </c>
      <c r="D61" s="142">
        <v>44148</v>
      </c>
      <c r="E61" s="154" t="s">
        <v>93</v>
      </c>
      <c r="F61" s="161" t="s">
        <v>159</v>
      </c>
      <c r="G61" s="16" t="s">
        <v>1421</v>
      </c>
    </row>
    <row r="62" spans="2:9" x14ac:dyDescent="0.35">
      <c r="B62" s="148" t="s">
        <v>840</v>
      </c>
      <c r="C62" s="151" t="s">
        <v>161</v>
      </c>
      <c r="D62" s="142">
        <v>44148</v>
      </c>
      <c r="E62" s="154" t="s">
        <v>93</v>
      </c>
      <c r="F62" s="161" t="s">
        <v>1060</v>
      </c>
      <c r="G62" s="16" t="s">
        <v>1418</v>
      </c>
    </row>
    <row r="63" spans="2:9" x14ac:dyDescent="0.35">
      <c r="B63" s="148" t="s">
        <v>840</v>
      </c>
      <c r="C63" s="151" t="s">
        <v>161</v>
      </c>
      <c r="D63" s="142">
        <v>44148</v>
      </c>
      <c r="E63" s="154" t="s">
        <v>93</v>
      </c>
      <c r="F63" s="161" t="s">
        <v>1060</v>
      </c>
      <c r="G63" s="16" t="s">
        <v>1426</v>
      </c>
    </row>
    <row r="64" spans="2:9" x14ac:dyDescent="0.35">
      <c r="B64" s="148" t="s">
        <v>840</v>
      </c>
      <c r="C64" s="151" t="s">
        <v>161</v>
      </c>
      <c r="D64" s="142">
        <v>44148</v>
      </c>
      <c r="E64" s="154" t="s">
        <v>93</v>
      </c>
      <c r="F64" s="161" t="s">
        <v>1412</v>
      </c>
      <c r="G64" s="16" t="s">
        <v>1419</v>
      </c>
    </row>
    <row r="65" spans="2:8" x14ac:dyDescent="0.35">
      <c r="B65" s="148" t="s">
        <v>840</v>
      </c>
      <c r="C65" s="151" t="s">
        <v>161</v>
      </c>
      <c r="D65" s="142">
        <v>44152</v>
      </c>
      <c r="E65" s="154" t="s">
        <v>93</v>
      </c>
      <c r="F65" s="161" t="s">
        <v>159</v>
      </c>
      <c r="G65" s="16" t="s">
        <v>1499</v>
      </c>
    </row>
    <row r="66" spans="2:8" x14ac:dyDescent="0.35">
      <c r="B66" s="148" t="s">
        <v>840</v>
      </c>
      <c r="C66" s="151" t="s">
        <v>161</v>
      </c>
      <c r="D66" s="142">
        <v>44152</v>
      </c>
      <c r="E66" s="154" t="s">
        <v>93</v>
      </c>
      <c r="F66" s="161" t="s">
        <v>1060</v>
      </c>
      <c r="G66" s="16" t="s">
        <v>1500</v>
      </c>
    </row>
    <row r="67" spans="2:8" x14ac:dyDescent="0.35">
      <c r="B67" s="148" t="s">
        <v>840</v>
      </c>
      <c r="C67" s="146" t="s">
        <v>1276</v>
      </c>
      <c r="D67" s="142">
        <v>44152</v>
      </c>
      <c r="E67" s="154" t="s">
        <v>93</v>
      </c>
      <c r="F67" s="161" t="s">
        <v>1412</v>
      </c>
      <c r="G67" s="16" t="s">
        <v>1497</v>
      </c>
    </row>
    <row r="68" spans="2:8" ht="30.5" customHeight="1" x14ac:dyDescent="0.35">
      <c r="B68" s="149" t="s">
        <v>1287</v>
      </c>
      <c r="C68" s="151" t="s">
        <v>161</v>
      </c>
      <c r="D68" s="142">
        <v>44145</v>
      </c>
      <c r="E68" s="155" t="s">
        <v>98</v>
      </c>
      <c r="F68" s="160"/>
      <c r="G68" s="16" t="s">
        <v>1388</v>
      </c>
      <c r="H68" s="14" t="s">
        <v>1389</v>
      </c>
    </row>
    <row r="69" spans="2:8" x14ac:dyDescent="0.35">
      <c r="B69" s="149" t="s">
        <v>1292</v>
      </c>
      <c r="E69" s="152"/>
      <c r="F69" s="160"/>
    </row>
    <row r="70" spans="2:8" x14ac:dyDescent="0.35">
      <c r="B70" s="149" t="s">
        <v>1293</v>
      </c>
      <c r="E70" s="152"/>
      <c r="F70" s="160"/>
    </row>
    <row r="71" spans="2:8" x14ac:dyDescent="0.35">
      <c r="B71" s="149" t="s">
        <v>1294</v>
      </c>
      <c r="E71" s="152"/>
      <c r="F71" s="160"/>
    </row>
    <row r="72" spans="2:8" x14ac:dyDescent="0.35">
      <c r="B72" s="149" t="s">
        <v>1295</v>
      </c>
      <c r="E72" s="152"/>
      <c r="F72" s="160"/>
    </row>
    <row r="73" spans="2:8" x14ac:dyDescent="0.35">
      <c r="B73" s="149" t="s">
        <v>1296</v>
      </c>
      <c r="E73" s="152"/>
      <c r="F73" s="160"/>
    </row>
    <row r="74" spans="2:8" x14ac:dyDescent="0.35">
      <c r="B74" s="149" t="s">
        <v>1297</v>
      </c>
      <c r="E74" s="152"/>
      <c r="F74" s="160"/>
    </row>
    <row r="75" spans="2:8" x14ac:dyDescent="0.35">
      <c r="B75" s="149" t="s">
        <v>1298</v>
      </c>
      <c r="E75" s="152"/>
      <c r="F75" s="160"/>
    </row>
    <row r="76" spans="2:8" x14ac:dyDescent="0.35">
      <c r="B76" s="149" t="s">
        <v>1299</v>
      </c>
      <c r="E76" s="152"/>
      <c r="F76" s="160"/>
    </row>
    <row r="77" spans="2:8" x14ac:dyDescent="0.35">
      <c r="B77" s="149" t="s">
        <v>1300</v>
      </c>
      <c r="E77" s="152"/>
      <c r="F77" s="160"/>
    </row>
    <row r="78" spans="2:8" x14ac:dyDescent="0.35">
      <c r="B78" s="149" t="s">
        <v>1301</v>
      </c>
      <c r="E78" s="152"/>
      <c r="F78" s="160"/>
    </row>
    <row r="79" spans="2:8" x14ac:dyDescent="0.35">
      <c r="B79" s="149" t="s">
        <v>1302</v>
      </c>
      <c r="E79" s="152"/>
      <c r="F79" s="160"/>
    </row>
    <row r="80" spans="2:8" x14ac:dyDescent="0.35">
      <c r="B80" s="149" t="s">
        <v>1303</v>
      </c>
      <c r="E80" s="152"/>
      <c r="F80" s="160"/>
    </row>
    <row r="81" spans="2:6" x14ac:dyDescent="0.35">
      <c r="B81" s="149" t="s">
        <v>1304</v>
      </c>
      <c r="E81" s="152"/>
      <c r="F81" s="160"/>
    </row>
    <row r="82" spans="2:6" x14ac:dyDescent="0.35">
      <c r="B82" s="149" t="s">
        <v>1305</v>
      </c>
      <c r="E82" s="152"/>
      <c r="F82" s="160"/>
    </row>
    <row r="83" spans="2:6" x14ac:dyDescent="0.35">
      <c r="B83" s="149" t="s">
        <v>1306</v>
      </c>
      <c r="E83" s="152"/>
      <c r="F83" s="160"/>
    </row>
    <row r="84" spans="2:6" x14ac:dyDescent="0.35">
      <c r="B84" s="149" t="s">
        <v>1307</v>
      </c>
      <c r="E84" s="152"/>
      <c r="F84" s="160"/>
    </row>
    <row r="85" spans="2:6" x14ac:dyDescent="0.35">
      <c r="B85" s="149"/>
      <c r="E85" s="152"/>
      <c r="F85" s="160"/>
    </row>
    <row r="86" spans="2:6" x14ac:dyDescent="0.35">
      <c r="B86" s="149"/>
      <c r="E86" s="152"/>
      <c r="F86" s="160"/>
    </row>
    <row r="87" spans="2:6" x14ac:dyDescent="0.35">
      <c r="B87" s="149"/>
      <c r="E87" s="152"/>
      <c r="F87" s="160"/>
    </row>
    <row r="88" spans="2:6" x14ac:dyDescent="0.35">
      <c r="B88" s="149"/>
      <c r="E88" s="152"/>
      <c r="F88" s="160"/>
    </row>
    <row r="89" spans="2:6" x14ac:dyDescent="0.35">
      <c r="B89" s="149"/>
      <c r="E89" s="152"/>
      <c r="F89" s="160"/>
    </row>
    <row r="90" spans="2:6" x14ac:dyDescent="0.35">
      <c r="B90" s="149"/>
      <c r="E90" s="152"/>
      <c r="F90" s="160"/>
    </row>
    <row r="91" spans="2:6" x14ac:dyDescent="0.35">
      <c r="B91" s="149"/>
      <c r="E91" s="152"/>
      <c r="F91" s="160"/>
    </row>
    <row r="92" spans="2:6" x14ac:dyDescent="0.35">
      <c r="B92" s="149"/>
      <c r="E92" s="152"/>
      <c r="F92" s="160"/>
    </row>
    <row r="93" spans="2:6" x14ac:dyDescent="0.35">
      <c r="B93" s="149"/>
      <c r="E93" s="152"/>
      <c r="F93" s="160"/>
    </row>
    <row r="94" spans="2:6" x14ac:dyDescent="0.35">
      <c r="B94" s="149"/>
      <c r="E94" s="152"/>
      <c r="F94" s="160"/>
    </row>
    <row r="95" spans="2:6" x14ac:dyDescent="0.35">
      <c r="B95" s="149"/>
      <c r="E95" s="152"/>
      <c r="F95" s="160"/>
    </row>
    <row r="96" spans="2:6" x14ac:dyDescent="0.35">
      <c r="B96" s="149"/>
      <c r="E96" s="152"/>
      <c r="F96" s="160"/>
    </row>
    <row r="97" spans="2:6" x14ac:dyDescent="0.35">
      <c r="B97" s="149"/>
      <c r="E97" s="152"/>
      <c r="F97" s="160"/>
    </row>
    <row r="98" spans="2:6" x14ac:dyDescent="0.35">
      <c r="B98" s="149"/>
      <c r="E98" s="152"/>
      <c r="F98" s="160"/>
    </row>
    <row r="99" spans="2:6" x14ac:dyDescent="0.35">
      <c r="B99" s="149"/>
      <c r="E99" s="152"/>
      <c r="F99" s="160"/>
    </row>
    <row r="100" spans="2:6" x14ac:dyDescent="0.35">
      <c r="B100" s="149"/>
      <c r="E100" s="152"/>
      <c r="F100" s="160"/>
    </row>
    <row r="101" spans="2:6" x14ac:dyDescent="0.35">
      <c r="B101" s="149"/>
      <c r="E101" s="152"/>
      <c r="F101" s="160"/>
    </row>
    <row r="102" spans="2:6" x14ac:dyDescent="0.35">
      <c r="B102" s="149"/>
      <c r="E102" s="152"/>
      <c r="F102" s="160"/>
    </row>
    <row r="103" spans="2:6" x14ac:dyDescent="0.35">
      <c r="B103" s="149"/>
      <c r="E103" s="152"/>
      <c r="F103" s="160"/>
    </row>
    <row r="104" spans="2:6" x14ac:dyDescent="0.35">
      <c r="B104" s="149"/>
      <c r="E104" s="152"/>
      <c r="F104" s="160"/>
    </row>
    <row r="105" spans="2:6" x14ac:dyDescent="0.35">
      <c r="B105" s="149"/>
      <c r="E105" s="152"/>
      <c r="F105" s="160"/>
    </row>
    <row r="106" spans="2:6" x14ac:dyDescent="0.35">
      <c r="B106" s="149"/>
      <c r="E106" s="152"/>
      <c r="F106" s="160"/>
    </row>
    <row r="107" spans="2:6" x14ac:dyDescent="0.35">
      <c r="B107" s="149"/>
      <c r="E107" s="152"/>
      <c r="F107" s="160"/>
    </row>
    <row r="108" spans="2:6" x14ac:dyDescent="0.35">
      <c r="B108" s="149"/>
      <c r="E108" s="152"/>
      <c r="F108" s="160"/>
    </row>
    <row r="109" spans="2:6" x14ac:dyDescent="0.35">
      <c r="B109" s="149"/>
      <c r="E109" s="152"/>
      <c r="F109" s="160"/>
    </row>
    <row r="110" spans="2:6" x14ac:dyDescent="0.35">
      <c r="B110" s="149"/>
      <c r="E110" s="152"/>
      <c r="F110" s="160"/>
    </row>
    <row r="111" spans="2:6" x14ac:dyDescent="0.35">
      <c r="B111" s="149"/>
      <c r="E111" s="152"/>
      <c r="F111" s="160"/>
    </row>
    <row r="112" spans="2:6" x14ac:dyDescent="0.35">
      <c r="B112" s="149"/>
      <c r="E112" s="152"/>
      <c r="F112" s="160"/>
    </row>
    <row r="113" spans="2:6" x14ac:dyDescent="0.35">
      <c r="B113" s="149"/>
      <c r="E113" s="152"/>
      <c r="F113" s="160"/>
    </row>
    <row r="114" spans="2:6" x14ac:dyDescent="0.35">
      <c r="B114" s="149"/>
      <c r="E114" s="152"/>
      <c r="F114" s="160"/>
    </row>
    <row r="115" spans="2:6" x14ac:dyDescent="0.35">
      <c r="B115" s="149"/>
      <c r="E115" s="152"/>
      <c r="F115" s="160"/>
    </row>
    <row r="116" spans="2:6" x14ac:dyDescent="0.35">
      <c r="B116" s="149"/>
      <c r="E116" s="152"/>
      <c r="F116" s="160"/>
    </row>
    <row r="117" spans="2:6" x14ac:dyDescent="0.35">
      <c r="B117" s="149"/>
      <c r="E117" s="152"/>
      <c r="F117" s="160"/>
    </row>
    <row r="118" spans="2:6" x14ac:dyDescent="0.35">
      <c r="B118" s="149"/>
      <c r="E118" s="152"/>
      <c r="F118" s="160"/>
    </row>
    <row r="119" spans="2:6" x14ac:dyDescent="0.35">
      <c r="B119" s="149"/>
      <c r="E119" s="152"/>
      <c r="F119" s="160"/>
    </row>
    <row r="120" spans="2:6" x14ac:dyDescent="0.35">
      <c r="B120" s="149"/>
      <c r="E120" s="152"/>
      <c r="F120" s="160"/>
    </row>
    <row r="121" spans="2:6" x14ac:dyDescent="0.35">
      <c r="B121" s="149"/>
      <c r="E121" s="152"/>
      <c r="F121" s="160"/>
    </row>
    <row r="122" spans="2:6" x14ac:dyDescent="0.35">
      <c r="B122" s="149"/>
      <c r="E122" s="152"/>
      <c r="F122" s="160"/>
    </row>
    <row r="123" spans="2:6" x14ac:dyDescent="0.35">
      <c r="B123" s="149"/>
      <c r="E123" s="152"/>
      <c r="F123" s="160"/>
    </row>
    <row r="124" spans="2:6" x14ac:dyDescent="0.35">
      <c r="B124" s="149"/>
      <c r="E124" s="152"/>
      <c r="F124" s="160"/>
    </row>
    <row r="125" spans="2:6" x14ac:dyDescent="0.35">
      <c r="B125" s="149"/>
      <c r="E125" s="152"/>
      <c r="F125" s="160"/>
    </row>
    <row r="126" spans="2:6" x14ac:dyDescent="0.35">
      <c r="B126" s="149"/>
      <c r="E126" s="152"/>
      <c r="F126" s="160"/>
    </row>
    <row r="127" spans="2:6" x14ac:dyDescent="0.35">
      <c r="B127" s="149"/>
      <c r="E127" s="152"/>
      <c r="F127" s="160"/>
    </row>
    <row r="128" spans="2:6" x14ac:dyDescent="0.35">
      <c r="B128" s="149"/>
      <c r="E128" s="152"/>
      <c r="F128" s="160"/>
    </row>
    <row r="129" spans="2:6" x14ac:dyDescent="0.35">
      <c r="B129" s="149"/>
      <c r="E129" s="152"/>
      <c r="F129" s="160"/>
    </row>
    <row r="130" spans="2:6" x14ac:dyDescent="0.35">
      <c r="B130" s="149"/>
      <c r="E130" s="152"/>
      <c r="F130" s="160"/>
    </row>
    <row r="131" spans="2:6" x14ac:dyDescent="0.35">
      <c r="B131" s="149"/>
      <c r="E131" s="152"/>
      <c r="F131" s="160"/>
    </row>
    <row r="132" spans="2:6" x14ac:dyDescent="0.35">
      <c r="B132" s="149"/>
      <c r="E132" s="152"/>
      <c r="F132" s="160"/>
    </row>
    <row r="133" spans="2:6" x14ac:dyDescent="0.35">
      <c r="B133" s="149"/>
      <c r="E133" s="152"/>
      <c r="F133" s="160"/>
    </row>
    <row r="134" spans="2:6" x14ac:dyDescent="0.35">
      <c r="B134" s="149"/>
      <c r="E134" s="152"/>
      <c r="F134" s="160"/>
    </row>
    <row r="135" spans="2:6" x14ac:dyDescent="0.35">
      <c r="B135" s="149"/>
      <c r="E135" s="152"/>
      <c r="F135" s="160"/>
    </row>
    <row r="136" spans="2:6" x14ac:dyDescent="0.35">
      <c r="B136" s="149"/>
      <c r="E136" s="152"/>
      <c r="F136" s="160"/>
    </row>
    <row r="137" spans="2:6" x14ac:dyDescent="0.35">
      <c r="B137" s="149"/>
      <c r="E137" s="152"/>
      <c r="F137" s="160"/>
    </row>
    <row r="138" spans="2:6" x14ac:dyDescent="0.35">
      <c r="B138" s="149"/>
      <c r="E138" s="152"/>
      <c r="F138" s="160"/>
    </row>
    <row r="139" spans="2:6" x14ac:dyDescent="0.35">
      <c r="B139" s="149"/>
      <c r="E139" s="152"/>
      <c r="F139" s="160"/>
    </row>
    <row r="140" spans="2:6" x14ac:dyDescent="0.35">
      <c r="B140" s="149"/>
      <c r="E140" s="152"/>
      <c r="F140" s="160"/>
    </row>
    <row r="141" spans="2:6" x14ac:dyDescent="0.35">
      <c r="B141" s="149"/>
      <c r="E141" s="152"/>
      <c r="F141" s="160"/>
    </row>
    <row r="142" spans="2:6" x14ac:dyDescent="0.35">
      <c r="E142" s="152"/>
      <c r="F142" s="160"/>
    </row>
    <row r="143" spans="2:6" x14ac:dyDescent="0.35">
      <c r="E143" s="152"/>
      <c r="F143" s="160"/>
    </row>
    <row r="144" spans="2:6" x14ac:dyDescent="0.35">
      <c r="E144" s="152"/>
      <c r="F144" s="160"/>
    </row>
    <row r="145" spans="5:6" x14ac:dyDescent="0.35">
      <c r="E145" s="152"/>
      <c r="F145" s="160"/>
    </row>
    <row r="146" spans="5:6" x14ac:dyDescent="0.35">
      <c r="E146" s="152"/>
      <c r="F146" s="160"/>
    </row>
    <row r="147" spans="5:6" x14ac:dyDescent="0.35">
      <c r="E147" s="152"/>
      <c r="F147" s="160"/>
    </row>
    <row r="148" spans="5:6" x14ac:dyDescent="0.35">
      <c r="E148" s="152"/>
      <c r="F148" s="160"/>
    </row>
    <row r="149" spans="5:6" x14ac:dyDescent="0.35">
      <c r="E149" s="152"/>
      <c r="F149" s="160"/>
    </row>
    <row r="150" spans="5:6" x14ac:dyDescent="0.35">
      <c r="E150" s="152"/>
      <c r="F150" s="160"/>
    </row>
    <row r="151" spans="5:6" x14ac:dyDescent="0.35">
      <c r="E151" s="152"/>
      <c r="F151" s="160"/>
    </row>
    <row r="152" spans="5:6" x14ac:dyDescent="0.35">
      <c r="E152" s="152"/>
      <c r="F152" s="160"/>
    </row>
    <row r="153" spans="5:6" x14ac:dyDescent="0.35">
      <c r="E153" s="152"/>
      <c r="F153" s="160"/>
    </row>
    <row r="154" spans="5:6" x14ac:dyDescent="0.35">
      <c r="E154" s="152"/>
      <c r="F154" s="160"/>
    </row>
    <row r="155" spans="5:6" x14ac:dyDescent="0.35">
      <c r="E155" s="152"/>
      <c r="F155" s="160"/>
    </row>
    <row r="156" spans="5:6" x14ac:dyDescent="0.35">
      <c r="E156" s="152"/>
      <c r="F156" s="160"/>
    </row>
    <row r="157" spans="5:6" x14ac:dyDescent="0.35">
      <c r="E157" s="152"/>
      <c r="F157" s="160"/>
    </row>
    <row r="158" spans="5:6" x14ac:dyDescent="0.35">
      <c r="E158" s="152"/>
      <c r="F158" s="160"/>
    </row>
    <row r="159" spans="5:6" x14ac:dyDescent="0.35">
      <c r="E159" s="152"/>
      <c r="F159" s="160"/>
    </row>
    <row r="160" spans="5:6" x14ac:dyDescent="0.35">
      <c r="E160" s="152"/>
      <c r="F160" s="160"/>
    </row>
    <row r="161" spans="5:6" x14ac:dyDescent="0.35">
      <c r="E161" s="152"/>
      <c r="F161" s="160"/>
    </row>
    <row r="162" spans="5:6" x14ac:dyDescent="0.35">
      <c r="E162" s="152"/>
      <c r="F162" s="160"/>
    </row>
    <row r="163" spans="5:6" x14ac:dyDescent="0.35">
      <c r="E163" s="152"/>
      <c r="F163" s="160"/>
    </row>
    <row r="164" spans="5:6" x14ac:dyDescent="0.35">
      <c r="E164" s="152"/>
      <c r="F164" s="160"/>
    </row>
    <row r="165" spans="5:6" x14ac:dyDescent="0.35">
      <c r="E165" s="152"/>
      <c r="F165" s="160"/>
    </row>
    <row r="166" spans="5:6" x14ac:dyDescent="0.35">
      <c r="E166" s="152"/>
      <c r="F166" s="160"/>
    </row>
    <row r="167" spans="5:6" x14ac:dyDescent="0.35">
      <c r="E167" s="152"/>
      <c r="F167" s="160"/>
    </row>
    <row r="168" spans="5:6" x14ac:dyDescent="0.35">
      <c r="E168" s="152"/>
      <c r="F168" s="160"/>
    </row>
    <row r="169" spans="5:6" x14ac:dyDescent="0.35">
      <c r="E169" s="152"/>
      <c r="F169" s="160"/>
    </row>
    <row r="170" spans="5:6" x14ac:dyDescent="0.35">
      <c r="E170" s="152"/>
      <c r="F170" s="160"/>
    </row>
    <row r="171" spans="5:6" x14ac:dyDescent="0.35">
      <c r="E171" s="152"/>
      <c r="F171" s="160"/>
    </row>
    <row r="172" spans="5:6" x14ac:dyDescent="0.35">
      <c r="E172" s="152"/>
      <c r="F172" s="160"/>
    </row>
    <row r="173" spans="5:6" x14ac:dyDescent="0.35">
      <c r="E173" s="152"/>
      <c r="F173" s="160"/>
    </row>
    <row r="174" spans="5:6" x14ac:dyDescent="0.35">
      <c r="E174" s="152"/>
      <c r="F174" s="160"/>
    </row>
    <row r="175" spans="5:6" x14ac:dyDescent="0.35">
      <c r="E175" s="152"/>
      <c r="F175" s="160"/>
    </row>
    <row r="176" spans="5:6" x14ac:dyDescent="0.35">
      <c r="E176" s="152"/>
      <c r="F176" s="160"/>
    </row>
    <row r="177" spans="5:6" x14ac:dyDescent="0.35">
      <c r="E177" s="152"/>
      <c r="F177" s="160"/>
    </row>
    <row r="178" spans="5:6" x14ac:dyDescent="0.35">
      <c r="E178" s="152"/>
      <c r="F178" s="160"/>
    </row>
    <row r="179" spans="5:6" x14ac:dyDescent="0.35">
      <c r="E179" s="152"/>
      <c r="F179" s="160"/>
    </row>
    <row r="180" spans="5:6" x14ac:dyDescent="0.35">
      <c r="E180" s="152"/>
      <c r="F180" s="160"/>
    </row>
    <row r="181" spans="5:6" x14ac:dyDescent="0.35">
      <c r="E181" s="152"/>
      <c r="F181" s="160"/>
    </row>
    <row r="182" spans="5:6" x14ac:dyDescent="0.35">
      <c r="E182" s="152"/>
      <c r="F182" s="160"/>
    </row>
    <row r="183" spans="5:6" x14ac:dyDescent="0.35">
      <c r="E183" s="152"/>
      <c r="F183" s="160"/>
    </row>
    <row r="184" spans="5:6" x14ac:dyDescent="0.35">
      <c r="E184" s="152"/>
      <c r="F184" s="160"/>
    </row>
    <row r="185" spans="5:6" x14ac:dyDescent="0.35">
      <c r="E185" s="152"/>
      <c r="F185" s="160"/>
    </row>
    <row r="186" spans="5:6" x14ac:dyDescent="0.35">
      <c r="E186" s="152"/>
      <c r="F186" s="160"/>
    </row>
    <row r="187" spans="5:6" x14ac:dyDescent="0.35">
      <c r="E187" s="152"/>
      <c r="F187" s="160"/>
    </row>
    <row r="188" spans="5:6" x14ac:dyDescent="0.35">
      <c r="E188" s="152"/>
      <c r="F188" s="160"/>
    </row>
    <row r="189" spans="5:6" x14ac:dyDescent="0.35">
      <c r="E189" s="152"/>
      <c r="F189" s="160"/>
    </row>
    <row r="190" spans="5:6" x14ac:dyDescent="0.35">
      <c r="E190" s="152"/>
      <c r="F190" s="160"/>
    </row>
    <row r="191" spans="5:6" x14ac:dyDescent="0.35">
      <c r="E191" s="152"/>
      <c r="F191" s="160"/>
    </row>
    <row r="192" spans="5:6" x14ac:dyDescent="0.35">
      <c r="E192" s="152"/>
      <c r="F192" s="160"/>
    </row>
    <row r="193" spans="5:6" x14ac:dyDescent="0.35">
      <c r="E193" s="152"/>
      <c r="F193" s="160"/>
    </row>
    <row r="194" spans="5:6" x14ac:dyDescent="0.35">
      <c r="E194" s="152"/>
      <c r="F194" s="160"/>
    </row>
    <row r="195" spans="5:6" x14ac:dyDescent="0.35">
      <c r="E195" s="152"/>
      <c r="F195" s="160"/>
    </row>
    <row r="196" spans="5:6" x14ac:dyDescent="0.35">
      <c r="E196" s="152"/>
      <c r="F196" s="160"/>
    </row>
    <row r="197" spans="5:6" x14ac:dyDescent="0.35">
      <c r="E197" s="152"/>
      <c r="F197" s="160"/>
    </row>
    <row r="198" spans="5:6" x14ac:dyDescent="0.35">
      <c r="E198" s="152"/>
      <c r="F198" s="160"/>
    </row>
    <row r="199" spans="5:6" x14ac:dyDescent="0.35">
      <c r="E199" s="152"/>
      <c r="F199" s="160"/>
    </row>
    <row r="200" spans="5:6" x14ac:dyDescent="0.35">
      <c r="E200" s="152"/>
      <c r="F200" s="160"/>
    </row>
    <row r="201" spans="5:6" x14ac:dyDescent="0.35">
      <c r="E201" s="152"/>
      <c r="F201" s="160"/>
    </row>
    <row r="202" spans="5:6" x14ac:dyDescent="0.35">
      <c r="E202" s="152"/>
      <c r="F202" s="160"/>
    </row>
    <row r="203" spans="5:6" x14ac:dyDescent="0.35">
      <c r="E203" s="152"/>
      <c r="F203" s="160"/>
    </row>
    <row r="204" spans="5:6" x14ac:dyDescent="0.35">
      <c r="E204" s="152"/>
      <c r="F204" s="160"/>
    </row>
    <row r="205" spans="5:6" x14ac:dyDescent="0.35">
      <c r="E205" s="152"/>
      <c r="F205" s="160"/>
    </row>
    <row r="206" spans="5:6" x14ac:dyDescent="0.35">
      <c r="E206" s="152"/>
      <c r="F206" s="160"/>
    </row>
    <row r="207" spans="5:6" x14ac:dyDescent="0.35">
      <c r="E207" s="152"/>
      <c r="F207" s="160"/>
    </row>
    <row r="208" spans="5:6" x14ac:dyDescent="0.35">
      <c r="E208" s="152"/>
      <c r="F208" s="160"/>
    </row>
    <row r="209" spans="5:6" x14ac:dyDescent="0.35">
      <c r="E209" s="152"/>
      <c r="F209" s="160"/>
    </row>
    <row r="210" spans="5:6" x14ac:dyDescent="0.35">
      <c r="E210" s="152"/>
      <c r="F210" s="160"/>
    </row>
    <row r="211" spans="5:6" x14ac:dyDescent="0.35">
      <c r="E211" s="152"/>
      <c r="F211" s="160"/>
    </row>
    <row r="212" spans="5:6" x14ac:dyDescent="0.35">
      <c r="E212" s="152"/>
      <c r="F212" s="160"/>
    </row>
    <row r="213" spans="5:6" x14ac:dyDescent="0.35">
      <c r="E213" s="152"/>
      <c r="F213" s="160"/>
    </row>
    <row r="214" spans="5:6" x14ac:dyDescent="0.35">
      <c r="E214" s="152"/>
      <c r="F214" s="160"/>
    </row>
    <row r="215" spans="5:6" x14ac:dyDescent="0.35">
      <c r="E215" s="152"/>
      <c r="F215" s="160"/>
    </row>
    <row r="216" spans="5:6" x14ac:dyDescent="0.35">
      <c r="E216" s="152"/>
      <c r="F216" s="160"/>
    </row>
    <row r="217" spans="5:6" x14ac:dyDescent="0.35">
      <c r="E217" s="152"/>
      <c r="F217" s="160"/>
    </row>
    <row r="218" spans="5:6" x14ac:dyDescent="0.35">
      <c r="E218" s="152"/>
      <c r="F218" s="160"/>
    </row>
    <row r="219" spans="5:6" x14ac:dyDescent="0.35">
      <c r="E219" s="152"/>
      <c r="F219" s="160"/>
    </row>
    <row r="220" spans="5:6" x14ac:dyDescent="0.35">
      <c r="E220" s="152"/>
      <c r="F220" s="160"/>
    </row>
    <row r="221" spans="5:6" x14ac:dyDescent="0.35">
      <c r="E221" s="152"/>
      <c r="F221" s="16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2"/>
  <sheetViews>
    <sheetView topLeftCell="A19" zoomScale="80" zoomScaleNormal="80" workbookViewId="0">
      <selection activeCell="L57" sqref="L57"/>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1395</v>
      </c>
      <c r="D38" s="78"/>
      <c r="E38" s="78"/>
      <c r="F38" s="89">
        <v>44121</v>
      </c>
      <c r="G38" s="90"/>
      <c r="H38" s="90"/>
      <c r="I38" s="90"/>
      <c r="J38" s="90"/>
      <c r="K38" s="90"/>
      <c r="M38" s="49"/>
    </row>
    <row r="39" spans="1:13" x14ac:dyDescent="0.3">
      <c r="A39" s="47">
        <v>30</v>
      </c>
      <c r="B39" s="82" t="s">
        <v>1028</v>
      </c>
      <c r="C39" s="47" t="s">
        <v>1395</v>
      </c>
      <c r="D39" s="50">
        <v>44121</v>
      </c>
      <c r="E39" s="50"/>
      <c r="M39" s="49"/>
    </row>
    <row r="40" spans="1:13" x14ac:dyDescent="0.3">
      <c r="A40" s="47">
        <v>31</v>
      </c>
      <c r="B40" s="48" t="s">
        <v>1029</v>
      </c>
      <c r="M40" s="49"/>
    </row>
    <row r="41" spans="1:13" x14ac:dyDescent="0.3">
      <c r="A41" s="47">
        <v>32</v>
      </c>
      <c r="B41" s="48" t="s">
        <v>1030</v>
      </c>
      <c r="C41" s="47" t="s">
        <v>1396</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6" t="s">
        <v>1072</v>
      </c>
      <c r="M43" s="92" t="s">
        <v>1073</v>
      </c>
    </row>
    <row r="44" spans="1:13" ht="29" x14ac:dyDescent="0.35">
      <c r="A44" s="56">
        <v>35</v>
      </c>
      <c r="B44" s="93" t="s">
        <v>1080</v>
      </c>
      <c r="L44" s="166"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1493</v>
      </c>
      <c r="M48" s="49"/>
    </row>
    <row r="49" spans="1:13" ht="14.5" x14ac:dyDescent="0.35">
      <c r="A49" s="109">
        <v>40</v>
      </c>
      <c r="B49" s="48" t="s">
        <v>1492</v>
      </c>
      <c r="L49" s="165" t="s">
        <v>1404</v>
      </c>
      <c r="M49" s="49"/>
    </row>
    <row r="50" spans="1:13" ht="14.5" x14ac:dyDescent="0.35">
      <c r="A50" s="47">
        <v>41</v>
      </c>
      <c r="B50" s="48" t="s">
        <v>1440</v>
      </c>
      <c r="L50" s="165" t="s">
        <v>1439</v>
      </c>
      <c r="M50" s="49"/>
    </row>
    <row r="51" spans="1:13" x14ac:dyDescent="0.3">
      <c r="A51" s="47">
        <v>42</v>
      </c>
      <c r="B51" s="48" t="s">
        <v>1443</v>
      </c>
      <c r="M51" s="49"/>
    </row>
    <row r="52" spans="1:13" ht="14.5" x14ac:dyDescent="0.35">
      <c r="A52" s="47">
        <v>43</v>
      </c>
      <c r="B52" s="48" t="s">
        <v>1491</v>
      </c>
      <c r="L52" s="165" t="s">
        <v>1490</v>
      </c>
      <c r="M52"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s>
  <pageMargins left="0.7" right="0.7" top="0.75" bottom="0.75" header="0.3" footer="0.3"/>
  <pageSetup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2020-11-20T12:38:34Z</dcterms:modified>
</cp:coreProperties>
</file>