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000 Público\"/>
    </mc:Choice>
  </mc:AlternateContent>
  <xr:revisionPtr revIDLastSave="0" documentId="13_ncr:1_{426100AE-4BB0-41A1-99FE-2C9B25D0DDA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tio Público" sheetId="4" r:id="rId1"/>
    <sheet name="Estructura" sheetId="6" r:id="rId2"/>
    <sheet name="TD" sheetId="5" r:id="rId3"/>
  </sheets>
  <definedNames>
    <definedName name="_xlnm._FilterDatabase" localSheetId="0" hidden="1">'Sitio Público'!$A$1:$U$265</definedName>
  </definedNames>
  <calcPr calcId="191029"/>
  <pivotCaches>
    <pivotCache cacheId="3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6" l="1"/>
  <c r="X6" i="6"/>
  <c r="X7" i="6"/>
  <c r="X8" i="6"/>
  <c r="X9" i="6"/>
  <c r="X10" i="6"/>
  <c r="X11" i="6"/>
  <c r="X12" i="6"/>
  <c r="X13" i="6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47" i="4"/>
  <c r="T150" i="4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L150" i="4"/>
  <c r="L151" i="4" s="1"/>
  <c r="M150" i="4"/>
  <c r="N150" i="4"/>
  <c r="M151" i="4"/>
  <c r="N151" i="4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M152" i="4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J150" i="4"/>
  <c r="J151" i="4" s="1"/>
  <c r="F150" i="4"/>
  <c r="F151" i="4" s="1"/>
  <c r="G150" i="4"/>
  <c r="G151" i="4" s="1"/>
  <c r="B150" i="4"/>
  <c r="B151" i="4" s="1"/>
  <c r="C150" i="4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D150" i="4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Q150" i="4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V150" i="4"/>
  <c r="X150" i="4"/>
  <c r="Z150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86" i="4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4" i="6"/>
  <c r="K88" i="4"/>
  <c r="K89" i="4" s="1"/>
  <c r="K87" i="4"/>
  <c r="AA86" i="4"/>
  <c r="AA87" i="4"/>
  <c r="O70" i="4"/>
  <c r="K71" i="4"/>
  <c r="AA71" i="4" s="1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L71" i="4"/>
  <c r="L72" i="4" s="1"/>
  <c r="M71" i="4"/>
  <c r="H71" i="4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Q71" i="4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S70" i="4"/>
  <c r="AA70" i="4"/>
  <c r="L152" i="4" l="1"/>
  <c r="Z151" i="4"/>
  <c r="J152" i="4"/>
  <c r="G152" i="4"/>
  <c r="F152" i="4"/>
  <c r="X151" i="4"/>
  <c r="V151" i="4"/>
  <c r="B152" i="4"/>
  <c r="AA88" i="4"/>
  <c r="AA89" i="4"/>
  <c r="K90" i="4"/>
  <c r="K72" i="4"/>
  <c r="O72" i="4" s="1"/>
  <c r="L73" i="4"/>
  <c r="L74" i="4" s="1"/>
  <c r="L75" i="4" s="1"/>
  <c r="O71" i="4"/>
  <c r="M72" i="4"/>
  <c r="L153" i="4" l="1"/>
  <c r="Z152" i="4"/>
  <c r="J153" i="4"/>
  <c r="F153" i="4"/>
  <c r="X152" i="4"/>
  <c r="G153" i="4"/>
  <c r="B153" i="4"/>
  <c r="V152" i="4"/>
  <c r="AA90" i="4"/>
  <c r="K91" i="4"/>
  <c r="K73" i="4"/>
  <c r="AA72" i="4"/>
  <c r="L76" i="4"/>
  <c r="M73" i="4"/>
  <c r="L154" i="4" l="1"/>
  <c r="Z153" i="4"/>
  <c r="J154" i="4"/>
  <c r="F154" i="4"/>
  <c r="X153" i="4"/>
  <c r="G154" i="4"/>
  <c r="V153" i="4"/>
  <c r="B154" i="4"/>
  <c r="AA91" i="4"/>
  <c r="K92" i="4"/>
  <c r="K74" i="4"/>
  <c r="AA73" i="4"/>
  <c r="O73" i="4"/>
  <c r="L77" i="4"/>
  <c r="M74" i="4"/>
  <c r="L155" i="4" l="1"/>
  <c r="Z154" i="4"/>
  <c r="J155" i="4"/>
  <c r="G155" i="4"/>
  <c r="X154" i="4"/>
  <c r="F155" i="4"/>
  <c r="V154" i="4"/>
  <c r="B155" i="4"/>
  <c r="AA92" i="4"/>
  <c r="K93" i="4"/>
  <c r="AA74" i="4"/>
  <c r="O74" i="4"/>
  <c r="K75" i="4"/>
  <c r="L78" i="4"/>
  <c r="M75" i="4"/>
  <c r="L156" i="4" l="1"/>
  <c r="Z155" i="4"/>
  <c r="J156" i="4"/>
  <c r="X155" i="4"/>
  <c r="F156" i="4"/>
  <c r="G156" i="4"/>
  <c r="B156" i="4"/>
  <c r="V155" i="4"/>
  <c r="AA93" i="4"/>
  <c r="K94" i="4"/>
  <c r="O75" i="4"/>
  <c r="K76" i="4"/>
  <c r="AA75" i="4"/>
  <c r="L79" i="4"/>
  <c r="M76" i="4"/>
  <c r="L157" i="4" l="1"/>
  <c r="Z156" i="4"/>
  <c r="J157" i="4"/>
  <c r="G157" i="4"/>
  <c r="X156" i="4"/>
  <c r="F157" i="4"/>
  <c r="B157" i="4"/>
  <c r="V156" i="4"/>
  <c r="AA94" i="4"/>
  <c r="K95" i="4"/>
  <c r="O76" i="4"/>
  <c r="K77" i="4"/>
  <c r="AA76" i="4"/>
  <c r="L80" i="4"/>
  <c r="M77" i="4"/>
  <c r="L158" i="4" l="1"/>
  <c r="J158" i="4"/>
  <c r="Z157" i="4"/>
  <c r="F158" i="4"/>
  <c r="X157" i="4"/>
  <c r="G158" i="4"/>
  <c r="B158" i="4"/>
  <c r="V157" i="4"/>
  <c r="K96" i="4"/>
  <c r="AA95" i="4"/>
  <c r="O77" i="4"/>
  <c r="AA77" i="4"/>
  <c r="K78" i="4"/>
  <c r="L81" i="4"/>
  <c r="M78" i="4"/>
  <c r="L159" i="4" l="1"/>
  <c r="J159" i="4"/>
  <c r="Z158" i="4"/>
  <c r="G159" i="4"/>
  <c r="F159" i="4"/>
  <c r="X158" i="4"/>
  <c r="V158" i="4"/>
  <c r="B159" i="4"/>
  <c r="K97" i="4"/>
  <c r="AA96" i="4"/>
  <c r="O78" i="4"/>
  <c r="AA78" i="4"/>
  <c r="K79" i="4"/>
  <c r="L82" i="4"/>
  <c r="M79" i="4"/>
  <c r="L160" i="4" l="1"/>
  <c r="Z159" i="4"/>
  <c r="J160" i="4"/>
  <c r="F160" i="4"/>
  <c r="X159" i="4"/>
  <c r="G160" i="4"/>
  <c r="V159" i="4"/>
  <c r="B160" i="4"/>
  <c r="AA97" i="4"/>
  <c r="K98" i="4"/>
  <c r="O79" i="4"/>
  <c r="AA79" i="4"/>
  <c r="K80" i="4"/>
  <c r="L83" i="4"/>
  <c r="M80" i="4"/>
  <c r="L161" i="4" l="1"/>
  <c r="Z160" i="4"/>
  <c r="J161" i="4"/>
  <c r="F161" i="4"/>
  <c r="X160" i="4"/>
  <c r="G161" i="4"/>
  <c r="B161" i="4"/>
  <c r="V160" i="4"/>
  <c r="AA98" i="4"/>
  <c r="K99" i="4"/>
  <c r="O80" i="4"/>
  <c r="K81" i="4"/>
  <c r="AA80" i="4"/>
  <c r="L84" i="4"/>
  <c r="M81" i="4"/>
  <c r="L162" i="4" l="1"/>
  <c r="Z161" i="4"/>
  <c r="J162" i="4"/>
  <c r="G162" i="4"/>
  <c r="F162" i="4"/>
  <c r="X161" i="4"/>
  <c r="V161" i="4"/>
  <c r="B162" i="4"/>
  <c r="AA99" i="4"/>
  <c r="K100" i="4"/>
  <c r="O81" i="4"/>
  <c r="K82" i="4"/>
  <c r="AA81" i="4"/>
  <c r="L85" i="4"/>
  <c r="L86" i="4" s="1"/>
  <c r="M82" i="4"/>
  <c r="L163" i="4" l="1"/>
  <c r="Z162" i="4"/>
  <c r="J163" i="4"/>
  <c r="X162" i="4"/>
  <c r="F163" i="4"/>
  <c r="G163" i="4"/>
  <c r="B163" i="4"/>
  <c r="V162" i="4"/>
  <c r="L87" i="4"/>
  <c r="O86" i="4"/>
  <c r="AA100" i="4"/>
  <c r="K101" i="4"/>
  <c r="O82" i="4"/>
  <c r="K83" i="4"/>
  <c r="AA82" i="4"/>
  <c r="M83" i="4"/>
  <c r="L164" i="4" l="1"/>
  <c r="Z163" i="4"/>
  <c r="J164" i="4"/>
  <c r="G164" i="4"/>
  <c r="X163" i="4"/>
  <c r="F164" i="4"/>
  <c r="B164" i="4"/>
  <c r="V163" i="4"/>
  <c r="L88" i="4"/>
  <c r="O87" i="4"/>
  <c r="AA101" i="4"/>
  <c r="K102" i="4"/>
  <c r="O83" i="4"/>
  <c r="K84" i="4"/>
  <c r="AA83" i="4"/>
  <c r="M84" i="4"/>
  <c r="L165" i="4" l="1"/>
  <c r="Z164" i="4"/>
  <c r="J165" i="4"/>
  <c r="X164" i="4"/>
  <c r="F165" i="4"/>
  <c r="G165" i="4"/>
  <c r="B165" i="4"/>
  <c r="V164" i="4"/>
  <c r="O88" i="4"/>
  <c r="L89" i="4"/>
  <c r="K103" i="4"/>
  <c r="AA102" i="4"/>
  <c r="O84" i="4"/>
  <c r="K85" i="4"/>
  <c r="AA84" i="4"/>
  <c r="M85" i="4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L166" i="4" l="1"/>
  <c r="J166" i="4"/>
  <c r="Z165" i="4"/>
  <c r="G166" i="4"/>
  <c r="F166" i="4"/>
  <c r="X165" i="4"/>
  <c r="B166" i="4"/>
  <c r="V165" i="4"/>
  <c r="L90" i="4"/>
  <c r="O89" i="4"/>
  <c r="M104" i="4"/>
  <c r="K104" i="4"/>
  <c r="AA103" i="4"/>
  <c r="AA85" i="4"/>
  <c r="O85" i="4"/>
  <c r="L167" i="4" l="1"/>
  <c r="Z166" i="4"/>
  <c r="J167" i="4"/>
  <c r="F167" i="4"/>
  <c r="X166" i="4"/>
  <c r="G167" i="4"/>
  <c r="V166" i="4"/>
  <c r="B167" i="4"/>
  <c r="L91" i="4"/>
  <c r="O90" i="4"/>
  <c r="M105" i="4"/>
  <c r="K105" i="4"/>
  <c r="AA104" i="4"/>
  <c r="L168" i="4" l="1"/>
  <c r="Z167" i="4"/>
  <c r="J168" i="4"/>
  <c r="F168" i="4"/>
  <c r="X167" i="4"/>
  <c r="G168" i="4"/>
  <c r="V167" i="4"/>
  <c r="B168" i="4"/>
  <c r="L92" i="4"/>
  <c r="O91" i="4"/>
  <c r="M106" i="4"/>
  <c r="AA105" i="4"/>
  <c r="K106" i="4"/>
  <c r="L169" i="4" l="1"/>
  <c r="Z168" i="4"/>
  <c r="J169" i="4"/>
  <c r="G169" i="4"/>
  <c r="F169" i="4"/>
  <c r="X168" i="4"/>
  <c r="B169" i="4"/>
  <c r="V168" i="4"/>
  <c r="L93" i="4"/>
  <c r="O92" i="4"/>
  <c r="M107" i="4"/>
  <c r="AA106" i="4"/>
  <c r="K107" i="4"/>
  <c r="L170" i="4" l="1"/>
  <c r="Z169" i="4"/>
  <c r="J170" i="4"/>
  <c r="G170" i="4"/>
  <c r="F170" i="4"/>
  <c r="X169" i="4"/>
  <c r="V169" i="4"/>
  <c r="B170" i="4"/>
  <c r="L94" i="4"/>
  <c r="O93" i="4"/>
  <c r="M108" i="4"/>
  <c r="AA107" i="4"/>
  <c r="K108" i="4"/>
  <c r="L171" i="4" l="1"/>
  <c r="Z170" i="4"/>
  <c r="J171" i="4"/>
  <c r="X170" i="4"/>
  <c r="F171" i="4"/>
  <c r="G171" i="4"/>
  <c r="B171" i="4"/>
  <c r="V170" i="4"/>
  <c r="L95" i="4"/>
  <c r="O94" i="4"/>
  <c r="M109" i="4"/>
  <c r="AA108" i="4"/>
  <c r="K109" i="4"/>
  <c r="L172" i="4" l="1"/>
  <c r="Z171" i="4"/>
  <c r="J172" i="4"/>
  <c r="X171" i="4"/>
  <c r="F172" i="4"/>
  <c r="G172" i="4"/>
  <c r="B172" i="4"/>
  <c r="V171" i="4"/>
  <c r="L96" i="4"/>
  <c r="O95" i="4"/>
  <c r="M110" i="4"/>
  <c r="AA109" i="4"/>
  <c r="K110" i="4"/>
  <c r="L173" i="4" l="1"/>
  <c r="J173" i="4"/>
  <c r="Z172" i="4"/>
  <c r="X172" i="4"/>
  <c r="F173" i="4"/>
  <c r="G173" i="4"/>
  <c r="B173" i="4"/>
  <c r="V172" i="4"/>
  <c r="L97" i="4"/>
  <c r="O96" i="4"/>
  <c r="M111" i="4"/>
  <c r="K111" i="4"/>
  <c r="AA110" i="4"/>
  <c r="L174" i="4" l="1"/>
  <c r="J174" i="4"/>
  <c r="Z173" i="4"/>
  <c r="G174" i="4"/>
  <c r="F174" i="4"/>
  <c r="X173" i="4"/>
  <c r="B174" i="4"/>
  <c r="V173" i="4"/>
  <c r="L98" i="4"/>
  <c r="O97" i="4"/>
  <c r="M112" i="4"/>
  <c r="K112" i="4"/>
  <c r="AA111" i="4"/>
  <c r="L175" i="4" l="1"/>
  <c r="J175" i="4"/>
  <c r="Z174" i="4"/>
  <c r="F175" i="4"/>
  <c r="X174" i="4"/>
  <c r="G175" i="4"/>
  <c r="V174" i="4"/>
  <c r="B175" i="4"/>
  <c r="L99" i="4"/>
  <c r="O98" i="4"/>
  <c r="M113" i="4"/>
  <c r="K113" i="4"/>
  <c r="AA112" i="4"/>
  <c r="L176" i="4" l="1"/>
  <c r="Z175" i="4"/>
  <c r="J176" i="4"/>
  <c r="G176" i="4"/>
  <c r="F176" i="4"/>
  <c r="X175" i="4"/>
  <c r="V175" i="4"/>
  <c r="B176" i="4"/>
  <c r="L100" i="4"/>
  <c r="O99" i="4"/>
  <c r="M114" i="4"/>
  <c r="AA113" i="4"/>
  <c r="K114" i="4"/>
  <c r="L177" i="4" l="1"/>
  <c r="Z176" i="4"/>
  <c r="J177" i="4"/>
  <c r="F177" i="4"/>
  <c r="X176" i="4"/>
  <c r="G177" i="4"/>
  <c r="B177" i="4"/>
  <c r="V176" i="4"/>
  <c r="L101" i="4"/>
  <c r="O100" i="4"/>
  <c r="M115" i="4"/>
  <c r="AA114" i="4"/>
  <c r="K115" i="4"/>
  <c r="L178" i="4" l="1"/>
  <c r="Z177" i="4"/>
  <c r="J178" i="4"/>
  <c r="F178" i="4"/>
  <c r="X177" i="4"/>
  <c r="G178" i="4"/>
  <c r="V177" i="4"/>
  <c r="B178" i="4"/>
  <c r="L102" i="4"/>
  <c r="O101" i="4"/>
  <c r="M116" i="4"/>
  <c r="AA115" i="4"/>
  <c r="K116" i="4"/>
  <c r="L179" i="4" l="1"/>
  <c r="Z178" i="4"/>
  <c r="J179" i="4"/>
  <c r="G179" i="4"/>
  <c r="X178" i="4"/>
  <c r="F179" i="4"/>
  <c r="B179" i="4"/>
  <c r="V178" i="4"/>
  <c r="L103" i="4"/>
  <c r="O102" i="4"/>
  <c r="M117" i="4"/>
  <c r="AA116" i="4"/>
  <c r="K117" i="4"/>
  <c r="L180" i="4" l="1"/>
  <c r="Z179" i="4"/>
  <c r="J180" i="4"/>
  <c r="X179" i="4"/>
  <c r="F180" i="4"/>
  <c r="G180" i="4"/>
  <c r="B180" i="4"/>
  <c r="V179" i="4"/>
  <c r="L104" i="4"/>
  <c r="O103" i="4"/>
  <c r="M118" i="4"/>
  <c r="AA117" i="4"/>
  <c r="K118" i="4"/>
  <c r="L181" i="4" l="1"/>
  <c r="J181" i="4"/>
  <c r="Z180" i="4"/>
  <c r="X180" i="4"/>
  <c r="F181" i="4"/>
  <c r="G181" i="4"/>
  <c r="B181" i="4"/>
  <c r="V180" i="4"/>
  <c r="L105" i="4"/>
  <c r="O104" i="4"/>
  <c r="M119" i="4"/>
  <c r="K119" i="4"/>
  <c r="AA118" i="4"/>
  <c r="L182" i="4" l="1"/>
  <c r="J182" i="4"/>
  <c r="Z182" i="4" s="1"/>
  <c r="Z181" i="4"/>
  <c r="G182" i="4"/>
  <c r="F182" i="4"/>
  <c r="X182" i="4" s="1"/>
  <c r="X181" i="4"/>
  <c r="B182" i="4"/>
  <c r="V182" i="4" s="1"/>
  <c r="V181" i="4"/>
  <c r="L106" i="4"/>
  <c r="O105" i="4"/>
  <c r="M120" i="4"/>
  <c r="K120" i="4"/>
  <c r="AA119" i="4"/>
  <c r="L107" i="4" l="1"/>
  <c r="O106" i="4"/>
  <c r="M121" i="4"/>
  <c r="K121" i="4"/>
  <c r="AA120" i="4"/>
  <c r="L108" i="4" l="1"/>
  <c r="O107" i="4"/>
  <c r="M122" i="4"/>
  <c r="AA121" i="4"/>
  <c r="K122" i="4"/>
  <c r="L109" i="4" l="1"/>
  <c r="O108" i="4"/>
  <c r="M123" i="4"/>
  <c r="AA122" i="4"/>
  <c r="K123" i="4"/>
  <c r="L110" i="4" l="1"/>
  <c r="O109" i="4"/>
  <c r="M124" i="4"/>
  <c r="AA123" i="4"/>
  <c r="K124" i="4"/>
  <c r="L111" i="4" l="1"/>
  <c r="O110" i="4"/>
  <c r="M125" i="4"/>
  <c r="AA124" i="4"/>
  <c r="K125" i="4"/>
  <c r="L112" i="4" l="1"/>
  <c r="O111" i="4"/>
  <c r="M126" i="4"/>
  <c r="AA125" i="4"/>
  <c r="K126" i="4"/>
  <c r="L113" i="4" l="1"/>
  <c r="O112" i="4"/>
  <c r="M127" i="4"/>
  <c r="K127" i="4"/>
  <c r="AA126" i="4"/>
  <c r="L114" i="4" l="1"/>
  <c r="O113" i="4"/>
  <c r="M128" i="4"/>
  <c r="K128" i="4"/>
  <c r="AA127" i="4"/>
  <c r="L115" i="4" l="1"/>
  <c r="O114" i="4"/>
  <c r="M129" i="4"/>
  <c r="K129" i="4"/>
  <c r="AA128" i="4"/>
  <c r="L116" i="4" l="1"/>
  <c r="O115" i="4"/>
  <c r="M130" i="4"/>
  <c r="AA129" i="4"/>
  <c r="K130" i="4"/>
  <c r="L117" i="4" l="1"/>
  <c r="O116" i="4"/>
  <c r="M131" i="4"/>
  <c r="AA130" i="4"/>
  <c r="K131" i="4"/>
  <c r="L118" i="4" l="1"/>
  <c r="O117" i="4"/>
  <c r="M132" i="4"/>
  <c r="AA131" i="4"/>
  <c r="K132" i="4"/>
  <c r="L119" i="4" l="1"/>
  <c r="O118" i="4"/>
  <c r="M133" i="4"/>
  <c r="AA132" i="4"/>
  <c r="K133" i="4"/>
  <c r="L120" i="4" l="1"/>
  <c r="O119" i="4"/>
  <c r="M134" i="4"/>
  <c r="AA133" i="4"/>
  <c r="K134" i="4"/>
  <c r="L121" i="4" l="1"/>
  <c r="O120" i="4"/>
  <c r="M135" i="4"/>
  <c r="K135" i="4"/>
  <c r="AA134" i="4"/>
  <c r="L122" i="4" l="1"/>
  <c r="O121" i="4"/>
  <c r="M136" i="4"/>
  <c r="K136" i="4"/>
  <c r="AA135" i="4"/>
  <c r="L123" i="4" l="1"/>
  <c r="O122" i="4"/>
  <c r="M137" i="4"/>
  <c r="K137" i="4"/>
  <c r="AA136" i="4"/>
  <c r="L124" i="4" l="1"/>
  <c r="O123" i="4"/>
  <c r="M138" i="4"/>
  <c r="AA137" i="4"/>
  <c r="K138" i="4"/>
  <c r="L125" i="4" l="1"/>
  <c r="O124" i="4"/>
  <c r="M139" i="4"/>
  <c r="AA138" i="4"/>
  <c r="K139" i="4"/>
  <c r="L126" i="4" l="1"/>
  <c r="O125" i="4"/>
  <c r="M140" i="4"/>
  <c r="AA139" i="4"/>
  <c r="K140" i="4"/>
  <c r="L127" i="4" l="1"/>
  <c r="O126" i="4"/>
  <c r="M141" i="4"/>
  <c r="AA140" i="4"/>
  <c r="K141" i="4"/>
  <c r="L128" i="4" l="1"/>
  <c r="O127" i="4"/>
  <c r="M142" i="4"/>
  <c r="AA141" i="4"/>
  <c r="K142" i="4"/>
  <c r="L129" i="4" l="1"/>
  <c r="O128" i="4"/>
  <c r="M143" i="4"/>
  <c r="K143" i="4"/>
  <c r="AA142" i="4"/>
  <c r="L130" i="4" l="1"/>
  <c r="O129" i="4"/>
  <c r="M144" i="4"/>
  <c r="K144" i="4"/>
  <c r="AA143" i="4"/>
  <c r="L131" i="4" l="1"/>
  <c r="O130" i="4"/>
  <c r="M145" i="4"/>
  <c r="K145" i="4"/>
  <c r="AA144" i="4"/>
  <c r="L132" i="4" l="1"/>
  <c r="O131" i="4"/>
  <c r="M146" i="4"/>
  <c r="AA145" i="4"/>
  <c r="K146" i="4"/>
  <c r="L133" i="4" l="1"/>
  <c r="O132" i="4"/>
  <c r="M147" i="4"/>
  <c r="AA146" i="4"/>
  <c r="L134" i="4" l="1"/>
  <c r="O133" i="4"/>
  <c r="M148" i="4"/>
  <c r="AA147" i="4"/>
  <c r="L135" i="4" l="1"/>
  <c r="O134" i="4"/>
  <c r="M149" i="4"/>
  <c r="AA148" i="4"/>
  <c r="L136" i="4" l="1"/>
  <c r="O135" i="4"/>
  <c r="AA149" i="4"/>
  <c r="L137" i="4" l="1"/>
  <c r="O136" i="4"/>
  <c r="L138" i="4" l="1"/>
  <c r="O137" i="4"/>
  <c r="L139" i="4" l="1"/>
  <c r="O138" i="4"/>
  <c r="L140" i="4" l="1"/>
  <c r="O139" i="4"/>
  <c r="L141" i="4" l="1"/>
  <c r="O140" i="4"/>
  <c r="L142" i="4" l="1"/>
  <c r="O141" i="4"/>
  <c r="L143" i="4" l="1"/>
  <c r="O142" i="4"/>
  <c r="L144" i="4" l="1"/>
  <c r="O143" i="4"/>
  <c r="L145" i="4" l="1"/>
  <c r="O144" i="4"/>
  <c r="L146" i="4" l="1"/>
  <c r="O145" i="4"/>
  <c r="O146" i="4" l="1"/>
  <c r="L148" i="4" l="1"/>
  <c r="L149" i="4" l="1"/>
  <c r="S64" i="4" l="1"/>
  <c r="S65" i="4"/>
  <c r="S66" i="4"/>
  <c r="S67" i="4"/>
  <c r="S68" i="4"/>
  <c r="S69" i="4"/>
  <c r="S63" i="4"/>
  <c r="O63" i="4"/>
  <c r="L64" i="4"/>
  <c r="L65" i="4" s="1"/>
  <c r="AA64" i="4"/>
  <c r="AA65" i="4"/>
  <c r="AA66" i="4"/>
  <c r="AA67" i="4"/>
  <c r="AA68" i="4"/>
  <c r="AA69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O34" i="4"/>
  <c r="S34" i="4"/>
  <c r="L35" i="4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36" i="4"/>
  <c r="AA63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P2" i="4"/>
  <c r="K19" i="4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18" i="4"/>
  <c r="AN82" i="6"/>
  <c r="AN84" i="6"/>
  <c r="AN86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5" i="6"/>
  <c r="O5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Q10" i="6"/>
  <c r="S10" i="6" s="1"/>
  <c r="Q11" i="6"/>
  <c r="S11" i="6" s="1"/>
  <c r="Q12" i="6"/>
  <c r="S12" i="6" s="1"/>
  <c r="Q13" i="6"/>
  <c r="S13" i="6" s="1"/>
  <c r="Q14" i="6"/>
  <c r="S14" i="6" s="1"/>
  <c r="Q15" i="6"/>
  <c r="S15" i="6" s="1"/>
  <c r="Q16" i="6"/>
  <c r="S16" i="6" s="1"/>
  <c r="Q17" i="6"/>
  <c r="S17" i="6" s="1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 s="1"/>
  <c r="Q26" i="6"/>
  <c r="S26" i="6" s="1"/>
  <c r="Q27" i="6"/>
  <c r="S27" i="6" s="1"/>
  <c r="Q28" i="6"/>
  <c r="S28" i="6" s="1"/>
  <c r="Q29" i="6"/>
  <c r="S29" i="6" s="1"/>
  <c r="Q30" i="6"/>
  <c r="S30" i="6" s="1"/>
  <c r="Q31" i="6"/>
  <c r="S31" i="6" s="1"/>
  <c r="Q32" i="6"/>
  <c r="S32" i="6" s="1"/>
  <c r="Q33" i="6"/>
  <c r="S33" i="6" s="1"/>
  <c r="Q34" i="6"/>
  <c r="S34" i="6" s="1"/>
  <c r="Q35" i="6"/>
  <c r="S35" i="6" s="1"/>
  <c r="Q36" i="6"/>
  <c r="S36" i="6" s="1"/>
  <c r="Q37" i="6"/>
  <c r="S37" i="6" s="1"/>
  <c r="Q38" i="6"/>
  <c r="S38" i="6" s="1"/>
  <c r="Q39" i="6"/>
  <c r="S39" i="6" s="1"/>
  <c r="Q40" i="6"/>
  <c r="S40" i="6" s="1"/>
  <c r="Q41" i="6"/>
  <c r="S41" i="6" s="1"/>
  <c r="Q42" i="6"/>
  <c r="S42" i="6" s="1"/>
  <c r="Q43" i="6"/>
  <c r="S43" i="6" s="1"/>
  <c r="Q44" i="6"/>
  <c r="S44" i="6" s="1"/>
  <c r="Q45" i="6"/>
  <c r="S45" i="6" s="1"/>
  <c r="Q46" i="6"/>
  <c r="S46" i="6" s="1"/>
  <c r="Q47" i="6"/>
  <c r="S47" i="6" s="1"/>
  <c r="Q48" i="6"/>
  <c r="S48" i="6" s="1"/>
  <c r="Q49" i="6"/>
  <c r="S49" i="6" s="1"/>
  <c r="Q50" i="6"/>
  <c r="S50" i="6" s="1"/>
  <c r="Q51" i="6"/>
  <c r="S51" i="6" s="1"/>
  <c r="Q52" i="6"/>
  <c r="S52" i="6" s="1"/>
  <c r="Q53" i="6"/>
  <c r="S53" i="6" s="1"/>
  <c r="Q54" i="6"/>
  <c r="S54" i="6" s="1"/>
  <c r="Q55" i="6"/>
  <c r="S55" i="6" s="1"/>
  <c r="Q56" i="6"/>
  <c r="S56" i="6" s="1"/>
  <c r="Q57" i="6"/>
  <c r="S57" i="6" s="1"/>
  <c r="Q58" i="6"/>
  <c r="S58" i="6" s="1"/>
  <c r="Q59" i="6"/>
  <c r="S59" i="6" s="1"/>
  <c r="Q60" i="6"/>
  <c r="S60" i="6" s="1"/>
  <c r="Q61" i="6"/>
  <c r="S61" i="6" s="1"/>
  <c r="Q62" i="6"/>
  <c r="S62" i="6" s="1"/>
  <c r="Q63" i="6"/>
  <c r="S63" i="6" s="1"/>
  <c r="Q64" i="6"/>
  <c r="S64" i="6" s="1"/>
  <c r="Q65" i="6"/>
  <c r="S65" i="6" s="1"/>
  <c r="Q66" i="6"/>
  <c r="S66" i="6" s="1"/>
  <c r="Q67" i="6"/>
  <c r="S67" i="6" s="1"/>
  <c r="Q68" i="6"/>
  <c r="S68" i="6" s="1"/>
  <c r="Q69" i="6"/>
  <c r="S69" i="6" s="1"/>
  <c r="Q70" i="6"/>
  <c r="S70" i="6" s="1"/>
  <c r="Q71" i="6"/>
  <c r="S71" i="6" s="1"/>
  <c r="Q72" i="6"/>
  <c r="S72" i="6" s="1"/>
  <c r="Q73" i="6"/>
  <c r="S73" i="6" s="1"/>
  <c r="Q74" i="6"/>
  <c r="S74" i="6" s="1"/>
  <c r="Q75" i="6"/>
  <c r="S75" i="6" s="1"/>
  <c r="Q76" i="6"/>
  <c r="S76" i="6" s="1"/>
  <c r="Q77" i="6"/>
  <c r="S77" i="6" s="1"/>
  <c r="Q78" i="6"/>
  <c r="S78" i="6" s="1"/>
  <c r="Q79" i="6"/>
  <c r="S79" i="6" s="1"/>
  <c r="Q80" i="6"/>
  <c r="S80" i="6" s="1"/>
  <c r="Q81" i="6"/>
  <c r="S81" i="6" s="1"/>
  <c r="Q82" i="6"/>
  <c r="S82" i="6" s="1"/>
  <c r="Q83" i="6"/>
  <c r="S83" i="6" s="1"/>
  <c r="Q84" i="6"/>
  <c r="S84" i="6" s="1"/>
  <c r="Q85" i="6"/>
  <c r="S85" i="6" s="1"/>
  <c r="Q86" i="6"/>
  <c r="S86" i="6" s="1"/>
  <c r="Q87" i="6"/>
  <c r="S87" i="6" s="1"/>
  <c r="Q88" i="6"/>
  <c r="S88" i="6" s="1"/>
  <c r="Q89" i="6"/>
  <c r="S89" i="6" s="1"/>
  <c r="Q90" i="6"/>
  <c r="S90" i="6" s="1"/>
  <c r="Q91" i="6"/>
  <c r="S91" i="6" s="1"/>
  <c r="Q92" i="6"/>
  <c r="S92" i="6" s="1"/>
  <c r="Q93" i="6"/>
  <c r="S93" i="6" s="1"/>
  <c r="Q94" i="6"/>
  <c r="S94" i="6" s="1"/>
  <c r="Q95" i="6"/>
  <c r="S95" i="6" s="1"/>
  <c r="Q96" i="6"/>
  <c r="S96" i="6" s="1"/>
  <c r="Q97" i="6"/>
  <c r="S97" i="6" s="1"/>
  <c r="Q98" i="6"/>
  <c r="S98" i="6" s="1"/>
  <c r="Q99" i="6"/>
  <c r="S99" i="6" s="1"/>
  <c r="Q100" i="6"/>
  <c r="S100" i="6" s="1"/>
  <c r="Q101" i="6"/>
  <c r="S101" i="6" s="1"/>
  <c r="Q102" i="6"/>
  <c r="S102" i="6" s="1"/>
  <c r="Q103" i="6"/>
  <c r="S103" i="6" s="1"/>
  <c r="Q104" i="6"/>
  <c r="S104" i="6" s="1"/>
  <c r="Q105" i="6"/>
  <c r="S105" i="6" s="1"/>
  <c r="Q106" i="6"/>
  <c r="S106" i="6" s="1"/>
  <c r="Q107" i="6"/>
  <c r="S107" i="6" s="1"/>
  <c r="Q108" i="6"/>
  <c r="S108" i="6" s="1"/>
  <c r="Q109" i="6"/>
  <c r="S109" i="6" s="1"/>
  <c r="Q110" i="6"/>
  <c r="S110" i="6" s="1"/>
  <c r="Q111" i="6"/>
  <c r="S111" i="6" s="1"/>
  <c r="Q112" i="6"/>
  <c r="S112" i="6" s="1"/>
  <c r="Q113" i="6"/>
  <c r="S113" i="6" s="1"/>
  <c r="Q114" i="6"/>
  <c r="S114" i="6" s="1"/>
  <c r="Q115" i="6"/>
  <c r="S115" i="6" s="1"/>
  <c r="Q116" i="6"/>
  <c r="S116" i="6" s="1"/>
  <c r="Q117" i="6"/>
  <c r="S117" i="6" s="1"/>
  <c r="Q118" i="6"/>
  <c r="S118" i="6" s="1"/>
  <c r="Q119" i="6"/>
  <c r="S119" i="6" s="1"/>
  <c r="Q120" i="6"/>
  <c r="S120" i="6" s="1"/>
  <c r="Q121" i="6"/>
  <c r="S121" i="6" s="1"/>
  <c r="Q122" i="6"/>
  <c r="S122" i="6" s="1"/>
  <c r="Q123" i="6"/>
  <c r="S123" i="6" s="1"/>
  <c r="Q124" i="6"/>
  <c r="S124" i="6" s="1"/>
  <c r="Q125" i="6"/>
  <c r="S125" i="6" s="1"/>
  <c r="Q126" i="6"/>
  <c r="S126" i="6" s="1"/>
  <c r="Q127" i="6"/>
  <c r="S127" i="6" s="1"/>
  <c r="Q128" i="6"/>
  <c r="S128" i="6" s="1"/>
  <c r="Q129" i="6"/>
  <c r="S129" i="6" s="1"/>
  <c r="Q130" i="6"/>
  <c r="S130" i="6" s="1"/>
  <c r="Q131" i="6"/>
  <c r="S131" i="6" s="1"/>
  <c r="Q132" i="6"/>
  <c r="S132" i="6" s="1"/>
  <c r="Q133" i="6"/>
  <c r="S133" i="6" s="1"/>
  <c r="Q134" i="6"/>
  <c r="S134" i="6" s="1"/>
  <c r="Q135" i="6"/>
  <c r="S135" i="6" s="1"/>
  <c r="Q136" i="6"/>
  <c r="S136" i="6" s="1"/>
  <c r="Q137" i="6"/>
  <c r="S137" i="6" s="1"/>
  <c r="Q138" i="6"/>
  <c r="S138" i="6" s="1"/>
  <c r="Q139" i="6"/>
  <c r="S139" i="6" s="1"/>
  <c r="Q140" i="6"/>
  <c r="S140" i="6" s="1"/>
  <c r="Q141" i="6"/>
  <c r="S141" i="6" s="1"/>
  <c r="Q142" i="6"/>
  <c r="S142" i="6" s="1"/>
  <c r="Q143" i="6"/>
  <c r="S143" i="6" s="1"/>
  <c r="Q144" i="6"/>
  <c r="S144" i="6" s="1"/>
  <c r="Q145" i="6"/>
  <c r="S145" i="6" s="1"/>
  <c r="Q146" i="6"/>
  <c r="S146" i="6" s="1"/>
  <c r="Q147" i="6"/>
  <c r="S147" i="6" s="1"/>
  <c r="Q148" i="6"/>
  <c r="S148" i="6" s="1"/>
  <c r="Q149" i="6"/>
  <c r="S149" i="6" s="1"/>
  <c r="Q150" i="6"/>
  <c r="S150" i="6" s="1"/>
  <c r="Q151" i="6"/>
  <c r="S151" i="6" s="1"/>
  <c r="Q152" i="6"/>
  <c r="S152" i="6" s="1"/>
  <c r="Q153" i="6"/>
  <c r="S153" i="6" s="1"/>
  <c r="Q154" i="6"/>
  <c r="S154" i="6" s="1"/>
  <c r="Q155" i="6"/>
  <c r="S155" i="6" s="1"/>
  <c r="Q156" i="6"/>
  <c r="S156" i="6" s="1"/>
  <c r="Q157" i="6"/>
  <c r="S157" i="6" s="1"/>
  <c r="Q158" i="6"/>
  <c r="S158" i="6" s="1"/>
  <c r="Q159" i="6"/>
  <c r="S159" i="6" s="1"/>
  <c r="Q160" i="6"/>
  <c r="S160" i="6" s="1"/>
  <c r="Q161" i="6"/>
  <c r="S161" i="6" s="1"/>
  <c r="Q162" i="6"/>
  <c r="S162" i="6" s="1"/>
  <c r="Q163" i="6"/>
  <c r="S163" i="6" s="1"/>
  <c r="Q164" i="6"/>
  <c r="S164" i="6" s="1"/>
  <c r="Q165" i="6"/>
  <c r="S165" i="6" s="1"/>
  <c r="Q166" i="6"/>
  <c r="S166" i="6" s="1"/>
  <c r="Q167" i="6"/>
  <c r="S167" i="6" s="1"/>
  <c r="Q168" i="6"/>
  <c r="S168" i="6" s="1"/>
  <c r="Q169" i="6"/>
  <c r="S169" i="6" s="1"/>
  <c r="Q170" i="6"/>
  <c r="S170" i="6" s="1"/>
  <c r="Q171" i="6"/>
  <c r="S171" i="6" s="1"/>
  <c r="Q172" i="6"/>
  <c r="S172" i="6" s="1"/>
  <c r="Q173" i="6"/>
  <c r="S173" i="6" s="1"/>
  <c r="Q174" i="6"/>
  <c r="S174" i="6" s="1"/>
  <c r="Q175" i="6"/>
  <c r="S175" i="6" s="1"/>
  <c r="Q176" i="6"/>
  <c r="S176" i="6" s="1"/>
  <c r="Q177" i="6"/>
  <c r="S177" i="6" s="1"/>
  <c r="Q178" i="6"/>
  <c r="S178" i="6" s="1"/>
  <c r="Q179" i="6"/>
  <c r="S179" i="6" s="1"/>
  <c r="Q180" i="6"/>
  <c r="S180" i="6" s="1"/>
  <c r="Q181" i="6"/>
  <c r="S181" i="6" s="1"/>
  <c r="Q182" i="6"/>
  <c r="S182" i="6" s="1"/>
  <c r="Q183" i="6"/>
  <c r="S183" i="6" s="1"/>
  <c r="Q184" i="6"/>
  <c r="S184" i="6" s="1"/>
  <c r="Q185" i="6"/>
  <c r="S185" i="6" s="1"/>
  <c r="Q186" i="6"/>
  <c r="S186" i="6" s="1"/>
  <c r="Q187" i="6"/>
  <c r="S187" i="6" s="1"/>
  <c r="Q188" i="6"/>
  <c r="S188" i="6" s="1"/>
  <c r="Q189" i="6"/>
  <c r="S189" i="6" s="1"/>
  <c r="Q190" i="6"/>
  <c r="S190" i="6" s="1"/>
  <c r="Q191" i="6"/>
  <c r="S191" i="6" s="1"/>
  <c r="Q192" i="6"/>
  <c r="S192" i="6" s="1"/>
  <c r="Q193" i="6"/>
  <c r="S193" i="6" s="1"/>
  <c r="Q194" i="6"/>
  <c r="S194" i="6" s="1"/>
  <c r="Q195" i="6"/>
  <c r="S195" i="6" s="1"/>
  <c r="Q196" i="6"/>
  <c r="S196" i="6" s="1"/>
  <c r="Q197" i="6"/>
  <c r="S197" i="6" s="1"/>
  <c r="Q198" i="6"/>
  <c r="S198" i="6" s="1"/>
  <c r="Q199" i="6"/>
  <c r="S199" i="6" s="1"/>
  <c r="Q200" i="6"/>
  <c r="S200" i="6" s="1"/>
  <c r="Q201" i="6"/>
  <c r="S201" i="6" s="1"/>
  <c r="Q202" i="6"/>
  <c r="S202" i="6" s="1"/>
  <c r="Q203" i="6"/>
  <c r="S203" i="6" s="1"/>
  <c r="Q204" i="6"/>
  <c r="S204" i="6" s="1"/>
  <c r="Q205" i="6"/>
  <c r="S205" i="6" s="1"/>
  <c r="Q206" i="6"/>
  <c r="S206" i="6" s="1"/>
  <c r="Q207" i="6"/>
  <c r="S207" i="6" s="1"/>
  <c r="Q208" i="6"/>
  <c r="S208" i="6" s="1"/>
  <c r="Q209" i="6"/>
  <c r="S209" i="6" s="1"/>
  <c r="Q210" i="6"/>
  <c r="S210" i="6" s="1"/>
  <c r="Q211" i="6"/>
  <c r="S211" i="6" s="1"/>
  <c r="Q212" i="6"/>
  <c r="S212" i="6" s="1"/>
  <c r="Q213" i="6"/>
  <c r="S213" i="6" s="1"/>
  <c r="Q214" i="6"/>
  <c r="S214" i="6" s="1"/>
  <c r="Q215" i="6"/>
  <c r="S215" i="6" s="1"/>
  <c r="Q216" i="6"/>
  <c r="S216" i="6" s="1"/>
  <c r="Q217" i="6"/>
  <c r="S217" i="6" s="1"/>
  <c r="Q218" i="6"/>
  <c r="S218" i="6" s="1"/>
  <c r="Q219" i="6"/>
  <c r="S219" i="6" s="1"/>
  <c r="Q220" i="6"/>
  <c r="S220" i="6" s="1"/>
  <c r="Q221" i="6"/>
  <c r="S221" i="6" s="1"/>
  <c r="Q222" i="6"/>
  <c r="S222" i="6" s="1"/>
  <c r="Q223" i="6"/>
  <c r="S223" i="6" s="1"/>
  <c r="Q224" i="6"/>
  <c r="S224" i="6" s="1"/>
  <c r="Q225" i="6"/>
  <c r="S225" i="6" s="1"/>
  <c r="Q226" i="6"/>
  <c r="S226" i="6" s="1"/>
  <c r="Q227" i="6"/>
  <c r="S227" i="6" s="1"/>
  <c r="Q228" i="6"/>
  <c r="S228" i="6" s="1"/>
  <c r="Q229" i="6"/>
  <c r="S229" i="6" s="1"/>
  <c r="Q230" i="6"/>
  <c r="S230" i="6" s="1"/>
  <c r="Q231" i="6"/>
  <c r="S231" i="6" s="1"/>
  <c r="Q232" i="6"/>
  <c r="S232" i="6" s="1"/>
  <c r="Q233" i="6"/>
  <c r="S233" i="6" s="1"/>
  <c r="Q234" i="6"/>
  <c r="S234" i="6" s="1"/>
  <c r="Q235" i="6"/>
  <c r="S235" i="6" s="1"/>
  <c r="Q236" i="6"/>
  <c r="S236" i="6" s="1"/>
  <c r="Q237" i="6"/>
  <c r="S237" i="6" s="1"/>
  <c r="Q238" i="6"/>
  <c r="S238" i="6" s="1"/>
  <c r="Q239" i="6"/>
  <c r="S239" i="6" s="1"/>
  <c r="Q240" i="6"/>
  <c r="S240" i="6" s="1"/>
  <c r="Q241" i="6"/>
  <c r="S241" i="6" s="1"/>
  <c r="Q242" i="6"/>
  <c r="S242" i="6" s="1"/>
  <c r="Q243" i="6"/>
  <c r="S243" i="6" s="1"/>
  <c r="Q244" i="6"/>
  <c r="S244" i="6" s="1"/>
  <c r="Q245" i="6"/>
  <c r="S245" i="6" s="1"/>
  <c r="Q246" i="6"/>
  <c r="S246" i="6" s="1"/>
  <c r="Q247" i="6"/>
  <c r="S247" i="6" s="1"/>
  <c r="Q248" i="6"/>
  <c r="S248" i="6" s="1"/>
  <c r="Q249" i="6"/>
  <c r="S249" i="6" s="1"/>
  <c r="Q250" i="6"/>
  <c r="S250" i="6" s="1"/>
  <c r="Q251" i="6"/>
  <c r="S251" i="6" s="1"/>
  <c r="Q252" i="6"/>
  <c r="S252" i="6" s="1"/>
  <c r="Q253" i="6"/>
  <c r="S253" i="6" s="1"/>
  <c r="Q254" i="6"/>
  <c r="S254" i="6" s="1"/>
  <c r="Q255" i="6"/>
  <c r="S255" i="6" s="1"/>
  <c r="Q256" i="6"/>
  <c r="S256" i="6" s="1"/>
  <c r="Q257" i="6"/>
  <c r="S257" i="6" s="1"/>
  <c r="Q258" i="6"/>
  <c r="S258" i="6" s="1"/>
  <c r="Q259" i="6"/>
  <c r="S259" i="6" s="1"/>
  <c r="Q260" i="6"/>
  <c r="S260" i="6" s="1"/>
  <c r="Q261" i="6"/>
  <c r="S261" i="6" s="1"/>
  <c r="Q262" i="6"/>
  <c r="S262" i="6" s="1"/>
  <c r="Q263" i="6"/>
  <c r="S263" i="6" s="1"/>
  <c r="Q264" i="6"/>
  <c r="S264" i="6" s="1"/>
  <c r="Q265" i="6"/>
  <c r="S265" i="6" s="1"/>
  <c r="Q266" i="6"/>
  <c r="S266" i="6" s="1"/>
  <c r="Q267" i="6"/>
  <c r="S267" i="6" s="1"/>
  <c r="Q268" i="6"/>
  <c r="S268" i="6" s="1"/>
  <c r="Q269" i="6"/>
  <c r="S269" i="6" s="1"/>
  <c r="Q270" i="6"/>
  <c r="S270" i="6" s="1"/>
  <c r="Q271" i="6"/>
  <c r="S271" i="6" s="1"/>
  <c r="Q272" i="6"/>
  <c r="S272" i="6" s="1"/>
  <c r="Q273" i="6"/>
  <c r="S273" i="6" s="1"/>
  <c r="Q274" i="6"/>
  <c r="S274" i="6" s="1"/>
  <c r="Q275" i="6"/>
  <c r="S275" i="6" s="1"/>
  <c r="Q276" i="6"/>
  <c r="S276" i="6" s="1"/>
  <c r="Q277" i="6"/>
  <c r="S277" i="6" s="1"/>
  <c r="Q278" i="6"/>
  <c r="S278" i="6" s="1"/>
  <c r="Q279" i="6"/>
  <c r="S279" i="6" s="1"/>
  <c r="Q280" i="6"/>
  <c r="S280" i="6" s="1"/>
  <c r="Q281" i="6"/>
  <c r="S281" i="6" s="1"/>
  <c r="Q282" i="6"/>
  <c r="S282" i="6" s="1"/>
  <c r="Q283" i="6"/>
  <c r="S283" i="6" s="1"/>
  <c r="Q284" i="6"/>
  <c r="S284" i="6" s="1"/>
  <c r="Q285" i="6"/>
  <c r="S285" i="6" s="1"/>
  <c r="Q286" i="6"/>
  <c r="S286" i="6" s="1"/>
  <c r="Q287" i="6"/>
  <c r="S287" i="6" s="1"/>
  <c r="Q288" i="6"/>
  <c r="S288" i="6" s="1"/>
  <c r="Q289" i="6"/>
  <c r="S289" i="6" s="1"/>
  <c r="Q290" i="6"/>
  <c r="S290" i="6" s="1"/>
  <c r="Q291" i="6"/>
  <c r="S291" i="6" s="1"/>
  <c r="Q292" i="6"/>
  <c r="S292" i="6" s="1"/>
  <c r="Q293" i="6"/>
  <c r="S293" i="6" s="1"/>
  <c r="Q294" i="6"/>
  <c r="S294" i="6" s="1"/>
  <c r="Q295" i="6"/>
  <c r="S295" i="6" s="1"/>
  <c r="Q296" i="6"/>
  <c r="S296" i="6" s="1"/>
  <c r="Q297" i="6"/>
  <c r="S297" i="6" s="1"/>
  <c r="Q298" i="6"/>
  <c r="S298" i="6" s="1"/>
  <c r="Q299" i="6"/>
  <c r="S299" i="6" s="1"/>
  <c r="Q300" i="6"/>
  <c r="S300" i="6" s="1"/>
  <c r="Q301" i="6"/>
  <c r="S301" i="6" s="1"/>
  <c r="Q302" i="6"/>
  <c r="S302" i="6" s="1"/>
  <c r="Q303" i="6"/>
  <c r="S303" i="6" s="1"/>
  <c r="Q304" i="6"/>
  <c r="S304" i="6" s="1"/>
  <c r="Q305" i="6"/>
  <c r="S305" i="6" s="1"/>
  <c r="Q306" i="6"/>
  <c r="S306" i="6" s="1"/>
  <c r="Q307" i="6"/>
  <c r="S307" i="6" s="1"/>
  <c r="Q308" i="6"/>
  <c r="S308" i="6" s="1"/>
  <c r="Q309" i="6"/>
  <c r="S309" i="6" s="1"/>
  <c r="Q310" i="6"/>
  <c r="S310" i="6" s="1"/>
  <c r="Q311" i="6"/>
  <c r="S311" i="6" s="1"/>
  <c r="Q312" i="6"/>
  <c r="S312" i="6" s="1"/>
  <c r="Q313" i="6"/>
  <c r="S313" i="6" s="1"/>
  <c r="Q314" i="6"/>
  <c r="S314" i="6" s="1"/>
  <c r="Q315" i="6"/>
  <c r="S315" i="6" s="1"/>
  <c r="Q316" i="6"/>
  <c r="S316" i="6" s="1"/>
  <c r="Q317" i="6"/>
  <c r="S317" i="6" s="1"/>
  <c r="Q318" i="6"/>
  <c r="S318" i="6" s="1"/>
  <c r="Q319" i="6"/>
  <c r="S319" i="6" s="1"/>
  <c r="Q320" i="6"/>
  <c r="S320" i="6" s="1"/>
  <c r="Q321" i="6"/>
  <c r="S321" i="6" s="1"/>
  <c r="Q322" i="6"/>
  <c r="S322" i="6" s="1"/>
  <c r="Q323" i="6"/>
  <c r="S323" i="6" s="1"/>
  <c r="Q324" i="6"/>
  <c r="S324" i="6" s="1"/>
  <c r="Q325" i="6"/>
  <c r="S325" i="6" s="1"/>
  <c r="Q326" i="6"/>
  <c r="S326" i="6" s="1"/>
  <c r="Q327" i="6"/>
  <c r="S327" i="6" s="1"/>
  <c r="Q328" i="6"/>
  <c r="S328" i="6" s="1"/>
  <c r="Q329" i="6"/>
  <c r="S329" i="6" s="1"/>
  <c r="Q330" i="6"/>
  <c r="S330" i="6" s="1"/>
  <c r="Q331" i="6"/>
  <c r="S331" i="6" s="1"/>
  <c r="Q332" i="6"/>
  <c r="S332" i="6" s="1"/>
  <c r="Q333" i="6"/>
  <c r="S333" i="6" s="1"/>
  <c r="Q334" i="6"/>
  <c r="S334" i="6" s="1"/>
  <c r="Q335" i="6"/>
  <c r="S335" i="6" s="1"/>
  <c r="Q336" i="6"/>
  <c r="S336" i="6" s="1"/>
  <c r="Q337" i="6"/>
  <c r="S337" i="6" s="1"/>
  <c r="Q338" i="6"/>
  <c r="S338" i="6" s="1"/>
  <c r="Q339" i="6"/>
  <c r="S339" i="6" s="1"/>
  <c r="Q340" i="6"/>
  <c r="S340" i="6" s="1"/>
  <c r="Q341" i="6"/>
  <c r="S341" i="6" s="1"/>
  <c r="Q342" i="6"/>
  <c r="S342" i="6" s="1"/>
  <c r="Q343" i="6"/>
  <c r="S343" i="6" s="1"/>
  <c r="Q344" i="6"/>
  <c r="S344" i="6" s="1"/>
  <c r="Q345" i="6"/>
  <c r="S345" i="6" s="1"/>
  <c r="Q346" i="6"/>
  <c r="S346" i="6" s="1"/>
  <c r="Q347" i="6"/>
  <c r="S347" i="6" s="1"/>
  <c r="Q348" i="6"/>
  <c r="S348" i="6" s="1"/>
  <c r="Q349" i="6"/>
  <c r="S349" i="6" s="1"/>
  <c r="Q350" i="6"/>
  <c r="S350" i="6" s="1"/>
  <c r="Q351" i="6"/>
  <c r="S351" i="6" s="1"/>
  <c r="Q352" i="6"/>
  <c r="S352" i="6" s="1"/>
  <c r="Q353" i="6"/>
  <c r="S353" i="6" s="1"/>
  <c r="Q354" i="6"/>
  <c r="S354" i="6" s="1"/>
  <c r="Q355" i="6"/>
  <c r="S355" i="6" s="1"/>
  <c r="Q356" i="6"/>
  <c r="S356" i="6" s="1"/>
  <c r="Q357" i="6"/>
  <c r="S357" i="6" s="1"/>
  <c r="Q358" i="6"/>
  <c r="S358" i="6" s="1"/>
  <c r="Q359" i="6"/>
  <c r="S359" i="6" s="1"/>
  <c r="Q360" i="6"/>
  <c r="S360" i="6" s="1"/>
  <c r="Q361" i="6"/>
  <c r="S361" i="6" s="1"/>
  <c r="Q362" i="6"/>
  <c r="S362" i="6" s="1"/>
  <c r="Q363" i="6"/>
  <c r="S363" i="6" s="1"/>
  <c r="Q364" i="6"/>
  <c r="S364" i="6" s="1"/>
  <c r="Q365" i="6"/>
  <c r="S365" i="6" s="1"/>
  <c r="Q366" i="6"/>
  <c r="S366" i="6" s="1"/>
  <c r="Q367" i="6"/>
  <c r="S367" i="6" s="1"/>
  <c r="Q368" i="6"/>
  <c r="S368" i="6" s="1"/>
  <c r="Q369" i="6"/>
  <c r="S369" i="6" s="1"/>
  <c r="Q370" i="6"/>
  <c r="S370" i="6" s="1"/>
  <c r="Q371" i="6"/>
  <c r="S371" i="6" s="1"/>
  <c r="Q372" i="6"/>
  <c r="S372" i="6" s="1"/>
  <c r="Q373" i="6"/>
  <c r="S373" i="6" s="1"/>
  <c r="Q374" i="6"/>
  <c r="S374" i="6" s="1"/>
  <c r="Q375" i="6"/>
  <c r="S375" i="6" s="1"/>
  <c r="Q376" i="6"/>
  <c r="S376" i="6" s="1"/>
  <c r="Q377" i="6"/>
  <c r="S377" i="6" s="1"/>
  <c r="Q378" i="6"/>
  <c r="S378" i="6" s="1"/>
  <c r="Q379" i="6"/>
  <c r="S379" i="6" s="1"/>
  <c r="Q380" i="6"/>
  <c r="S380" i="6" s="1"/>
  <c r="Q381" i="6"/>
  <c r="S381" i="6" s="1"/>
  <c r="Q382" i="6"/>
  <c r="S382" i="6" s="1"/>
  <c r="Q383" i="6"/>
  <c r="S383" i="6" s="1"/>
  <c r="Q384" i="6"/>
  <c r="S384" i="6" s="1"/>
  <c r="Q385" i="6"/>
  <c r="S385" i="6" s="1"/>
  <c r="Q386" i="6"/>
  <c r="S386" i="6" s="1"/>
  <c r="Q387" i="6"/>
  <c r="S387" i="6" s="1"/>
  <c r="Q388" i="6"/>
  <c r="S388" i="6" s="1"/>
  <c r="Q389" i="6"/>
  <c r="S389" i="6" s="1"/>
  <c r="Q390" i="6"/>
  <c r="S390" i="6" s="1"/>
  <c r="Q391" i="6"/>
  <c r="S391" i="6" s="1"/>
  <c r="Q392" i="6"/>
  <c r="S392" i="6" s="1"/>
  <c r="Q393" i="6"/>
  <c r="S393" i="6" s="1"/>
  <c r="Q394" i="6"/>
  <c r="S394" i="6" s="1"/>
  <c r="Q395" i="6"/>
  <c r="S395" i="6" s="1"/>
  <c r="Q396" i="6"/>
  <c r="S396" i="6" s="1"/>
  <c r="Q397" i="6"/>
  <c r="S397" i="6" s="1"/>
  <c r="Q398" i="6"/>
  <c r="S398" i="6" s="1"/>
  <c r="Q399" i="6"/>
  <c r="S399" i="6" s="1"/>
  <c r="Q400" i="6"/>
  <c r="S400" i="6" s="1"/>
  <c r="Q401" i="6"/>
  <c r="S401" i="6" s="1"/>
  <c r="Q402" i="6"/>
  <c r="S402" i="6" s="1"/>
  <c r="Q403" i="6"/>
  <c r="S403" i="6" s="1"/>
  <c r="Q404" i="6"/>
  <c r="S404" i="6" s="1"/>
  <c r="Q405" i="6"/>
  <c r="S405" i="6" s="1"/>
  <c r="Q406" i="6"/>
  <c r="S406" i="6" s="1"/>
  <c r="Q407" i="6"/>
  <c r="S407" i="6" s="1"/>
  <c r="Q408" i="6"/>
  <c r="S408" i="6" s="1"/>
  <c r="Q409" i="6"/>
  <c r="S409" i="6" s="1"/>
  <c r="Q410" i="6"/>
  <c r="S410" i="6" s="1"/>
  <c r="Q411" i="6"/>
  <c r="S411" i="6" s="1"/>
  <c r="Q412" i="6"/>
  <c r="S412" i="6" s="1"/>
  <c r="Q413" i="6"/>
  <c r="S413" i="6" s="1"/>
  <c r="Q414" i="6"/>
  <c r="S414" i="6" s="1"/>
  <c r="Q415" i="6"/>
  <c r="S415" i="6" s="1"/>
  <c r="Q416" i="6"/>
  <c r="S416" i="6" s="1"/>
  <c r="Q417" i="6"/>
  <c r="S417" i="6" s="1"/>
  <c r="Q418" i="6"/>
  <c r="S418" i="6" s="1"/>
  <c r="Q419" i="6"/>
  <c r="S419" i="6" s="1"/>
  <c r="Q420" i="6"/>
  <c r="S420" i="6" s="1"/>
  <c r="Q421" i="6"/>
  <c r="S421" i="6" s="1"/>
  <c r="Q422" i="6"/>
  <c r="S422" i="6" s="1"/>
  <c r="Q423" i="6"/>
  <c r="S423" i="6" s="1"/>
  <c r="Q424" i="6"/>
  <c r="S424" i="6" s="1"/>
  <c r="Q425" i="6"/>
  <c r="S425" i="6" s="1"/>
  <c r="Q426" i="6"/>
  <c r="S426" i="6" s="1"/>
  <c r="Q427" i="6"/>
  <c r="S427" i="6" s="1"/>
  <c r="Q428" i="6"/>
  <c r="S428" i="6" s="1"/>
  <c r="Q429" i="6"/>
  <c r="S429" i="6" s="1"/>
  <c r="Q430" i="6"/>
  <c r="S430" i="6" s="1"/>
  <c r="Q431" i="6"/>
  <c r="S431" i="6" s="1"/>
  <c r="Q432" i="6"/>
  <c r="S432" i="6" s="1"/>
  <c r="Q433" i="6"/>
  <c r="S433" i="6" s="1"/>
  <c r="Q434" i="6"/>
  <c r="S434" i="6" s="1"/>
  <c r="Q435" i="6"/>
  <c r="S435" i="6" s="1"/>
  <c r="Q436" i="6"/>
  <c r="S436" i="6" s="1"/>
  <c r="Q437" i="6"/>
  <c r="S437" i="6" s="1"/>
  <c r="Q438" i="6"/>
  <c r="S438" i="6" s="1"/>
  <c r="Q439" i="6"/>
  <c r="S439" i="6" s="1"/>
  <c r="Q440" i="6"/>
  <c r="S440" i="6" s="1"/>
  <c r="Q441" i="6"/>
  <c r="S441" i="6" s="1"/>
  <c r="Q442" i="6"/>
  <c r="S442" i="6" s="1"/>
  <c r="Q443" i="6"/>
  <c r="S443" i="6" s="1"/>
  <c r="Q444" i="6"/>
  <c r="S444" i="6" s="1"/>
  <c r="Q445" i="6"/>
  <c r="S445" i="6" s="1"/>
  <c r="Q446" i="6"/>
  <c r="S446" i="6" s="1"/>
  <c r="Q447" i="6"/>
  <c r="S447" i="6" s="1"/>
  <c r="Q448" i="6"/>
  <c r="S448" i="6" s="1"/>
  <c r="Q449" i="6"/>
  <c r="S449" i="6" s="1"/>
  <c r="Q450" i="6"/>
  <c r="S450" i="6" s="1"/>
  <c r="Q451" i="6"/>
  <c r="S451" i="6" s="1"/>
  <c r="Q452" i="6"/>
  <c r="S452" i="6" s="1"/>
  <c r="Q453" i="6"/>
  <c r="S453" i="6" s="1"/>
  <c r="Q454" i="6"/>
  <c r="S454" i="6" s="1"/>
  <c r="Q455" i="6"/>
  <c r="S455" i="6" s="1"/>
  <c r="Q456" i="6"/>
  <c r="S456" i="6" s="1"/>
  <c r="Q457" i="6"/>
  <c r="S457" i="6" s="1"/>
  <c r="Q458" i="6"/>
  <c r="S458" i="6" s="1"/>
  <c r="Q459" i="6"/>
  <c r="S459" i="6" s="1"/>
  <c r="Q460" i="6"/>
  <c r="S460" i="6" s="1"/>
  <c r="Q461" i="6"/>
  <c r="S461" i="6" s="1"/>
  <c r="Q462" i="6"/>
  <c r="S462" i="6" s="1"/>
  <c r="Q463" i="6"/>
  <c r="S463" i="6" s="1"/>
  <c r="Q464" i="6"/>
  <c r="S464" i="6" s="1"/>
  <c r="Q465" i="6"/>
  <c r="S465" i="6" s="1"/>
  <c r="Q466" i="6"/>
  <c r="S466" i="6" s="1"/>
  <c r="Q467" i="6"/>
  <c r="S467" i="6" s="1"/>
  <c r="Q468" i="6"/>
  <c r="S468" i="6" s="1"/>
  <c r="Q469" i="6"/>
  <c r="S469" i="6" s="1"/>
  <c r="Q470" i="6"/>
  <c r="S470" i="6" s="1"/>
  <c r="Q471" i="6"/>
  <c r="S471" i="6" s="1"/>
  <c r="Q472" i="6"/>
  <c r="S472" i="6" s="1"/>
  <c r="Q473" i="6"/>
  <c r="S473" i="6" s="1"/>
  <c r="Q474" i="6"/>
  <c r="S474" i="6" s="1"/>
  <c r="Q475" i="6"/>
  <c r="S475" i="6" s="1"/>
  <c r="Q476" i="6"/>
  <c r="S476" i="6" s="1"/>
  <c r="Q477" i="6"/>
  <c r="S477" i="6" s="1"/>
  <c r="Q478" i="6"/>
  <c r="S478" i="6" s="1"/>
  <c r="Q479" i="6"/>
  <c r="S479" i="6" s="1"/>
  <c r="Q480" i="6"/>
  <c r="S480" i="6" s="1"/>
  <c r="Q481" i="6"/>
  <c r="S481" i="6" s="1"/>
  <c r="Q482" i="6"/>
  <c r="S482" i="6" s="1"/>
  <c r="Q483" i="6"/>
  <c r="S483" i="6" s="1"/>
  <c r="Q484" i="6"/>
  <c r="S484" i="6" s="1"/>
  <c r="Q485" i="6"/>
  <c r="S485" i="6" s="1"/>
  <c r="Q486" i="6"/>
  <c r="S486" i="6" s="1"/>
  <c r="Q487" i="6"/>
  <c r="S487" i="6" s="1"/>
  <c r="Q488" i="6"/>
  <c r="S488" i="6" s="1"/>
  <c r="Q489" i="6"/>
  <c r="S489" i="6" s="1"/>
  <c r="Q490" i="6"/>
  <c r="S490" i="6" s="1"/>
  <c r="Q491" i="6"/>
  <c r="S491" i="6" s="1"/>
  <c r="Q492" i="6"/>
  <c r="S492" i="6" s="1"/>
  <c r="Q493" i="6"/>
  <c r="S493" i="6" s="1"/>
  <c r="Q494" i="6"/>
  <c r="S494" i="6" s="1"/>
  <c r="Q495" i="6"/>
  <c r="S495" i="6" s="1"/>
  <c r="Q496" i="6"/>
  <c r="S496" i="6" s="1"/>
  <c r="Q497" i="6"/>
  <c r="S497" i="6" s="1"/>
  <c r="Q498" i="6"/>
  <c r="S498" i="6" s="1"/>
  <c r="Q499" i="6"/>
  <c r="S499" i="6" s="1"/>
  <c r="Q500" i="6"/>
  <c r="S500" i="6" s="1"/>
  <c r="Q501" i="6"/>
  <c r="S501" i="6" s="1"/>
  <c r="Q502" i="6"/>
  <c r="S502" i="6" s="1"/>
  <c r="Q503" i="6"/>
  <c r="S503" i="6" s="1"/>
  <c r="Q504" i="6"/>
  <c r="S504" i="6" s="1"/>
  <c r="Q505" i="6"/>
  <c r="S505" i="6" s="1"/>
  <c r="Q506" i="6"/>
  <c r="S506" i="6" s="1"/>
  <c r="Q507" i="6"/>
  <c r="S507" i="6" s="1"/>
  <c r="Q508" i="6"/>
  <c r="S508" i="6" s="1"/>
  <c r="Q509" i="6"/>
  <c r="S509" i="6" s="1"/>
  <c r="Q510" i="6"/>
  <c r="S510" i="6" s="1"/>
  <c r="Q511" i="6"/>
  <c r="S511" i="6" s="1"/>
  <c r="Q512" i="6"/>
  <c r="S512" i="6" s="1"/>
  <c r="Q513" i="6"/>
  <c r="S513" i="6" s="1"/>
  <c r="Q514" i="6"/>
  <c r="S514" i="6" s="1"/>
  <c r="Q515" i="6"/>
  <c r="S515" i="6" s="1"/>
  <c r="Q516" i="6"/>
  <c r="S516" i="6" s="1"/>
  <c r="Q517" i="6"/>
  <c r="S517" i="6" s="1"/>
  <c r="Q518" i="6"/>
  <c r="S518" i="6" s="1"/>
  <c r="Q519" i="6"/>
  <c r="S519" i="6" s="1"/>
  <c r="Q520" i="6"/>
  <c r="S520" i="6" s="1"/>
  <c r="Q521" i="6"/>
  <c r="S521" i="6" s="1"/>
  <c r="Q522" i="6"/>
  <c r="S522" i="6" s="1"/>
  <c r="Q523" i="6"/>
  <c r="S523" i="6" s="1"/>
  <c r="Q524" i="6"/>
  <c r="S524" i="6" s="1"/>
  <c r="Q525" i="6"/>
  <c r="S525" i="6" s="1"/>
  <c r="Q526" i="6"/>
  <c r="S526" i="6" s="1"/>
  <c r="Q527" i="6"/>
  <c r="S527" i="6" s="1"/>
  <c r="Q528" i="6"/>
  <c r="S528" i="6" s="1"/>
  <c r="Q529" i="6"/>
  <c r="S529" i="6" s="1"/>
  <c r="Q530" i="6"/>
  <c r="S530" i="6" s="1"/>
  <c r="Q531" i="6"/>
  <c r="S531" i="6" s="1"/>
  <c r="Q532" i="6"/>
  <c r="S532" i="6" s="1"/>
  <c r="Q533" i="6"/>
  <c r="S533" i="6" s="1"/>
  <c r="Q534" i="6"/>
  <c r="S534" i="6" s="1"/>
  <c r="Q535" i="6"/>
  <c r="S535" i="6" s="1"/>
  <c r="Q536" i="6"/>
  <c r="S536" i="6" s="1"/>
  <c r="Q537" i="6"/>
  <c r="S537" i="6" s="1"/>
  <c r="Q538" i="6"/>
  <c r="S538" i="6" s="1"/>
  <c r="Q539" i="6"/>
  <c r="S539" i="6" s="1"/>
  <c r="Q540" i="6"/>
  <c r="S540" i="6" s="1"/>
  <c r="Q541" i="6"/>
  <c r="S541" i="6" s="1"/>
  <c r="Q542" i="6"/>
  <c r="S542" i="6" s="1"/>
  <c r="Q543" i="6"/>
  <c r="S543" i="6" s="1"/>
  <c r="Q544" i="6"/>
  <c r="S544" i="6" s="1"/>
  <c r="Q545" i="6"/>
  <c r="S545" i="6" s="1"/>
  <c r="Q546" i="6"/>
  <c r="S546" i="6" s="1"/>
  <c r="Q547" i="6"/>
  <c r="S547" i="6" s="1"/>
  <c r="Q548" i="6"/>
  <c r="S548" i="6" s="1"/>
  <c r="Q549" i="6"/>
  <c r="S549" i="6" s="1"/>
  <c r="Q550" i="6"/>
  <c r="S550" i="6" s="1"/>
  <c r="Q551" i="6"/>
  <c r="S551" i="6" s="1"/>
  <c r="Q552" i="6"/>
  <c r="S552" i="6" s="1"/>
  <c r="Q553" i="6"/>
  <c r="S553" i="6" s="1"/>
  <c r="Q554" i="6"/>
  <c r="S554" i="6" s="1"/>
  <c r="Q555" i="6"/>
  <c r="S555" i="6" s="1"/>
  <c r="Q556" i="6"/>
  <c r="S556" i="6" s="1"/>
  <c r="Q557" i="6"/>
  <c r="S557" i="6" s="1"/>
  <c r="Q558" i="6"/>
  <c r="S558" i="6" s="1"/>
  <c r="Q559" i="6"/>
  <c r="S559" i="6" s="1"/>
  <c r="Q560" i="6"/>
  <c r="S560" i="6" s="1"/>
  <c r="Q561" i="6"/>
  <c r="S561" i="6" s="1"/>
  <c r="Q562" i="6"/>
  <c r="S562" i="6" s="1"/>
  <c r="Q563" i="6"/>
  <c r="S563" i="6" s="1"/>
  <c r="Q564" i="6"/>
  <c r="S564" i="6" s="1"/>
  <c r="Q565" i="6"/>
  <c r="S565" i="6" s="1"/>
  <c r="Q566" i="6"/>
  <c r="S566" i="6" s="1"/>
  <c r="Q567" i="6"/>
  <c r="S567" i="6" s="1"/>
  <c r="Q568" i="6"/>
  <c r="S568" i="6" s="1"/>
  <c r="Q569" i="6"/>
  <c r="S569" i="6" s="1"/>
  <c r="Q570" i="6"/>
  <c r="S570" i="6" s="1"/>
  <c r="Q571" i="6"/>
  <c r="S571" i="6" s="1"/>
  <c r="Q572" i="6"/>
  <c r="S572" i="6" s="1"/>
  <c r="Q573" i="6"/>
  <c r="S573" i="6" s="1"/>
  <c r="Q574" i="6"/>
  <c r="S574" i="6" s="1"/>
  <c r="Q575" i="6"/>
  <c r="S575" i="6" s="1"/>
  <c r="Q576" i="6"/>
  <c r="S576" i="6" s="1"/>
  <c r="Q577" i="6"/>
  <c r="S577" i="6" s="1"/>
  <c r="Q578" i="6"/>
  <c r="S578" i="6" s="1"/>
  <c r="Q579" i="6"/>
  <c r="S579" i="6" s="1"/>
  <c r="Q580" i="6"/>
  <c r="S580" i="6" s="1"/>
  <c r="Q581" i="6"/>
  <c r="S581" i="6" s="1"/>
  <c r="Q582" i="6"/>
  <c r="S582" i="6" s="1"/>
  <c r="Q583" i="6"/>
  <c r="S583" i="6" s="1"/>
  <c r="Q584" i="6"/>
  <c r="S584" i="6" s="1"/>
  <c r="Q585" i="6"/>
  <c r="S585" i="6" s="1"/>
  <c r="Q586" i="6"/>
  <c r="S586" i="6" s="1"/>
  <c r="Q587" i="6"/>
  <c r="S587" i="6" s="1"/>
  <c r="Q588" i="6"/>
  <c r="S588" i="6" s="1"/>
  <c r="Q589" i="6"/>
  <c r="S589" i="6" s="1"/>
  <c r="Q590" i="6"/>
  <c r="S590" i="6" s="1"/>
  <c r="Q591" i="6"/>
  <c r="S591" i="6" s="1"/>
  <c r="Q592" i="6"/>
  <c r="S592" i="6" s="1"/>
  <c r="Q593" i="6"/>
  <c r="S593" i="6" s="1"/>
  <c r="Q594" i="6"/>
  <c r="S594" i="6" s="1"/>
  <c r="Q595" i="6"/>
  <c r="S595" i="6" s="1"/>
  <c r="Q596" i="6"/>
  <c r="S596" i="6" s="1"/>
  <c r="Q597" i="6"/>
  <c r="S597" i="6" s="1"/>
  <c r="Q598" i="6"/>
  <c r="S598" i="6" s="1"/>
  <c r="Q599" i="6"/>
  <c r="S599" i="6" s="1"/>
  <c r="Q600" i="6"/>
  <c r="S600" i="6" s="1"/>
  <c r="Q601" i="6"/>
  <c r="S601" i="6" s="1"/>
  <c r="Q602" i="6"/>
  <c r="S602" i="6" s="1"/>
  <c r="Q603" i="6"/>
  <c r="S603" i="6" s="1"/>
  <c r="Q604" i="6"/>
  <c r="S604" i="6" s="1"/>
  <c r="Q605" i="6"/>
  <c r="S605" i="6" s="1"/>
  <c r="Q606" i="6"/>
  <c r="S606" i="6" s="1"/>
  <c r="Q607" i="6"/>
  <c r="S607" i="6" s="1"/>
  <c r="Q608" i="6"/>
  <c r="S608" i="6" s="1"/>
  <c r="Q609" i="6"/>
  <c r="S609" i="6" s="1"/>
  <c r="Q610" i="6"/>
  <c r="S610" i="6" s="1"/>
  <c r="Q611" i="6"/>
  <c r="S611" i="6" s="1"/>
  <c r="Q612" i="6"/>
  <c r="S612" i="6" s="1"/>
  <c r="Q613" i="6"/>
  <c r="S613" i="6" s="1"/>
  <c r="Q614" i="6"/>
  <c r="S614" i="6" s="1"/>
  <c r="Q615" i="6"/>
  <c r="S615" i="6" s="1"/>
  <c r="Q616" i="6"/>
  <c r="S616" i="6" s="1"/>
  <c r="Q617" i="6"/>
  <c r="S617" i="6" s="1"/>
  <c r="Q618" i="6"/>
  <c r="S618" i="6" s="1"/>
  <c r="Q619" i="6"/>
  <c r="S619" i="6" s="1"/>
  <c r="Q620" i="6"/>
  <c r="S620" i="6" s="1"/>
  <c r="Q621" i="6"/>
  <c r="S621" i="6" s="1"/>
  <c r="Q622" i="6"/>
  <c r="S622" i="6" s="1"/>
  <c r="Q623" i="6"/>
  <c r="S623" i="6" s="1"/>
  <c r="Q624" i="6"/>
  <c r="S624" i="6" s="1"/>
  <c r="Q625" i="6"/>
  <c r="S625" i="6" s="1"/>
  <c r="Q626" i="6"/>
  <c r="S626" i="6" s="1"/>
  <c r="Q627" i="6"/>
  <c r="S627" i="6" s="1"/>
  <c r="Q628" i="6"/>
  <c r="S628" i="6" s="1"/>
  <c r="Q629" i="6"/>
  <c r="S629" i="6" s="1"/>
  <c r="Q630" i="6"/>
  <c r="S630" i="6" s="1"/>
  <c r="Q631" i="6"/>
  <c r="S631" i="6" s="1"/>
  <c r="Q632" i="6"/>
  <c r="S632" i="6" s="1"/>
  <c r="Q633" i="6"/>
  <c r="S633" i="6" s="1"/>
  <c r="Q634" i="6"/>
  <c r="S634" i="6" s="1"/>
  <c r="Q635" i="6"/>
  <c r="S635" i="6" s="1"/>
  <c r="Q636" i="6"/>
  <c r="S636" i="6" s="1"/>
  <c r="Q637" i="6"/>
  <c r="S637" i="6" s="1"/>
  <c r="Q638" i="6"/>
  <c r="S638" i="6" s="1"/>
  <c r="Q639" i="6"/>
  <c r="S639" i="6" s="1"/>
  <c r="Q640" i="6"/>
  <c r="S640" i="6" s="1"/>
  <c r="Q641" i="6"/>
  <c r="S641" i="6" s="1"/>
  <c r="Q642" i="6"/>
  <c r="S642" i="6" s="1"/>
  <c r="Q643" i="6"/>
  <c r="S643" i="6" s="1"/>
  <c r="Q644" i="6"/>
  <c r="S644" i="6" s="1"/>
  <c r="Q645" i="6"/>
  <c r="S645" i="6" s="1"/>
  <c r="Q646" i="6"/>
  <c r="S646" i="6" s="1"/>
  <c r="Q647" i="6"/>
  <c r="S647" i="6" s="1"/>
  <c r="Q648" i="6"/>
  <c r="S648" i="6" s="1"/>
  <c r="Q649" i="6"/>
  <c r="S649" i="6" s="1"/>
  <c r="Q650" i="6"/>
  <c r="S650" i="6" s="1"/>
  <c r="Q651" i="6"/>
  <c r="S651" i="6" s="1"/>
  <c r="Q652" i="6"/>
  <c r="S652" i="6" s="1"/>
  <c r="Q653" i="6"/>
  <c r="S653" i="6" s="1"/>
  <c r="Q654" i="6"/>
  <c r="S654" i="6" s="1"/>
  <c r="Q655" i="6"/>
  <c r="S655" i="6" s="1"/>
  <c r="Q656" i="6"/>
  <c r="S656" i="6" s="1"/>
  <c r="Q657" i="6"/>
  <c r="S657" i="6" s="1"/>
  <c r="Q658" i="6"/>
  <c r="S658" i="6" s="1"/>
  <c r="Q659" i="6"/>
  <c r="S659" i="6" s="1"/>
  <c r="Q660" i="6"/>
  <c r="S660" i="6" s="1"/>
  <c r="Q661" i="6"/>
  <c r="S661" i="6" s="1"/>
  <c r="Q662" i="6"/>
  <c r="S662" i="6" s="1"/>
  <c r="Q663" i="6"/>
  <c r="S663" i="6" s="1"/>
  <c r="Q664" i="6"/>
  <c r="S664" i="6" s="1"/>
  <c r="Q665" i="6"/>
  <c r="S665" i="6" s="1"/>
  <c r="Q666" i="6"/>
  <c r="S666" i="6" s="1"/>
  <c r="Q667" i="6"/>
  <c r="S667" i="6" s="1"/>
  <c r="Q668" i="6"/>
  <c r="S668" i="6" s="1"/>
  <c r="Q669" i="6"/>
  <c r="S669" i="6" s="1"/>
  <c r="Q670" i="6"/>
  <c r="S670" i="6" s="1"/>
  <c r="Q671" i="6"/>
  <c r="S671" i="6" s="1"/>
  <c r="Q672" i="6"/>
  <c r="S672" i="6" s="1"/>
  <c r="Q673" i="6"/>
  <c r="S673" i="6" s="1"/>
  <c r="Q674" i="6"/>
  <c r="S674" i="6" s="1"/>
  <c r="Q675" i="6"/>
  <c r="S675" i="6" s="1"/>
  <c r="Q676" i="6"/>
  <c r="S676" i="6" s="1"/>
  <c r="Q677" i="6"/>
  <c r="S677" i="6" s="1"/>
  <c r="Q678" i="6"/>
  <c r="S678" i="6" s="1"/>
  <c r="Q679" i="6"/>
  <c r="S679" i="6" s="1"/>
  <c r="Q680" i="6"/>
  <c r="S680" i="6" s="1"/>
  <c r="Q681" i="6"/>
  <c r="S681" i="6" s="1"/>
  <c r="Q682" i="6"/>
  <c r="S682" i="6" s="1"/>
  <c r="Q683" i="6"/>
  <c r="S683" i="6" s="1"/>
  <c r="Q684" i="6"/>
  <c r="S684" i="6" s="1"/>
  <c r="Q685" i="6"/>
  <c r="S685" i="6" s="1"/>
  <c r="Q686" i="6"/>
  <c r="S686" i="6" s="1"/>
  <c r="Q687" i="6"/>
  <c r="S687" i="6" s="1"/>
  <c r="Q688" i="6"/>
  <c r="S688" i="6" s="1"/>
  <c r="Q689" i="6"/>
  <c r="S689" i="6" s="1"/>
  <c r="Q690" i="6"/>
  <c r="S690" i="6" s="1"/>
  <c r="Q691" i="6"/>
  <c r="S691" i="6" s="1"/>
  <c r="Q692" i="6"/>
  <c r="S692" i="6" s="1"/>
  <c r="Q693" i="6"/>
  <c r="S693" i="6" s="1"/>
  <c r="Q694" i="6"/>
  <c r="S694" i="6" s="1"/>
  <c r="Q695" i="6"/>
  <c r="S695" i="6" s="1"/>
  <c r="Q696" i="6"/>
  <c r="S696" i="6" s="1"/>
  <c r="Q697" i="6"/>
  <c r="S697" i="6" s="1"/>
  <c r="Q698" i="6"/>
  <c r="S698" i="6" s="1"/>
  <c r="Q699" i="6"/>
  <c r="S699" i="6" s="1"/>
  <c r="Q700" i="6"/>
  <c r="S700" i="6" s="1"/>
  <c r="Q701" i="6"/>
  <c r="S701" i="6" s="1"/>
  <c r="Q702" i="6"/>
  <c r="S702" i="6" s="1"/>
  <c r="Q703" i="6"/>
  <c r="S703" i="6" s="1"/>
  <c r="Q704" i="6"/>
  <c r="S704" i="6" s="1"/>
  <c r="Q705" i="6"/>
  <c r="S705" i="6" s="1"/>
  <c r="Q706" i="6"/>
  <c r="S706" i="6" s="1"/>
  <c r="Q707" i="6"/>
  <c r="S707" i="6" s="1"/>
  <c r="Q708" i="6"/>
  <c r="S708" i="6" s="1"/>
  <c r="Q709" i="6"/>
  <c r="S709" i="6" s="1"/>
  <c r="Q710" i="6"/>
  <c r="S710" i="6" s="1"/>
  <c r="Q711" i="6"/>
  <c r="S711" i="6" s="1"/>
  <c r="Q712" i="6"/>
  <c r="S712" i="6" s="1"/>
  <c r="Q713" i="6"/>
  <c r="S713" i="6" s="1"/>
  <c r="Q714" i="6"/>
  <c r="S714" i="6" s="1"/>
  <c r="Q715" i="6"/>
  <c r="S715" i="6" s="1"/>
  <c r="Q716" i="6"/>
  <c r="S716" i="6" s="1"/>
  <c r="Q717" i="6"/>
  <c r="S717" i="6" s="1"/>
  <c r="Q718" i="6"/>
  <c r="S718" i="6" s="1"/>
  <c r="Q719" i="6"/>
  <c r="S719" i="6" s="1"/>
  <c r="Q720" i="6"/>
  <c r="S720" i="6" s="1"/>
  <c r="Q721" i="6"/>
  <c r="S721" i="6" s="1"/>
  <c r="Q722" i="6"/>
  <c r="S722" i="6" s="1"/>
  <c r="Q723" i="6"/>
  <c r="S723" i="6" s="1"/>
  <c r="Q724" i="6"/>
  <c r="S724" i="6" s="1"/>
  <c r="Q725" i="6"/>
  <c r="S725" i="6" s="1"/>
  <c r="Q726" i="6"/>
  <c r="S726" i="6" s="1"/>
  <c r="Q727" i="6"/>
  <c r="S727" i="6" s="1"/>
  <c r="Q728" i="6"/>
  <c r="S728" i="6" s="1"/>
  <c r="Q729" i="6"/>
  <c r="S729" i="6" s="1"/>
  <c r="Q730" i="6"/>
  <c r="S730" i="6" s="1"/>
  <c r="Q731" i="6"/>
  <c r="S731" i="6" s="1"/>
  <c r="Q732" i="6"/>
  <c r="S732" i="6" s="1"/>
  <c r="Q733" i="6"/>
  <c r="S733" i="6" s="1"/>
  <c r="Q734" i="6"/>
  <c r="S734" i="6" s="1"/>
  <c r="Q735" i="6"/>
  <c r="S735" i="6" s="1"/>
  <c r="Q736" i="6"/>
  <c r="S736" i="6" s="1"/>
  <c r="Q737" i="6"/>
  <c r="S737" i="6" s="1"/>
  <c r="Q738" i="6"/>
  <c r="S738" i="6" s="1"/>
  <c r="Q739" i="6"/>
  <c r="S739" i="6" s="1"/>
  <c r="Q740" i="6"/>
  <c r="S740" i="6" s="1"/>
  <c r="Q741" i="6"/>
  <c r="S741" i="6" s="1"/>
  <c r="Q742" i="6"/>
  <c r="S742" i="6" s="1"/>
  <c r="Q743" i="6"/>
  <c r="S743" i="6" s="1"/>
  <c r="Q744" i="6"/>
  <c r="S744" i="6" s="1"/>
  <c r="Q745" i="6"/>
  <c r="S745" i="6" s="1"/>
  <c r="Q746" i="6"/>
  <c r="S746" i="6" s="1"/>
  <c r="Q747" i="6"/>
  <c r="S747" i="6" s="1"/>
  <c r="Q748" i="6"/>
  <c r="S748" i="6" s="1"/>
  <c r="Q749" i="6"/>
  <c r="S749" i="6" s="1"/>
  <c r="Q750" i="6"/>
  <c r="S750" i="6" s="1"/>
  <c r="Q751" i="6"/>
  <c r="S751" i="6" s="1"/>
  <c r="Q752" i="6"/>
  <c r="S752" i="6" s="1"/>
  <c r="Q753" i="6"/>
  <c r="S753" i="6" s="1"/>
  <c r="Q754" i="6"/>
  <c r="S754" i="6" s="1"/>
  <c r="Q755" i="6"/>
  <c r="S755" i="6" s="1"/>
  <c r="Q756" i="6"/>
  <c r="S756" i="6" s="1"/>
  <c r="Q757" i="6"/>
  <c r="S757" i="6" s="1"/>
  <c r="Q758" i="6"/>
  <c r="S758" i="6" s="1"/>
  <c r="Q759" i="6"/>
  <c r="S759" i="6" s="1"/>
  <c r="Q760" i="6"/>
  <c r="S760" i="6" s="1"/>
  <c r="Q761" i="6"/>
  <c r="S761" i="6" s="1"/>
  <c r="Q762" i="6"/>
  <c r="S762" i="6" s="1"/>
  <c r="Q763" i="6"/>
  <c r="S763" i="6" s="1"/>
  <c r="Q764" i="6"/>
  <c r="S764" i="6" s="1"/>
  <c r="Q765" i="6"/>
  <c r="S765" i="6" s="1"/>
  <c r="Q766" i="6"/>
  <c r="S766" i="6" s="1"/>
  <c r="Q767" i="6"/>
  <c r="S767" i="6" s="1"/>
  <c r="Q768" i="6"/>
  <c r="S768" i="6" s="1"/>
  <c r="Q769" i="6"/>
  <c r="S769" i="6" s="1"/>
  <c r="Q770" i="6"/>
  <c r="S770" i="6" s="1"/>
  <c r="Q771" i="6"/>
  <c r="S771" i="6" s="1"/>
  <c r="Q772" i="6"/>
  <c r="S772" i="6" s="1"/>
  <c r="Q773" i="6"/>
  <c r="S773" i="6" s="1"/>
  <c r="Q774" i="6"/>
  <c r="S774" i="6" s="1"/>
  <c r="Q775" i="6"/>
  <c r="S775" i="6" s="1"/>
  <c r="Q776" i="6"/>
  <c r="S776" i="6" s="1"/>
  <c r="Q777" i="6"/>
  <c r="S777" i="6" s="1"/>
  <c r="Q778" i="6"/>
  <c r="S778" i="6" s="1"/>
  <c r="Q779" i="6"/>
  <c r="S779" i="6" s="1"/>
  <c r="Q780" i="6"/>
  <c r="S780" i="6" s="1"/>
  <c r="Q781" i="6"/>
  <c r="S781" i="6" s="1"/>
  <c r="Q782" i="6"/>
  <c r="S782" i="6" s="1"/>
  <c r="Q783" i="6"/>
  <c r="S783" i="6" s="1"/>
  <c r="Q784" i="6"/>
  <c r="S784" i="6" s="1"/>
  <c r="Q785" i="6"/>
  <c r="S785" i="6" s="1"/>
  <c r="Q786" i="6"/>
  <c r="S786" i="6" s="1"/>
  <c r="Q787" i="6"/>
  <c r="S787" i="6" s="1"/>
  <c r="Q788" i="6"/>
  <c r="S788" i="6" s="1"/>
  <c r="Q789" i="6"/>
  <c r="S789" i="6" s="1"/>
  <c r="Q790" i="6"/>
  <c r="S790" i="6" s="1"/>
  <c r="Q791" i="6"/>
  <c r="S791" i="6" s="1"/>
  <c r="Q792" i="6"/>
  <c r="S792" i="6" s="1"/>
  <c r="Q793" i="6"/>
  <c r="S793" i="6" s="1"/>
  <c r="Q794" i="6"/>
  <c r="S794" i="6" s="1"/>
  <c r="Q795" i="6"/>
  <c r="S795" i="6" s="1"/>
  <c r="Q796" i="6"/>
  <c r="S796" i="6" s="1"/>
  <c r="Q797" i="6"/>
  <c r="S797" i="6" s="1"/>
  <c r="Q798" i="6"/>
  <c r="S798" i="6" s="1"/>
  <c r="Q799" i="6"/>
  <c r="S799" i="6" s="1"/>
  <c r="Q800" i="6"/>
  <c r="S800" i="6" s="1"/>
  <c r="Q801" i="6"/>
  <c r="S801" i="6" s="1"/>
  <c r="Q802" i="6"/>
  <c r="S802" i="6" s="1"/>
  <c r="Q803" i="6"/>
  <c r="S803" i="6" s="1"/>
  <c r="Q804" i="6"/>
  <c r="S804" i="6" s="1"/>
  <c r="Q805" i="6"/>
  <c r="S805" i="6" s="1"/>
  <c r="Q806" i="6"/>
  <c r="S806" i="6" s="1"/>
  <c r="Q807" i="6"/>
  <c r="S807" i="6" s="1"/>
  <c r="Q808" i="6"/>
  <c r="S808" i="6" s="1"/>
  <c r="Q809" i="6"/>
  <c r="S809" i="6" s="1"/>
  <c r="Q810" i="6"/>
  <c r="S810" i="6" s="1"/>
  <c r="Q811" i="6"/>
  <c r="S811" i="6" s="1"/>
  <c r="Q812" i="6"/>
  <c r="S812" i="6" s="1"/>
  <c r="Q813" i="6"/>
  <c r="S813" i="6" s="1"/>
  <c r="Q814" i="6"/>
  <c r="S814" i="6" s="1"/>
  <c r="Q815" i="6"/>
  <c r="S815" i="6" s="1"/>
  <c r="Q816" i="6"/>
  <c r="S816" i="6" s="1"/>
  <c r="Q817" i="6"/>
  <c r="S817" i="6" s="1"/>
  <c r="Q818" i="6"/>
  <c r="S818" i="6" s="1"/>
  <c r="Q819" i="6"/>
  <c r="S819" i="6" s="1"/>
  <c r="Q820" i="6"/>
  <c r="S820" i="6" s="1"/>
  <c r="Q821" i="6"/>
  <c r="S821" i="6" s="1"/>
  <c r="Q822" i="6"/>
  <c r="S822" i="6" s="1"/>
  <c r="Q823" i="6"/>
  <c r="S823" i="6" s="1"/>
  <c r="Q824" i="6"/>
  <c r="S824" i="6" s="1"/>
  <c r="Q825" i="6"/>
  <c r="S825" i="6" s="1"/>
  <c r="Q826" i="6"/>
  <c r="S826" i="6" s="1"/>
  <c r="Q827" i="6"/>
  <c r="S827" i="6" s="1"/>
  <c r="Q828" i="6"/>
  <c r="S828" i="6" s="1"/>
  <c r="Q829" i="6"/>
  <c r="S829" i="6" s="1"/>
  <c r="Q830" i="6"/>
  <c r="S830" i="6" s="1"/>
  <c r="Q831" i="6"/>
  <c r="S831" i="6" s="1"/>
  <c r="Q832" i="6"/>
  <c r="S832" i="6" s="1"/>
  <c r="Q833" i="6"/>
  <c r="S833" i="6" s="1"/>
  <c r="Q834" i="6"/>
  <c r="S834" i="6" s="1"/>
  <c r="Q835" i="6"/>
  <c r="S835" i="6" s="1"/>
  <c r="Q836" i="6"/>
  <c r="S836" i="6" s="1"/>
  <c r="Q837" i="6"/>
  <c r="S837" i="6" s="1"/>
  <c r="Q838" i="6"/>
  <c r="S838" i="6" s="1"/>
  <c r="Q839" i="6"/>
  <c r="S839" i="6" s="1"/>
  <c r="Q840" i="6"/>
  <c r="S840" i="6" s="1"/>
  <c r="Q841" i="6"/>
  <c r="S841" i="6" s="1"/>
  <c r="Q842" i="6"/>
  <c r="S842" i="6" s="1"/>
  <c r="Q843" i="6"/>
  <c r="S843" i="6" s="1"/>
  <c r="Q844" i="6"/>
  <c r="S844" i="6" s="1"/>
  <c r="Q845" i="6"/>
  <c r="S845" i="6" s="1"/>
  <c r="Q846" i="6"/>
  <c r="S846" i="6" s="1"/>
  <c r="Q847" i="6"/>
  <c r="S847" i="6" s="1"/>
  <c r="Q848" i="6"/>
  <c r="S848" i="6" s="1"/>
  <c r="Q849" i="6"/>
  <c r="S849" i="6" s="1"/>
  <c r="Q850" i="6"/>
  <c r="S850" i="6" s="1"/>
  <c r="Q851" i="6"/>
  <c r="S851" i="6" s="1"/>
  <c r="Q852" i="6"/>
  <c r="S852" i="6" s="1"/>
  <c r="Q853" i="6"/>
  <c r="S853" i="6" s="1"/>
  <c r="Q854" i="6"/>
  <c r="S854" i="6" s="1"/>
  <c r="Q855" i="6"/>
  <c r="S855" i="6" s="1"/>
  <c r="Q856" i="6"/>
  <c r="S856" i="6" s="1"/>
  <c r="Q857" i="6"/>
  <c r="S857" i="6" s="1"/>
  <c r="Q858" i="6"/>
  <c r="S858" i="6" s="1"/>
  <c r="Q859" i="6"/>
  <c r="S859" i="6" s="1"/>
  <c r="Q860" i="6"/>
  <c r="S860" i="6" s="1"/>
  <c r="Q861" i="6"/>
  <c r="S861" i="6" s="1"/>
  <c r="Q862" i="6"/>
  <c r="S862" i="6" s="1"/>
  <c r="Q863" i="6"/>
  <c r="S863" i="6" s="1"/>
  <c r="Q864" i="6"/>
  <c r="S864" i="6" s="1"/>
  <c r="Q865" i="6"/>
  <c r="S865" i="6" s="1"/>
  <c r="Q866" i="6"/>
  <c r="S866" i="6" s="1"/>
  <c r="Q867" i="6"/>
  <c r="S867" i="6" s="1"/>
  <c r="Q868" i="6"/>
  <c r="S868" i="6" s="1"/>
  <c r="Q869" i="6"/>
  <c r="S869" i="6" s="1"/>
  <c r="Q870" i="6"/>
  <c r="S870" i="6" s="1"/>
  <c r="Q871" i="6"/>
  <c r="S871" i="6" s="1"/>
  <c r="Q872" i="6"/>
  <c r="S872" i="6" s="1"/>
  <c r="Q873" i="6"/>
  <c r="S873" i="6" s="1"/>
  <c r="Q874" i="6"/>
  <c r="S874" i="6" s="1"/>
  <c r="Q875" i="6"/>
  <c r="S875" i="6" s="1"/>
  <c r="Q876" i="6"/>
  <c r="S876" i="6" s="1"/>
  <c r="Q877" i="6"/>
  <c r="S877" i="6" s="1"/>
  <c r="Q878" i="6"/>
  <c r="S878" i="6" s="1"/>
  <c r="Q879" i="6"/>
  <c r="S879" i="6" s="1"/>
  <c r="Q880" i="6"/>
  <c r="S880" i="6" s="1"/>
  <c r="Q881" i="6"/>
  <c r="S881" i="6" s="1"/>
  <c r="Q882" i="6"/>
  <c r="S882" i="6" s="1"/>
  <c r="Q883" i="6"/>
  <c r="S883" i="6" s="1"/>
  <c r="Q884" i="6"/>
  <c r="S884" i="6" s="1"/>
  <c r="Q885" i="6"/>
  <c r="S885" i="6" s="1"/>
  <c r="Q886" i="6"/>
  <c r="S886" i="6" s="1"/>
  <c r="Q887" i="6"/>
  <c r="S887" i="6" s="1"/>
  <c r="Q888" i="6"/>
  <c r="S888" i="6" s="1"/>
  <c r="Q889" i="6"/>
  <c r="S889" i="6" s="1"/>
  <c r="Q890" i="6"/>
  <c r="S890" i="6" s="1"/>
  <c r="Q891" i="6"/>
  <c r="S891" i="6" s="1"/>
  <c r="Q892" i="6"/>
  <c r="S892" i="6" s="1"/>
  <c r="Q893" i="6"/>
  <c r="S893" i="6" s="1"/>
  <c r="Q894" i="6"/>
  <c r="S894" i="6" s="1"/>
  <c r="Q895" i="6"/>
  <c r="S895" i="6" s="1"/>
  <c r="Q896" i="6"/>
  <c r="S896" i="6" s="1"/>
  <c r="Q897" i="6"/>
  <c r="S897" i="6" s="1"/>
  <c r="Q898" i="6"/>
  <c r="S898" i="6" s="1"/>
  <c r="Q899" i="6"/>
  <c r="S899" i="6" s="1"/>
  <c r="Q900" i="6"/>
  <c r="S900" i="6" s="1"/>
  <c r="Q901" i="6"/>
  <c r="S901" i="6" s="1"/>
  <c r="Q902" i="6"/>
  <c r="S902" i="6" s="1"/>
  <c r="Q903" i="6"/>
  <c r="S903" i="6" s="1"/>
  <c r="Q904" i="6"/>
  <c r="S904" i="6" s="1"/>
  <c r="Q905" i="6"/>
  <c r="S905" i="6" s="1"/>
  <c r="Q906" i="6"/>
  <c r="S906" i="6" s="1"/>
  <c r="Q907" i="6"/>
  <c r="S907" i="6" s="1"/>
  <c r="Q908" i="6"/>
  <c r="S908" i="6" s="1"/>
  <c r="Q909" i="6"/>
  <c r="S909" i="6" s="1"/>
  <c r="Q910" i="6"/>
  <c r="S910" i="6" s="1"/>
  <c r="Q911" i="6"/>
  <c r="S911" i="6" s="1"/>
  <c r="Q912" i="6"/>
  <c r="S912" i="6" s="1"/>
  <c r="Q913" i="6"/>
  <c r="S913" i="6" s="1"/>
  <c r="Q914" i="6"/>
  <c r="S914" i="6" s="1"/>
  <c r="Q915" i="6"/>
  <c r="S915" i="6" s="1"/>
  <c r="Q916" i="6"/>
  <c r="S916" i="6" s="1"/>
  <c r="Q917" i="6"/>
  <c r="S917" i="6" s="1"/>
  <c r="Q918" i="6"/>
  <c r="S918" i="6" s="1"/>
  <c r="Q919" i="6"/>
  <c r="S919" i="6" s="1"/>
  <c r="Q920" i="6"/>
  <c r="S920" i="6" s="1"/>
  <c r="Q921" i="6"/>
  <c r="S921" i="6" s="1"/>
  <c r="Q922" i="6"/>
  <c r="S922" i="6" s="1"/>
  <c r="Q923" i="6"/>
  <c r="S923" i="6" s="1"/>
  <c r="Q924" i="6"/>
  <c r="S924" i="6" s="1"/>
  <c r="Q925" i="6"/>
  <c r="S925" i="6" s="1"/>
  <c r="Q926" i="6"/>
  <c r="S926" i="6" s="1"/>
  <c r="Q927" i="6"/>
  <c r="S927" i="6" s="1"/>
  <c r="Q928" i="6"/>
  <c r="S928" i="6" s="1"/>
  <c r="Q929" i="6"/>
  <c r="S929" i="6" s="1"/>
  <c r="Q930" i="6"/>
  <c r="S930" i="6" s="1"/>
  <c r="Q931" i="6"/>
  <c r="S931" i="6" s="1"/>
  <c r="Q932" i="6"/>
  <c r="S932" i="6" s="1"/>
  <c r="Q933" i="6"/>
  <c r="S933" i="6" s="1"/>
  <c r="Q934" i="6"/>
  <c r="S934" i="6" s="1"/>
  <c r="Q935" i="6"/>
  <c r="S935" i="6" s="1"/>
  <c r="Q936" i="6"/>
  <c r="S936" i="6" s="1"/>
  <c r="Q937" i="6"/>
  <c r="S937" i="6" s="1"/>
  <c r="Q938" i="6"/>
  <c r="S938" i="6" s="1"/>
  <c r="Q939" i="6"/>
  <c r="S939" i="6" s="1"/>
  <c r="Q940" i="6"/>
  <c r="S940" i="6" s="1"/>
  <c r="Q941" i="6"/>
  <c r="S941" i="6" s="1"/>
  <c r="Q942" i="6"/>
  <c r="S942" i="6" s="1"/>
  <c r="Q943" i="6"/>
  <c r="S943" i="6" s="1"/>
  <c r="Q944" i="6"/>
  <c r="S944" i="6" s="1"/>
  <c r="Q945" i="6"/>
  <c r="S945" i="6" s="1"/>
  <c r="Q946" i="6"/>
  <c r="S946" i="6" s="1"/>
  <c r="Q947" i="6"/>
  <c r="S947" i="6" s="1"/>
  <c r="Q948" i="6"/>
  <c r="S948" i="6" s="1"/>
  <c r="Q949" i="6"/>
  <c r="S949" i="6" s="1"/>
  <c r="Q950" i="6"/>
  <c r="S950" i="6" s="1"/>
  <c r="Q951" i="6"/>
  <c r="S951" i="6" s="1"/>
  <c r="Q952" i="6"/>
  <c r="S952" i="6" s="1"/>
  <c r="Q953" i="6"/>
  <c r="S953" i="6" s="1"/>
  <c r="Q954" i="6"/>
  <c r="S954" i="6" s="1"/>
  <c r="Q955" i="6"/>
  <c r="S955" i="6" s="1"/>
  <c r="Q956" i="6"/>
  <c r="S956" i="6" s="1"/>
  <c r="Q957" i="6"/>
  <c r="S957" i="6" s="1"/>
  <c r="Q958" i="6"/>
  <c r="S958" i="6" s="1"/>
  <c r="Q959" i="6"/>
  <c r="S959" i="6" s="1"/>
  <c r="Q960" i="6"/>
  <c r="S960" i="6" s="1"/>
  <c r="Q961" i="6"/>
  <c r="S961" i="6" s="1"/>
  <c r="Q962" i="6"/>
  <c r="S962" i="6" s="1"/>
  <c r="Q963" i="6"/>
  <c r="S963" i="6" s="1"/>
  <c r="Q964" i="6"/>
  <c r="S964" i="6" s="1"/>
  <c r="Q965" i="6"/>
  <c r="S965" i="6" s="1"/>
  <c r="Q966" i="6"/>
  <c r="S966" i="6" s="1"/>
  <c r="Q967" i="6"/>
  <c r="S967" i="6" s="1"/>
  <c r="Q968" i="6"/>
  <c r="S968" i="6" s="1"/>
  <c r="Q969" i="6"/>
  <c r="S969" i="6" s="1"/>
  <c r="Q970" i="6"/>
  <c r="S970" i="6" s="1"/>
  <c r="Q971" i="6"/>
  <c r="S971" i="6" s="1"/>
  <c r="Q972" i="6"/>
  <c r="S972" i="6" s="1"/>
  <c r="Q973" i="6"/>
  <c r="S973" i="6" s="1"/>
  <c r="Q974" i="6"/>
  <c r="S974" i="6" s="1"/>
  <c r="Q975" i="6"/>
  <c r="S975" i="6" s="1"/>
  <c r="Q976" i="6"/>
  <c r="S976" i="6" s="1"/>
  <c r="Q977" i="6"/>
  <c r="S977" i="6" s="1"/>
  <c r="Q978" i="6"/>
  <c r="S978" i="6" s="1"/>
  <c r="Q979" i="6"/>
  <c r="S979" i="6" s="1"/>
  <c r="Q980" i="6"/>
  <c r="S980" i="6" s="1"/>
  <c r="Q981" i="6"/>
  <c r="S981" i="6" s="1"/>
  <c r="Q982" i="6"/>
  <c r="S982" i="6" s="1"/>
  <c r="Q983" i="6"/>
  <c r="S983" i="6" s="1"/>
  <c r="Q984" i="6"/>
  <c r="S984" i="6" s="1"/>
  <c r="Q985" i="6"/>
  <c r="S985" i="6" s="1"/>
  <c r="Q986" i="6"/>
  <c r="S986" i="6" s="1"/>
  <c r="Q987" i="6"/>
  <c r="S987" i="6" s="1"/>
  <c r="Q988" i="6"/>
  <c r="S988" i="6" s="1"/>
  <c r="Q989" i="6"/>
  <c r="S989" i="6" s="1"/>
  <c r="Q990" i="6"/>
  <c r="S990" i="6" s="1"/>
  <c r="Q991" i="6"/>
  <c r="S991" i="6" s="1"/>
  <c r="Q992" i="6"/>
  <c r="S992" i="6" s="1"/>
  <c r="Q993" i="6"/>
  <c r="S993" i="6" s="1"/>
  <c r="Q994" i="6"/>
  <c r="S994" i="6" s="1"/>
  <c r="Q995" i="6"/>
  <c r="S995" i="6" s="1"/>
  <c r="Q996" i="6"/>
  <c r="S996" i="6" s="1"/>
  <c r="Q997" i="6"/>
  <c r="S997" i="6" s="1"/>
  <c r="Q998" i="6"/>
  <c r="S998" i="6" s="1"/>
  <c r="Q999" i="6"/>
  <c r="S999" i="6" s="1"/>
  <c r="Q1000" i="6"/>
  <c r="S1000" i="6" s="1"/>
  <c r="Q1001" i="6"/>
  <c r="S1001" i="6" s="1"/>
  <c r="Q1002" i="6"/>
  <c r="S1002" i="6" s="1"/>
  <c r="Q1003" i="6"/>
  <c r="S1003" i="6" s="1"/>
  <c r="Q1004" i="6"/>
  <c r="S1004" i="6" s="1"/>
  <c r="Q1005" i="6"/>
  <c r="S1005" i="6" s="1"/>
  <c r="Q1006" i="6"/>
  <c r="S1006" i="6" s="1"/>
  <c r="Q1007" i="6"/>
  <c r="S1007" i="6" s="1"/>
  <c r="Q1008" i="6"/>
  <c r="S1008" i="6" s="1"/>
  <c r="Q1009" i="6"/>
  <c r="S1009" i="6" s="1"/>
  <c r="Q1010" i="6"/>
  <c r="S1010" i="6" s="1"/>
  <c r="Q1011" i="6"/>
  <c r="S1011" i="6" s="1"/>
  <c r="Q1012" i="6"/>
  <c r="S1012" i="6" s="1"/>
  <c r="Q1013" i="6"/>
  <c r="S1013" i="6" s="1"/>
  <c r="Q1014" i="6"/>
  <c r="S1014" i="6" s="1"/>
  <c r="Q1015" i="6"/>
  <c r="S1015" i="6" s="1"/>
  <c r="Q1016" i="6"/>
  <c r="S1016" i="6" s="1"/>
  <c r="Q1017" i="6"/>
  <c r="S1017" i="6" s="1"/>
  <c r="Q1018" i="6"/>
  <c r="S1018" i="6" s="1"/>
  <c r="Q1019" i="6"/>
  <c r="S1019" i="6" s="1"/>
  <c r="Q1020" i="6"/>
  <c r="S1020" i="6" s="1"/>
  <c r="Q1021" i="6"/>
  <c r="S1021" i="6" s="1"/>
  <c r="Q1022" i="6"/>
  <c r="S1022" i="6" s="1"/>
  <c r="Q1023" i="6"/>
  <c r="S1023" i="6" s="1"/>
  <c r="Q1024" i="6"/>
  <c r="S1024" i="6" s="1"/>
  <c r="Q1025" i="6"/>
  <c r="S1025" i="6" s="1"/>
  <c r="Q1026" i="6"/>
  <c r="S1026" i="6" s="1"/>
  <c r="Q1027" i="6"/>
  <c r="S1027" i="6" s="1"/>
  <c r="Q1028" i="6"/>
  <c r="S1028" i="6" s="1"/>
  <c r="Q1029" i="6"/>
  <c r="S1029" i="6" s="1"/>
  <c r="Q1030" i="6"/>
  <c r="S1030" i="6" s="1"/>
  <c r="Q1031" i="6"/>
  <c r="S1031" i="6" s="1"/>
  <c r="Q1032" i="6"/>
  <c r="S1032" i="6" s="1"/>
  <c r="Q1033" i="6"/>
  <c r="S1033" i="6" s="1"/>
  <c r="Q1034" i="6"/>
  <c r="S1034" i="6" s="1"/>
  <c r="Q1035" i="6"/>
  <c r="S1035" i="6" s="1"/>
  <c r="Q1036" i="6"/>
  <c r="S1036" i="6" s="1"/>
  <c r="Q1037" i="6"/>
  <c r="S1037" i="6" s="1"/>
  <c r="Q1038" i="6"/>
  <c r="S1038" i="6" s="1"/>
  <c r="Q1039" i="6"/>
  <c r="S1039" i="6" s="1"/>
  <c r="Q1040" i="6"/>
  <c r="S1040" i="6" s="1"/>
  <c r="Q1041" i="6"/>
  <c r="S1041" i="6" s="1"/>
  <c r="Q1042" i="6"/>
  <c r="S1042" i="6" s="1"/>
  <c r="Q1043" i="6"/>
  <c r="S1043" i="6" s="1"/>
  <c r="Q1044" i="6"/>
  <c r="S1044" i="6" s="1"/>
  <c r="Q1045" i="6"/>
  <c r="S1045" i="6" s="1"/>
  <c r="Q1046" i="6"/>
  <c r="S1046" i="6" s="1"/>
  <c r="Q1047" i="6"/>
  <c r="S1047" i="6" s="1"/>
  <c r="Q1048" i="6"/>
  <c r="S1048" i="6" s="1"/>
  <c r="Q1049" i="6"/>
  <c r="S1049" i="6" s="1"/>
  <c r="Q1050" i="6"/>
  <c r="S1050" i="6" s="1"/>
  <c r="Q1051" i="6"/>
  <c r="S1051" i="6" s="1"/>
  <c r="Q1052" i="6"/>
  <c r="S1052" i="6" s="1"/>
  <c r="Q1053" i="6"/>
  <c r="S1053" i="6" s="1"/>
  <c r="Q1054" i="6"/>
  <c r="S1054" i="6" s="1"/>
  <c r="Q1055" i="6"/>
  <c r="S1055" i="6" s="1"/>
  <c r="Q1056" i="6"/>
  <c r="S1056" i="6" s="1"/>
  <c r="Q1057" i="6"/>
  <c r="S1057" i="6" s="1"/>
  <c r="Q1058" i="6"/>
  <c r="S1058" i="6" s="1"/>
  <c r="Q1059" i="6"/>
  <c r="S1059" i="6" s="1"/>
  <c r="Q1060" i="6"/>
  <c r="S1060" i="6" s="1"/>
  <c r="Q1061" i="6"/>
  <c r="S1061" i="6" s="1"/>
  <c r="Q1062" i="6"/>
  <c r="S1062" i="6" s="1"/>
  <c r="Q1063" i="6"/>
  <c r="S1063" i="6" s="1"/>
  <c r="Q1064" i="6"/>
  <c r="S1064" i="6" s="1"/>
  <c r="Q1065" i="6"/>
  <c r="S1065" i="6" s="1"/>
  <c r="Q1066" i="6"/>
  <c r="S1066" i="6" s="1"/>
  <c r="Q1067" i="6"/>
  <c r="S1067" i="6" s="1"/>
  <c r="Q1068" i="6"/>
  <c r="S1068" i="6" s="1"/>
  <c r="Q1069" i="6"/>
  <c r="S1069" i="6" s="1"/>
  <c r="Q1070" i="6"/>
  <c r="S1070" i="6" s="1"/>
  <c r="Q1071" i="6"/>
  <c r="S1071" i="6" s="1"/>
  <c r="Q1072" i="6"/>
  <c r="S1072" i="6" s="1"/>
  <c r="Q1073" i="6"/>
  <c r="S1073" i="6" s="1"/>
  <c r="Q1074" i="6"/>
  <c r="S1074" i="6" s="1"/>
  <c r="Q1075" i="6"/>
  <c r="S1075" i="6" s="1"/>
  <c r="Q1076" i="6"/>
  <c r="S1076" i="6" s="1"/>
  <c r="Q1077" i="6"/>
  <c r="S1077" i="6" s="1"/>
  <c r="Q1078" i="6"/>
  <c r="S1078" i="6" s="1"/>
  <c r="Q1079" i="6"/>
  <c r="S1079" i="6" s="1"/>
  <c r="Q1080" i="6"/>
  <c r="S1080" i="6" s="1"/>
  <c r="Q1081" i="6"/>
  <c r="S1081" i="6" s="1"/>
  <c r="Q1082" i="6"/>
  <c r="S1082" i="6" s="1"/>
  <c r="Q1083" i="6"/>
  <c r="S1083" i="6" s="1"/>
  <c r="Q1084" i="6"/>
  <c r="S1084" i="6" s="1"/>
  <c r="Q1085" i="6"/>
  <c r="S1085" i="6" s="1"/>
  <c r="Q1086" i="6"/>
  <c r="S1086" i="6" s="1"/>
  <c r="Q1087" i="6"/>
  <c r="S1087" i="6" s="1"/>
  <c r="Q1088" i="6"/>
  <c r="S1088" i="6" s="1"/>
  <c r="Q1089" i="6"/>
  <c r="S1089" i="6" s="1"/>
  <c r="Q1090" i="6"/>
  <c r="S1090" i="6" s="1"/>
  <c r="Q1091" i="6"/>
  <c r="S1091" i="6" s="1"/>
  <c r="Q1092" i="6"/>
  <c r="S1092" i="6" s="1"/>
  <c r="Q1093" i="6"/>
  <c r="S1093" i="6" s="1"/>
  <c r="Q1094" i="6"/>
  <c r="S1094" i="6" s="1"/>
  <c r="Q1095" i="6"/>
  <c r="S1095" i="6" s="1"/>
  <c r="Q1096" i="6"/>
  <c r="S1096" i="6" s="1"/>
  <c r="Q1097" i="6"/>
  <c r="S1097" i="6" s="1"/>
  <c r="Q1098" i="6"/>
  <c r="S1098" i="6" s="1"/>
  <c r="Q1099" i="6"/>
  <c r="S1099" i="6" s="1"/>
  <c r="Q1100" i="6"/>
  <c r="S1100" i="6" s="1"/>
  <c r="Q1101" i="6"/>
  <c r="S1101" i="6" s="1"/>
  <c r="Q1102" i="6"/>
  <c r="S1102" i="6" s="1"/>
  <c r="Q1103" i="6"/>
  <c r="S1103" i="6" s="1"/>
  <c r="Q1104" i="6"/>
  <c r="S1104" i="6" s="1"/>
  <c r="Q1105" i="6"/>
  <c r="S1105" i="6" s="1"/>
  <c r="Q1106" i="6"/>
  <c r="S1106" i="6" s="1"/>
  <c r="Q1107" i="6"/>
  <c r="S1107" i="6" s="1"/>
  <c r="Q1108" i="6"/>
  <c r="S1108" i="6" s="1"/>
  <c r="Q1109" i="6"/>
  <c r="S1109" i="6" s="1"/>
  <c r="Q1110" i="6"/>
  <c r="S1110" i="6" s="1"/>
  <c r="Q1111" i="6"/>
  <c r="S1111" i="6" s="1"/>
  <c r="Q1112" i="6"/>
  <c r="S1112" i="6" s="1"/>
  <c r="Q1113" i="6"/>
  <c r="S1113" i="6" s="1"/>
  <c r="Q1114" i="6"/>
  <c r="S1114" i="6" s="1"/>
  <c r="Q1115" i="6"/>
  <c r="S1115" i="6" s="1"/>
  <c r="Q1116" i="6"/>
  <c r="S1116" i="6" s="1"/>
  <c r="Q1117" i="6"/>
  <c r="S1117" i="6" s="1"/>
  <c r="Q1118" i="6"/>
  <c r="S1118" i="6" s="1"/>
  <c r="Q1119" i="6"/>
  <c r="S1119" i="6" s="1"/>
  <c r="Q1120" i="6"/>
  <c r="S1120" i="6" s="1"/>
  <c r="Q1121" i="6"/>
  <c r="S1121" i="6" s="1"/>
  <c r="Q1122" i="6"/>
  <c r="S1122" i="6" s="1"/>
  <c r="Q1123" i="6"/>
  <c r="S1123" i="6" s="1"/>
  <c r="Q1124" i="6"/>
  <c r="S1124" i="6" s="1"/>
  <c r="Q1125" i="6"/>
  <c r="S1125" i="6" s="1"/>
  <c r="Q1126" i="6"/>
  <c r="S1126" i="6" s="1"/>
  <c r="Q1127" i="6"/>
  <c r="S1127" i="6" s="1"/>
  <c r="Q1128" i="6"/>
  <c r="S1128" i="6" s="1"/>
  <c r="Q1129" i="6"/>
  <c r="S1129" i="6" s="1"/>
  <c r="Q1130" i="6"/>
  <c r="S1130" i="6" s="1"/>
  <c r="Q1131" i="6"/>
  <c r="S1131" i="6" s="1"/>
  <c r="Q1132" i="6"/>
  <c r="S1132" i="6" s="1"/>
  <c r="Q1133" i="6"/>
  <c r="S1133" i="6" s="1"/>
  <c r="Q1134" i="6"/>
  <c r="S1134" i="6" s="1"/>
  <c r="Q1135" i="6"/>
  <c r="S1135" i="6" s="1"/>
  <c r="Q1136" i="6"/>
  <c r="S1136" i="6" s="1"/>
  <c r="Q1137" i="6"/>
  <c r="S1137" i="6" s="1"/>
  <c r="Q1138" i="6"/>
  <c r="S1138" i="6" s="1"/>
  <c r="Q1139" i="6"/>
  <c r="S1139" i="6" s="1"/>
  <c r="Q1140" i="6"/>
  <c r="S1140" i="6" s="1"/>
  <c r="Q1141" i="6"/>
  <c r="S1141" i="6" s="1"/>
  <c r="Q1142" i="6"/>
  <c r="S1142" i="6" s="1"/>
  <c r="Q1143" i="6"/>
  <c r="S1143" i="6" s="1"/>
  <c r="Q1144" i="6"/>
  <c r="S1144" i="6" s="1"/>
  <c r="Q1145" i="6"/>
  <c r="S1145" i="6" s="1"/>
  <c r="Q1146" i="6"/>
  <c r="S1146" i="6" s="1"/>
  <c r="Q1147" i="6"/>
  <c r="S1147" i="6" s="1"/>
  <c r="Q1148" i="6"/>
  <c r="S1148" i="6" s="1"/>
  <c r="Q1149" i="6"/>
  <c r="S1149" i="6" s="1"/>
  <c r="Q1150" i="6"/>
  <c r="S1150" i="6" s="1"/>
  <c r="Q1151" i="6"/>
  <c r="S1151" i="6" s="1"/>
  <c r="Q1152" i="6"/>
  <c r="S1152" i="6" s="1"/>
  <c r="Q1153" i="6"/>
  <c r="S1153" i="6" s="1"/>
  <c r="Q1154" i="6"/>
  <c r="S1154" i="6" s="1"/>
  <c r="Q1155" i="6"/>
  <c r="S1155" i="6" s="1"/>
  <c r="Q1156" i="6"/>
  <c r="S1156" i="6" s="1"/>
  <c r="Q1157" i="6"/>
  <c r="S1157" i="6" s="1"/>
  <c r="Q1158" i="6"/>
  <c r="S1158" i="6" s="1"/>
  <c r="Q1159" i="6"/>
  <c r="S1159" i="6" s="1"/>
  <c r="Q1160" i="6"/>
  <c r="S1160" i="6" s="1"/>
  <c r="Q1161" i="6"/>
  <c r="S1161" i="6" s="1"/>
  <c r="Q1162" i="6"/>
  <c r="S1162" i="6" s="1"/>
  <c r="Q1163" i="6"/>
  <c r="S1163" i="6" s="1"/>
  <c r="Q1164" i="6"/>
  <c r="S1164" i="6" s="1"/>
  <c r="Q1165" i="6"/>
  <c r="S1165" i="6" s="1"/>
  <c r="Q1166" i="6"/>
  <c r="S1166" i="6" s="1"/>
  <c r="Q1167" i="6"/>
  <c r="S1167" i="6" s="1"/>
  <c r="Q1168" i="6"/>
  <c r="S1168" i="6" s="1"/>
  <c r="Q1169" i="6"/>
  <c r="S1169" i="6" s="1"/>
  <c r="Q1170" i="6"/>
  <c r="S1170" i="6" s="1"/>
  <c r="Q1171" i="6"/>
  <c r="S1171" i="6" s="1"/>
  <c r="Q1172" i="6"/>
  <c r="S1172" i="6" s="1"/>
  <c r="Q1173" i="6"/>
  <c r="S1173" i="6" s="1"/>
  <c r="Q1174" i="6"/>
  <c r="S1174" i="6" s="1"/>
  <c r="Q1175" i="6"/>
  <c r="S1175" i="6" s="1"/>
  <c r="Q1176" i="6"/>
  <c r="S1176" i="6" s="1"/>
  <c r="Q1177" i="6"/>
  <c r="S1177" i="6" s="1"/>
  <c r="Q1178" i="6"/>
  <c r="S1178" i="6" s="1"/>
  <c r="Q1179" i="6"/>
  <c r="S1179" i="6" s="1"/>
  <c r="Q1180" i="6"/>
  <c r="S1180" i="6" s="1"/>
  <c r="Q1181" i="6"/>
  <c r="S1181" i="6" s="1"/>
  <c r="Q1182" i="6"/>
  <c r="S1182" i="6" s="1"/>
  <c r="Q1183" i="6"/>
  <c r="S1183" i="6" s="1"/>
  <c r="Q1184" i="6"/>
  <c r="S1184" i="6" s="1"/>
  <c r="Q1185" i="6"/>
  <c r="S1185" i="6" s="1"/>
  <c r="Q1186" i="6"/>
  <c r="S1186" i="6" s="1"/>
  <c r="Q1187" i="6"/>
  <c r="S1187" i="6" s="1"/>
  <c r="Q1188" i="6"/>
  <c r="S1188" i="6" s="1"/>
  <c r="Q1189" i="6"/>
  <c r="S1189" i="6" s="1"/>
  <c r="Q1190" i="6"/>
  <c r="S1190" i="6" s="1"/>
  <c r="Q1191" i="6"/>
  <c r="S1191" i="6" s="1"/>
  <c r="Q1192" i="6"/>
  <c r="S1192" i="6" s="1"/>
  <c r="Q1193" i="6"/>
  <c r="S1193" i="6" s="1"/>
  <c r="Q1194" i="6"/>
  <c r="S1194" i="6" s="1"/>
  <c r="Q1195" i="6"/>
  <c r="S1195" i="6" s="1"/>
  <c r="Q1196" i="6"/>
  <c r="S1196" i="6" s="1"/>
  <c r="Q1197" i="6"/>
  <c r="S1197" i="6" s="1"/>
  <c r="Q1198" i="6"/>
  <c r="S1198" i="6" s="1"/>
  <c r="Q1199" i="6"/>
  <c r="S1199" i="6" s="1"/>
  <c r="Q1200" i="6"/>
  <c r="S1200" i="6" s="1"/>
  <c r="Q1201" i="6"/>
  <c r="S1201" i="6" s="1"/>
  <c r="Q1202" i="6"/>
  <c r="S1202" i="6" s="1"/>
  <c r="Q1203" i="6"/>
  <c r="S1203" i="6" s="1"/>
  <c r="Q1204" i="6"/>
  <c r="S1204" i="6" s="1"/>
  <c r="Q1205" i="6"/>
  <c r="S1205" i="6" s="1"/>
  <c r="Q1206" i="6"/>
  <c r="S1206" i="6" s="1"/>
  <c r="Q1207" i="6"/>
  <c r="S1207" i="6" s="1"/>
  <c r="Q1208" i="6"/>
  <c r="S1208" i="6" s="1"/>
  <c r="Q1209" i="6"/>
  <c r="S1209" i="6" s="1"/>
  <c r="Q1210" i="6"/>
  <c r="S1210" i="6" s="1"/>
  <c r="Q1211" i="6"/>
  <c r="S1211" i="6" s="1"/>
  <c r="Q1212" i="6"/>
  <c r="S1212" i="6" s="1"/>
  <c r="Q1213" i="6"/>
  <c r="S1213" i="6" s="1"/>
  <c r="Q1214" i="6"/>
  <c r="S1214" i="6" s="1"/>
  <c r="Q1215" i="6"/>
  <c r="S1215" i="6" s="1"/>
  <c r="Q1216" i="6"/>
  <c r="S1216" i="6" s="1"/>
  <c r="Q1217" i="6"/>
  <c r="S1217" i="6" s="1"/>
  <c r="Q1218" i="6"/>
  <c r="S1218" i="6" s="1"/>
  <c r="Q1219" i="6"/>
  <c r="S1219" i="6" s="1"/>
  <c r="Q1220" i="6"/>
  <c r="S1220" i="6" s="1"/>
  <c r="Q1221" i="6"/>
  <c r="S1221" i="6" s="1"/>
  <c r="Q1222" i="6"/>
  <c r="S1222" i="6" s="1"/>
  <c r="Q1223" i="6"/>
  <c r="S1223" i="6" s="1"/>
  <c r="Q1224" i="6"/>
  <c r="S1224" i="6" s="1"/>
  <c r="Q1225" i="6"/>
  <c r="S1225" i="6" s="1"/>
  <c r="Q1226" i="6"/>
  <c r="S1226" i="6" s="1"/>
  <c r="Q1227" i="6"/>
  <c r="S1227" i="6" s="1"/>
  <c r="Q1228" i="6"/>
  <c r="S1228" i="6" s="1"/>
  <c r="Q1229" i="6"/>
  <c r="S1229" i="6" s="1"/>
  <c r="Q1230" i="6"/>
  <c r="S1230" i="6" s="1"/>
  <c r="Q1231" i="6"/>
  <c r="S1231" i="6" s="1"/>
  <c r="Q1232" i="6"/>
  <c r="S1232" i="6" s="1"/>
  <c r="Q1233" i="6"/>
  <c r="S1233" i="6" s="1"/>
  <c r="Q1234" i="6"/>
  <c r="S1234" i="6" s="1"/>
  <c r="Q1235" i="6"/>
  <c r="S1235" i="6" s="1"/>
  <c r="Q1236" i="6"/>
  <c r="S1236" i="6" s="1"/>
  <c r="Q1237" i="6"/>
  <c r="S1237" i="6" s="1"/>
  <c r="Q1238" i="6"/>
  <c r="S1238" i="6" s="1"/>
  <c r="Q1239" i="6"/>
  <c r="S1239" i="6" s="1"/>
  <c r="Q1240" i="6"/>
  <c r="S1240" i="6" s="1"/>
  <c r="Q1241" i="6"/>
  <c r="S1241" i="6" s="1"/>
  <c r="Q1242" i="6"/>
  <c r="S1242" i="6" s="1"/>
  <c r="Q1243" i="6"/>
  <c r="S1243" i="6" s="1"/>
  <c r="Q1244" i="6"/>
  <c r="S1244" i="6" s="1"/>
  <c r="Q1245" i="6"/>
  <c r="S1245" i="6" s="1"/>
  <c r="Q1246" i="6"/>
  <c r="S1246" i="6" s="1"/>
  <c r="Q1247" i="6"/>
  <c r="S1247" i="6" s="1"/>
  <c r="Q1248" i="6"/>
  <c r="S1248" i="6" s="1"/>
  <c r="Q1249" i="6"/>
  <c r="S1249" i="6" s="1"/>
  <c r="Q1250" i="6"/>
  <c r="S1250" i="6" s="1"/>
  <c r="Q1251" i="6"/>
  <c r="S1251" i="6" s="1"/>
  <c r="Q1252" i="6"/>
  <c r="S1252" i="6" s="1"/>
  <c r="Q1253" i="6"/>
  <c r="S1253" i="6" s="1"/>
  <c r="Q1254" i="6"/>
  <c r="S1254" i="6" s="1"/>
  <c r="Q1255" i="6"/>
  <c r="S1255" i="6" s="1"/>
  <c r="Q1256" i="6"/>
  <c r="S1256" i="6" s="1"/>
  <c r="Q1257" i="6"/>
  <c r="S1257" i="6" s="1"/>
  <c r="Q1258" i="6"/>
  <c r="S1258" i="6" s="1"/>
  <c r="Q1259" i="6"/>
  <c r="S1259" i="6" s="1"/>
  <c r="Q1260" i="6"/>
  <c r="S1260" i="6" s="1"/>
  <c r="Q1261" i="6"/>
  <c r="S1261" i="6" s="1"/>
  <c r="Q1262" i="6"/>
  <c r="S1262" i="6" s="1"/>
  <c r="Q1263" i="6"/>
  <c r="S1263" i="6" s="1"/>
  <c r="Q1264" i="6"/>
  <c r="S1264" i="6" s="1"/>
  <c r="Q1265" i="6"/>
  <c r="S1265" i="6" s="1"/>
  <c r="Q1266" i="6"/>
  <c r="S1266" i="6" s="1"/>
  <c r="Q1267" i="6"/>
  <c r="S1267" i="6" s="1"/>
  <c r="Q1268" i="6"/>
  <c r="S1268" i="6" s="1"/>
  <c r="Q1269" i="6"/>
  <c r="S1269" i="6" s="1"/>
  <c r="Q1270" i="6"/>
  <c r="S1270" i="6" s="1"/>
  <c r="Q1271" i="6"/>
  <c r="S1271" i="6" s="1"/>
  <c r="Q1272" i="6"/>
  <c r="S1272" i="6" s="1"/>
  <c r="Q1273" i="6"/>
  <c r="S1273" i="6" s="1"/>
  <c r="Q1274" i="6"/>
  <c r="S1274" i="6" s="1"/>
  <c r="Q1275" i="6"/>
  <c r="S1275" i="6" s="1"/>
  <c r="Q1276" i="6"/>
  <c r="S1276" i="6" s="1"/>
  <c r="Q1277" i="6"/>
  <c r="S1277" i="6" s="1"/>
  <c r="Q1278" i="6"/>
  <c r="S1278" i="6" s="1"/>
  <c r="Q1279" i="6"/>
  <c r="S1279" i="6" s="1"/>
  <c r="Q1280" i="6"/>
  <c r="S1280" i="6" s="1"/>
  <c r="Q1281" i="6"/>
  <c r="S1281" i="6" s="1"/>
  <c r="Q1282" i="6"/>
  <c r="S1282" i="6" s="1"/>
  <c r="Q1283" i="6"/>
  <c r="S1283" i="6" s="1"/>
  <c r="Q1284" i="6"/>
  <c r="S1284" i="6" s="1"/>
  <c r="Q1285" i="6"/>
  <c r="S1285" i="6" s="1"/>
  <c r="Q1286" i="6"/>
  <c r="S1286" i="6" s="1"/>
  <c r="Q1287" i="6"/>
  <c r="S1287" i="6" s="1"/>
  <c r="Q1288" i="6"/>
  <c r="S1288" i="6" s="1"/>
  <c r="Q1289" i="6"/>
  <c r="S1289" i="6" s="1"/>
  <c r="Q1290" i="6"/>
  <c r="S1290" i="6" s="1"/>
  <c r="Q1291" i="6"/>
  <c r="S1291" i="6" s="1"/>
  <c r="Q1292" i="6"/>
  <c r="S1292" i="6" s="1"/>
  <c r="Q1293" i="6"/>
  <c r="S1293" i="6" s="1"/>
  <c r="Q1294" i="6"/>
  <c r="S1294" i="6" s="1"/>
  <c r="Q1295" i="6"/>
  <c r="S1295" i="6" s="1"/>
  <c r="Q1296" i="6"/>
  <c r="S1296" i="6" s="1"/>
  <c r="Q1297" i="6"/>
  <c r="S1297" i="6" s="1"/>
  <c r="Q1298" i="6"/>
  <c r="S1298" i="6" s="1"/>
  <c r="Q1299" i="6"/>
  <c r="S1299" i="6" s="1"/>
  <c r="Q1300" i="6"/>
  <c r="S1300" i="6" s="1"/>
  <c r="Q1301" i="6"/>
  <c r="S1301" i="6" s="1"/>
  <c r="Q1302" i="6"/>
  <c r="S1302" i="6" s="1"/>
  <c r="Q1303" i="6"/>
  <c r="S1303" i="6" s="1"/>
  <c r="Q1304" i="6"/>
  <c r="S1304" i="6" s="1"/>
  <c r="Q1305" i="6"/>
  <c r="S1305" i="6" s="1"/>
  <c r="Q1306" i="6"/>
  <c r="S1306" i="6" s="1"/>
  <c r="Q1307" i="6"/>
  <c r="S1307" i="6" s="1"/>
  <c r="Q1308" i="6"/>
  <c r="S1308" i="6" s="1"/>
  <c r="Q1309" i="6"/>
  <c r="S1309" i="6" s="1"/>
  <c r="Q1310" i="6"/>
  <c r="S1310" i="6" s="1"/>
  <c r="Q1311" i="6"/>
  <c r="S1311" i="6" s="1"/>
  <c r="Q1312" i="6"/>
  <c r="S1312" i="6" s="1"/>
  <c r="Q1313" i="6"/>
  <c r="S1313" i="6" s="1"/>
  <c r="Q1314" i="6"/>
  <c r="S1314" i="6" s="1"/>
  <c r="Q1315" i="6"/>
  <c r="S1315" i="6" s="1"/>
  <c r="Q1316" i="6"/>
  <c r="S1316" i="6" s="1"/>
  <c r="Q1317" i="6"/>
  <c r="S1317" i="6" s="1"/>
  <c r="Q1318" i="6"/>
  <c r="S1318" i="6" s="1"/>
  <c r="Q1319" i="6"/>
  <c r="S1319" i="6" s="1"/>
  <c r="Q1320" i="6"/>
  <c r="S1320" i="6" s="1"/>
  <c r="Q1321" i="6"/>
  <c r="S1321" i="6" s="1"/>
  <c r="Q1322" i="6"/>
  <c r="S1322" i="6" s="1"/>
  <c r="Q1323" i="6"/>
  <c r="S1323" i="6" s="1"/>
  <c r="Q1324" i="6"/>
  <c r="S1324" i="6" s="1"/>
  <c r="Q1325" i="6"/>
  <c r="S1325" i="6" s="1"/>
  <c r="Q1326" i="6"/>
  <c r="S1326" i="6" s="1"/>
  <c r="Q1327" i="6"/>
  <c r="S1327" i="6" s="1"/>
  <c r="Q1328" i="6"/>
  <c r="S1328" i="6" s="1"/>
  <c r="Q1329" i="6"/>
  <c r="S1329" i="6" s="1"/>
  <c r="Q1330" i="6"/>
  <c r="S1330" i="6" s="1"/>
  <c r="Q1331" i="6"/>
  <c r="S1331" i="6" s="1"/>
  <c r="Q1332" i="6"/>
  <c r="S1332" i="6" s="1"/>
  <c r="Q1333" i="6"/>
  <c r="S1333" i="6" s="1"/>
  <c r="Q1334" i="6"/>
  <c r="S1334" i="6" s="1"/>
  <c r="Q1335" i="6"/>
  <c r="S1335" i="6" s="1"/>
  <c r="Q1336" i="6"/>
  <c r="S1336" i="6" s="1"/>
  <c r="Q1337" i="6"/>
  <c r="S1337" i="6" s="1"/>
  <c r="Q1338" i="6"/>
  <c r="S1338" i="6" s="1"/>
  <c r="Q1339" i="6"/>
  <c r="S1339" i="6" s="1"/>
  <c r="Q1340" i="6"/>
  <c r="S1340" i="6" s="1"/>
  <c r="Q1341" i="6"/>
  <c r="S1341" i="6" s="1"/>
  <c r="Q1342" i="6"/>
  <c r="S1342" i="6" s="1"/>
  <c r="Q1343" i="6"/>
  <c r="S1343" i="6" s="1"/>
  <c r="Q1344" i="6"/>
  <c r="S1344" i="6" s="1"/>
  <c r="Q1345" i="6"/>
  <c r="S1345" i="6" s="1"/>
  <c r="Q1346" i="6"/>
  <c r="S1346" i="6" s="1"/>
  <c r="Q1347" i="6"/>
  <c r="S1347" i="6" s="1"/>
  <c r="Q1348" i="6"/>
  <c r="S1348" i="6" s="1"/>
  <c r="Q1349" i="6"/>
  <c r="S1349" i="6" s="1"/>
  <c r="Q1350" i="6"/>
  <c r="S1350" i="6" s="1"/>
  <c r="Q1351" i="6"/>
  <c r="S1351" i="6" s="1"/>
  <c r="Q1352" i="6"/>
  <c r="S1352" i="6" s="1"/>
  <c r="Q1353" i="6"/>
  <c r="S1353" i="6" s="1"/>
  <c r="Q1354" i="6"/>
  <c r="S1354" i="6" s="1"/>
  <c r="Q1355" i="6"/>
  <c r="S1355" i="6" s="1"/>
  <c r="Q1356" i="6"/>
  <c r="S1356" i="6" s="1"/>
  <c r="Q1357" i="6"/>
  <c r="S1357" i="6" s="1"/>
  <c r="Q1358" i="6"/>
  <c r="S1358" i="6" s="1"/>
  <c r="Q1359" i="6"/>
  <c r="S1359" i="6" s="1"/>
  <c r="Q1360" i="6"/>
  <c r="S1360" i="6" s="1"/>
  <c r="Q1361" i="6"/>
  <c r="S1361" i="6" s="1"/>
  <c r="Q1362" i="6"/>
  <c r="S1362" i="6" s="1"/>
  <c r="Q1363" i="6"/>
  <c r="S1363" i="6" s="1"/>
  <c r="Q1364" i="6"/>
  <c r="S1364" i="6" s="1"/>
  <c r="Q1365" i="6"/>
  <c r="S1365" i="6" s="1"/>
  <c r="Q1366" i="6"/>
  <c r="S1366" i="6" s="1"/>
  <c r="Q1367" i="6"/>
  <c r="S1367" i="6" s="1"/>
  <c r="Q1368" i="6"/>
  <c r="S1368" i="6" s="1"/>
  <c r="Q1369" i="6"/>
  <c r="S1369" i="6" s="1"/>
  <c r="Q1370" i="6"/>
  <c r="S1370" i="6" s="1"/>
  <c r="Q1371" i="6"/>
  <c r="S1371" i="6" s="1"/>
  <c r="Q1372" i="6"/>
  <c r="S1372" i="6" s="1"/>
  <c r="Q1373" i="6"/>
  <c r="S1373" i="6" s="1"/>
  <c r="Q1374" i="6"/>
  <c r="S1374" i="6" s="1"/>
  <c r="Q1375" i="6"/>
  <c r="S1375" i="6" s="1"/>
  <c r="Q1376" i="6"/>
  <c r="S1376" i="6" s="1"/>
  <c r="Q1377" i="6"/>
  <c r="S1377" i="6" s="1"/>
  <c r="Q1378" i="6"/>
  <c r="S1378" i="6" s="1"/>
  <c r="Q1379" i="6"/>
  <c r="S1379" i="6" s="1"/>
  <c r="Q1380" i="6"/>
  <c r="S1380" i="6" s="1"/>
  <c r="Q1381" i="6"/>
  <c r="S1381" i="6" s="1"/>
  <c r="Q1382" i="6"/>
  <c r="S1382" i="6" s="1"/>
  <c r="Q1383" i="6"/>
  <c r="S1383" i="6" s="1"/>
  <c r="Q1384" i="6"/>
  <c r="S1384" i="6" s="1"/>
  <c r="Q1385" i="6"/>
  <c r="S1385" i="6" s="1"/>
  <c r="Q1386" i="6"/>
  <c r="S1386" i="6" s="1"/>
  <c r="Q1387" i="6"/>
  <c r="S1387" i="6" s="1"/>
  <c r="Q1388" i="6"/>
  <c r="S1388" i="6" s="1"/>
  <c r="Q1389" i="6"/>
  <c r="S1389" i="6" s="1"/>
  <c r="Q1390" i="6"/>
  <c r="S1390" i="6" s="1"/>
  <c r="Q1391" i="6"/>
  <c r="S1391" i="6" s="1"/>
  <c r="Q1392" i="6"/>
  <c r="S1392" i="6" s="1"/>
  <c r="Q1393" i="6"/>
  <c r="S1393" i="6" s="1"/>
  <c r="Q1394" i="6"/>
  <c r="S1394" i="6" s="1"/>
  <c r="Q1395" i="6"/>
  <c r="S1395" i="6" s="1"/>
  <c r="Q1396" i="6"/>
  <c r="S1396" i="6" s="1"/>
  <c r="Q1397" i="6"/>
  <c r="S1397" i="6" s="1"/>
  <c r="Q1398" i="6"/>
  <c r="S1398" i="6" s="1"/>
  <c r="Q1399" i="6"/>
  <c r="S1399" i="6" s="1"/>
  <c r="Q1400" i="6"/>
  <c r="S1400" i="6" s="1"/>
  <c r="Q1401" i="6"/>
  <c r="S1401" i="6" s="1"/>
  <c r="Q1402" i="6"/>
  <c r="S1402" i="6" s="1"/>
  <c r="Q1403" i="6"/>
  <c r="S1403" i="6" s="1"/>
  <c r="Q1404" i="6"/>
  <c r="S1404" i="6" s="1"/>
  <c r="Q1405" i="6"/>
  <c r="S1405" i="6" s="1"/>
  <c r="Q1406" i="6"/>
  <c r="S1406" i="6" s="1"/>
  <c r="Q1407" i="6"/>
  <c r="S1407" i="6" s="1"/>
  <c r="Q1408" i="6"/>
  <c r="S1408" i="6" s="1"/>
  <c r="Q1409" i="6"/>
  <c r="S1409" i="6" s="1"/>
  <c r="Q1410" i="6"/>
  <c r="S1410" i="6" s="1"/>
  <c r="Q1411" i="6"/>
  <c r="S1411" i="6" s="1"/>
  <c r="Q1412" i="6"/>
  <c r="S1412" i="6" s="1"/>
  <c r="Q1413" i="6"/>
  <c r="S1413" i="6" s="1"/>
  <c r="Q1414" i="6"/>
  <c r="S1414" i="6" s="1"/>
  <c r="Q1415" i="6"/>
  <c r="S1415" i="6" s="1"/>
  <c r="Q1416" i="6"/>
  <c r="S1416" i="6" s="1"/>
  <c r="Q1417" i="6"/>
  <c r="S1417" i="6" s="1"/>
  <c r="Q1418" i="6"/>
  <c r="S1418" i="6" s="1"/>
  <c r="Q1419" i="6"/>
  <c r="S1419" i="6" s="1"/>
  <c r="Q1420" i="6"/>
  <c r="S1420" i="6" s="1"/>
  <c r="Q1421" i="6"/>
  <c r="S1421" i="6" s="1"/>
  <c r="Q1422" i="6"/>
  <c r="S1422" i="6" s="1"/>
  <c r="Q1423" i="6"/>
  <c r="S1423" i="6" s="1"/>
  <c r="Q1424" i="6"/>
  <c r="S1424" i="6" s="1"/>
  <c r="Q1425" i="6"/>
  <c r="S1425" i="6" s="1"/>
  <c r="Q1426" i="6"/>
  <c r="S1426" i="6" s="1"/>
  <c r="Q1427" i="6"/>
  <c r="S1427" i="6" s="1"/>
  <c r="Q1428" i="6"/>
  <c r="S1428" i="6" s="1"/>
  <c r="Q1429" i="6"/>
  <c r="S1429" i="6" s="1"/>
  <c r="Q1430" i="6"/>
  <c r="S1430" i="6" s="1"/>
  <c r="Q1431" i="6"/>
  <c r="S1431" i="6" s="1"/>
  <c r="Q1432" i="6"/>
  <c r="S1432" i="6" s="1"/>
  <c r="Q1433" i="6"/>
  <c r="S1433" i="6" s="1"/>
  <c r="Q1434" i="6"/>
  <c r="S1434" i="6" s="1"/>
  <c r="Q1435" i="6"/>
  <c r="S1435" i="6" s="1"/>
  <c r="Q1436" i="6"/>
  <c r="S1436" i="6" s="1"/>
  <c r="Q1437" i="6"/>
  <c r="S1437" i="6" s="1"/>
  <c r="Q1438" i="6"/>
  <c r="S1438" i="6" s="1"/>
  <c r="Q1439" i="6"/>
  <c r="S1439" i="6" s="1"/>
  <c r="Q1440" i="6"/>
  <c r="S1440" i="6" s="1"/>
  <c r="Q1441" i="6"/>
  <c r="S1441" i="6" s="1"/>
  <c r="Q1442" i="6"/>
  <c r="S1442" i="6" s="1"/>
  <c r="Q1443" i="6"/>
  <c r="S1443" i="6" s="1"/>
  <c r="Q1444" i="6"/>
  <c r="S1444" i="6" s="1"/>
  <c r="Q1445" i="6"/>
  <c r="S1445" i="6" s="1"/>
  <c r="Q1446" i="6"/>
  <c r="S1446" i="6" s="1"/>
  <c r="Q1447" i="6"/>
  <c r="S1447" i="6" s="1"/>
  <c r="Q1448" i="6"/>
  <c r="S1448" i="6" s="1"/>
  <c r="Q1449" i="6"/>
  <c r="S1449" i="6" s="1"/>
  <c r="Q1450" i="6"/>
  <c r="S1450" i="6" s="1"/>
  <c r="Q1451" i="6"/>
  <c r="S1451" i="6" s="1"/>
  <c r="Q1452" i="6"/>
  <c r="S1452" i="6" s="1"/>
  <c r="Q1453" i="6"/>
  <c r="S1453" i="6" s="1"/>
  <c r="Q1454" i="6"/>
  <c r="S1454" i="6" s="1"/>
  <c r="Q1455" i="6"/>
  <c r="S1455" i="6" s="1"/>
  <c r="Q1456" i="6"/>
  <c r="S1456" i="6" s="1"/>
  <c r="Q1457" i="6"/>
  <c r="S1457" i="6" s="1"/>
  <c r="Q1458" i="6"/>
  <c r="S1458" i="6" s="1"/>
  <c r="Q1459" i="6"/>
  <c r="S1459" i="6" s="1"/>
  <c r="Q1460" i="6"/>
  <c r="S1460" i="6" s="1"/>
  <c r="Q1461" i="6"/>
  <c r="S1461" i="6" s="1"/>
  <c r="Q1462" i="6"/>
  <c r="S1462" i="6" s="1"/>
  <c r="Q1463" i="6"/>
  <c r="S1463" i="6" s="1"/>
  <c r="Q1464" i="6"/>
  <c r="S1464" i="6" s="1"/>
  <c r="Q1465" i="6"/>
  <c r="S1465" i="6" s="1"/>
  <c r="Q1466" i="6"/>
  <c r="S1466" i="6" s="1"/>
  <c r="Q1467" i="6"/>
  <c r="S1467" i="6" s="1"/>
  <c r="Q1468" i="6"/>
  <c r="S1468" i="6" s="1"/>
  <c r="Q1469" i="6"/>
  <c r="S1469" i="6" s="1"/>
  <c r="Q1470" i="6"/>
  <c r="S1470" i="6" s="1"/>
  <c r="Q1471" i="6"/>
  <c r="S1471" i="6" s="1"/>
  <c r="Q1472" i="6"/>
  <c r="S1472" i="6" s="1"/>
  <c r="Q1473" i="6"/>
  <c r="S1473" i="6" s="1"/>
  <c r="Q1474" i="6"/>
  <c r="S1474" i="6" s="1"/>
  <c r="Q1475" i="6"/>
  <c r="S1475" i="6" s="1"/>
  <c r="Q1476" i="6"/>
  <c r="S1476" i="6" s="1"/>
  <c r="Q1477" i="6"/>
  <c r="S1477" i="6" s="1"/>
  <c r="Q1478" i="6"/>
  <c r="S1478" i="6" s="1"/>
  <c r="Q1479" i="6"/>
  <c r="S1479" i="6" s="1"/>
  <c r="Q1480" i="6"/>
  <c r="S1480" i="6" s="1"/>
  <c r="Q1481" i="6"/>
  <c r="S1481" i="6" s="1"/>
  <c r="Q1482" i="6"/>
  <c r="S1482" i="6" s="1"/>
  <c r="Q1483" i="6"/>
  <c r="S1483" i="6" s="1"/>
  <c r="Q1484" i="6"/>
  <c r="S1484" i="6" s="1"/>
  <c r="Q1485" i="6"/>
  <c r="S1485" i="6" s="1"/>
  <c r="Q1486" i="6"/>
  <c r="S1486" i="6" s="1"/>
  <c r="Q1487" i="6"/>
  <c r="S1487" i="6" s="1"/>
  <c r="Q1488" i="6"/>
  <c r="S1488" i="6" s="1"/>
  <c r="Q1489" i="6"/>
  <c r="S1489" i="6" s="1"/>
  <c r="Q1490" i="6"/>
  <c r="S1490" i="6" s="1"/>
  <c r="Q1491" i="6"/>
  <c r="S1491" i="6" s="1"/>
  <c r="Q1492" i="6"/>
  <c r="S1492" i="6" s="1"/>
  <c r="Q1493" i="6"/>
  <c r="S1493" i="6" s="1"/>
  <c r="Q1494" i="6"/>
  <c r="S1494" i="6" s="1"/>
  <c r="Q1495" i="6"/>
  <c r="S1495" i="6" s="1"/>
  <c r="Q1496" i="6"/>
  <c r="S1496" i="6" s="1"/>
  <c r="Q1497" i="6"/>
  <c r="S1497" i="6" s="1"/>
  <c r="Q1498" i="6"/>
  <c r="S1498" i="6" s="1"/>
  <c r="Q1499" i="6"/>
  <c r="S1499" i="6" s="1"/>
  <c r="Q1500" i="6"/>
  <c r="S1500" i="6" s="1"/>
  <c r="Q1501" i="6"/>
  <c r="S1501" i="6" s="1"/>
  <c r="Q1502" i="6"/>
  <c r="S1502" i="6" s="1"/>
  <c r="Q1503" i="6"/>
  <c r="S1503" i="6" s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O2" i="4"/>
  <c r="S2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S7" i="4"/>
  <c r="S8" i="4"/>
  <c r="S9" i="4"/>
  <c r="S10" i="4"/>
  <c r="S11" i="4"/>
  <c r="S12" i="4"/>
  <c r="S13" i="4"/>
  <c r="S14" i="4"/>
  <c r="S15" i="4"/>
  <c r="S16" i="4"/>
  <c r="S17" i="4"/>
  <c r="S3" i="4"/>
  <c r="S4" i="4"/>
  <c r="S5" i="4"/>
  <c r="S6" i="4"/>
  <c r="K3" i="4"/>
  <c r="K4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L3" i="4"/>
  <c r="L4" i="4" s="1"/>
  <c r="J3" i="4"/>
  <c r="J4" i="4" s="1"/>
  <c r="J5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F3" i="4"/>
  <c r="F4" i="4" s="1"/>
  <c r="F5" i="4" s="1"/>
  <c r="F6" i="4" s="1"/>
  <c r="G3" i="4"/>
  <c r="G4" i="4" s="1"/>
  <c r="N6" i="6" l="1"/>
  <c r="B71" i="4"/>
  <c r="V70" i="4"/>
  <c r="N64" i="4"/>
  <c r="N65" i="4" s="1"/>
  <c r="N66" i="4" s="1"/>
  <c r="N67" i="4" s="1"/>
  <c r="N68" i="4" s="1"/>
  <c r="N69" i="4" s="1"/>
  <c r="N70" i="4" s="1"/>
  <c r="L66" i="4"/>
  <c r="O65" i="4"/>
  <c r="O64" i="4"/>
  <c r="L67" i="4"/>
  <c r="O35" i="4"/>
  <c r="L36" i="4"/>
  <c r="P4" i="4"/>
  <c r="P3" i="4"/>
  <c r="K31" i="4"/>
  <c r="AA30" i="4"/>
  <c r="L5" i="4"/>
  <c r="O4" i="4"/>
  <c r="O3" i="4"/>
  <c r="M21" i="4"/>
  <c r="V5" i="4"/>
  <c r="V4" i="4"/>
  <c r="K5" i="4"/>
  <c r="J6" i="4"/>
  <c r="G5" i="4"/>
  <c r="F7" i="4"/>
  <c r="O6" i="6" l="1"/>
  <c r="N7" i="6"/>
  <c r="O7" i="6" s="1"/>
  <c r="N71" i="4"/>
  <c r="P70" i="4"/>
  <c r="B72" i="4"/>
  <c r="V71" i="4"/>
  <c r="O66" i="4"/>
  <c r="O67" i="4"/>
  <c r="L68" i="4"/>
  <c r="O36" i="4"/>
  <c r="L37" i="4"/>
  <c r="P5" i="4"/>
  <c r="V6" i="4"/>
  <c r="K32" i="4"/>
  <c r="AA31" i="4"/>
  <c r="L6" i="4"/>
  <c r="O5" i="4"/>
  <c r="M22" i="4"/>
  <c r="K6" i="4"/>
  <c r="J7" i="4"/>
  <c r="G6" i="4"/>
  <c r="F8" i="4"/>
  <c r="V72" i="4" l="1"/>
  <c r="B73" i="4"/>
  <c r="N72" i="4"/>
  <c r="P71" i="4"/>
  <c r="O68" i="4"/>
  <c r="L69" i="4"/>
  <c r="O37" i="4"/>
  <c r="P6" i="4"/>
  <c r="L38" i="4"/>
  <c r="K33" i="4"/>
  <c r="AA32" i="4"/>
  <c r="L7" i="4"/>
  <c r="O6" i="4"/>
  <c r="M23" i="4"/>
  <c r="K7" i="4"/>
  <c r="P7" i="4" s="1"/>
  <c r="J8" i="4"/>
  <c r="G7" i="4"/>
  <c r="F9" i="4"/>
  <c r="N73" i="4" l="1"/>
  <c r="P72" i="4"/>
  <c r="B74" i="4"/>
  <c r="V73" i="4"/>
  <c r="V7" i="4"/>
  <c r="O69" i="4"/>
  <c r="O38" i="4"/>
  <c r="L39" i="4"/>
  <c r="AA33" i="4"/>
  <c r="L8" i="4"/>
  <c r="O7" i="4"/>
  <c r="M24" i="4"/>
  <c r="V8" i="4"/>
  <c r="K8" i="4"/>
  <c r="J9" i="4"/>
  <c r="G8" i="4"/>
  <c r="F10" i="4"/>
  <c r="V74" i="4" l="1"/>
  <c r="B75" i="4"/>
  <c r="N74" i="4"/>
  <c r="P73" i="4"/>
  <c r="O39" i="4"/>
  <c r="L40" i="4"/>
  <c r="P8" i="4"/>
  <c r="AA34" i="4"/>
  <c r="L9" i="4"/>
  <c r="O8" i="4"/>
  <c r="M25" i="4"/>
  <c r="V9" i="4"/>
  <c r="K9" i="4"/>
  <c r="J10" i="4"/>
  <c r="G9" i="4"/>
  <c r="F11" i="4"/>
  <c r="N75" i="4" l="1"/>
  <c r="P74" i="4"/>
  <c r="B76" i="4"/>
  <c r="V75" i="4"/>
  <c r="P9" i="4"/>
  <c r="O40" i="4"/>
  <c r="L41" i="4"/>
  <c r="L10" i="4"/>
  <c r="O9" i="4"/>
  <c r="M26" i="4"/>
  <c r="V10" i="4"/>
  <c r="K10" i="4"/>
  <c r="J11" i="4"/>
  <c r="G10" i="4"/>
  <c r="F12" i="4"/>
  <c r="B77" i="4" l="1"/>
  <c r="V76" i="4"/>
  <c r="P10" i="4"/>
  <c r="N76" i="4"/>
  <c r="P75" i="4"/>
  <c r="O41" i="4"/>
  <c r="L42" i="4"/>
  <c r="L11" i="4"/>
  <c r="O10" i="4"/>
  <c r="M27" i="4"/>
  <c r="V11" i="4"/>
  <c r="K11" i="4"/>
  <c r="J12" i="4"/>
  <c r="G11" i="4"/>
  <c r="F13" i="4"/>
  <c r="N77" i="4" l="1"/>
  <c r="P76" i="4"/>
  <c r="B78" i="4"/>
  <c r="V77" i="4"/>
  <c r="O42" i="4"/>
  <c r="L43" i="4"/>
  <c r="P11" i="4"/>
  <c r="L12" i="4"/>
  <c r="O11" i="4"/>
  <c r="M28" i="4"/>
  <c r="V12" i="4"/>
  <c r="K12" i="4"/>
  <c r="J13" i="4"/>
  <c r="G12" i="4"/>
  <c r="F14" i="4"/>
  <c r="V78" i="4" l="1"/>
  <c r="B79" i="4"/>
  <c r="N78" i="4"/>
  <c r="P77" i="4"/>
  <c r="O43" i="4"/>
  <c r="P12" i="4"/>
  <c r="L44" i="4"/>
  <c r="L13" i="4"/>
  <c r="O12" i="4"/>
  <c r="M29" i="4"/>
  <c r="V13" i="4"/>
  <c r="K13" i="4"/>
  <c r="J14" i="4"/>
  <c r="G13" i="4"/>
  <c r="F15" i="4"/>
  <c r="N79" i="4" l="1"/>
  <c r="P78" i="4"/>
  <c r="V79" i="4"/>
  <c r="B80" i="4"/>
  <c r="O44" i="4"/>
  <c r="L45" i="4"/>
  <c r="P13" i="4"/>
  <c r="L14" i="4"/>
  <c r="O13" i="4"/>
  <c r="M30" i="4"/>
  <c r="V14" i="4"/>
  <c r="K14" i="4"/>
  <c r="J15" i="4"/>
  <c r="G14" i="4"/>
  <c r="F16" i="4"/>
  <c r="B81" i="4" l="1"/>
  <c r="V80" i="4"/>
  <c r="N80" i="4"/>
  <c r="P79" i="4"/>
  <c r="O45" i="4"/>
  <c r="P14" i="4"/>
  <c r="L46" i="4"/>
  <c r="L15" i="4"/>
  <c r="O14" i="4"/>
  <c r="M31" i="4"/>
  <c r="V15" i="4"/>
  <c r="K15" i="4"/>
  <c r="J16" i="4"/>
  <c r="G15" i="4"/>
  <c r="F17" i="4"/>
  <c r="N81" i="4" l="1"/>
  <c r="P80" i="4"/>
  <c r="V81" i="4"/>
  <c r="B82" i="4"/>
  <c r="O46" i="4"/>
  <c r="L47" i="4"/>
  <c r="P15" i="4"/>
  <c r="L16" i="4"/>
  <c r="O15" i="4"/>
  <c r="M32" i="4"/>
  <c r="V16" i="4"/>
  <c r="K16" i="4"/>
  <c r="J17" i="4"/>
  <c r="G16" i="4"/>
  <c r="F18" i="4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P16" i="4" l="1"/>
  <c r="V82" i="4"/>
  <c r="B83" i="4"/>
  <c r="N82" i="4"/>
  <c r="P81" i="4"/>
  <c r="O47" i="4"/>
  <c r="L48" i="4"/>
  <c r="L17" i="4"/>
  <c r="O16" i="4"/>
  <c r="F33" i="4"/>
  <c r="M33" i="4"/>
  <c r="V17" i="4"/>
  <c r="K17" i="4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G17" i="4"/>
  <c r="N83" i="4" l="1"/>
  <c r="P82" i="4"/>
  <c r="B84" i="4"/>
  <c r="V83" i="4"/>
  <c r="P17" i="4"/>
  <c r="O48" i="4"/>
  <c r="L49" i="4"/>
  <c r="V18" i="4"/>
  <c r="L18" i="4"/>
  <c r="P18" i="4" s="1"/>
  <c r="O17" i="4"/>
  <c r="F34" i="4"/>
  <c r="F35" i="4" s="1"/>
  <c r="J34" i="4"/>
  <c r="J35" i="4" s="1"/>
  <c r="M34" i="4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B85" i="4" l="1"/>
  <c r="V84" i="4"/>
  <c r="N84" i="4"/>
  <c r="P83" i="4"/>
  <c r="J36" i="4"/>
  <c r="Z35" i="4"/>
  <c r="F36" i="4"/>
  <c r="X35" i="4"/>
  <c r="O49" i="4"/>
  <c r="M35" i="4"/>
  <c r="P34" i="4"/>
  <c r="L50" i="4"/>
  <c r="G52" i="4"/>
  <c r="L19" i="4"/>
  <c r="P19" i="4" s="1"/>
  <c r="O18" i="4"/>
  <c r="V20" i="4"/>
  <c r="V19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V2" i="4"/>
  <c r="V3" i="4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I1504" i="6"/>
  <c r="I1505" i="6"/>
  <c r="I1506" i="6"/>
  <c r="I1507" i="6"/>
  <c r="I1508" i="6"/>
  <c r="I1509" i="6"/>
  <c r="I1510" i="6"/>
  <c r="I1511" i="6"/>
  <c r="I4" i="6"/>
  <c r="I1527" i="6"/>
  <c r="I1528" i="6"/>
  <c r="I1529" i="6"/>
  <c r="X4" i="6"/>
  <c r="AC4" i="6"/>
  <c r="O4" i="6"/>
  <c r="Q4" i="6"/>
  <c r="AB5" i="6"/>
  <c r="G1527" i="6"/>
  <c r="G1528" i="6"/>
  <c r="G1529" i="6"/>
  <c r="G1530" i="6"/>
  <c r="G1531" i="6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4" i="4" s="1"/>
  <c r="Q65" i="4" s="1"/>
  <c r="Q66" i="4" s="1"/>
  <c r="Q67" i="4" s="1"/>
  <c r="Q68" i="4" s="1"/>
  <c r="Q69" i="4" s="1"/>
  <c r="Y150" i="4" l="1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N85" i="4"/>
  <c r="P84" i="4"/>
  <c r="V85" i="4"/>
  <c r="B86" i="4"/>
  <c r="Y51" i="4"/>
  <c r="M36" i="4"/>
  <c r="P35" i="4"/>
  <c r="F37" i="4"/>
  <c r="X36" i="4"/>
  <c r="O50" i="4"/>
  <c r="J37" i="4"/>
  <c r="Z36" i="4"/>
  <c r="S4" i="6"/>
  <c r="Q5" i="6"/>
  <c r="Q6" i="6" s="1"/>
  <c r="Q7" i="6" s="1"/>
  <c r="Y36" i="4"/>
  <c r="Y35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L51" i="4"/>
  <c r="Y52" i="4"/>
  <c r="G53" i="4"/>
  <c r="V21" i="4"/>
  <c r="L20" i="4"/>
  <c r="P20" i="4" s="1"/>
  <c r="O19" i="4"/>
  <c r="AC5" i="6"/>
  <c r="AA18" i="4" s="1"/>
  <c r="AB6" i="6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N10" i="6"/>
  <c r="AR10" i="6" s="1"/>
  <c r="AN19" i="6"/>
  <c r="AR19" i="6" s="1"/>
  <c r="AN11" i="6"/>
  <c r="AN9" i="6"/>
  <c r="AR9" i="6" s="1"/>
  <c r="AN13" i="6"/>
  <c r="AR13" i="6" s="1"/>
  <c r="AN5" i="6"/>
  <c r="AR5" i="6" s="1"/>
  <c r="AN14" i="6"/>
  <c r="AN6" i="6"/>
  <c r="AR6" i="6" s="1"/>
  <c r="AN15" i="6"/>
  <c r="AR15" i="6" s="1"/>
  <c r="AN7" i="6"/>
  <c r="AR7" i="6" s="1"/>
  <c r="AN16" i="6"/>
  <c r="AN18" i="6"/>
  <c r="AR18" i="6" s="1"/>
  <c r="AN8" i="6"/>
  <c r="AN17" i="6"/>
  <c r="AR17" i="6" s="1"/>
  <c r="AN12" i="6"/>
  <c r="AR12" i="6" s="1"/>
  <c r="AA3" i="4"/>
  <c r="AA11" i="4"/>
  <c r="AA4" i="4"/>
  <c r="AA12" i="4"/>
  <c r="AA5" i="4"/>
  <c r="AA13" i="4"/>
  <c r="AA6" i="4"/>
  <c r="AA14" i="4"/>
  <c r="AA7" i="4"/>
  <c r="AA15" i="4"/>
  <c r="AA10" i="4"/>
  <c r="AA8" i="4"/>
  <c r="AA16" i="4"/>
  <c r="AA9" i="4"/>
  <c r="AA17" i="4"/>
  <c r="AA2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X34" i="4"/>
  <c r="Y20" i="4"/>
  <c r="Y19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Y18" i="4"/>
  <c r="Y3" i="4"/>
  <c r="X2" i="4"/>
  <c r="X3" i="4"/>
  <c r="AR345" i="6"/>
  <c r="AR266" i="6"/>
  <c r="AR193" i="6"/>
  <c r="AR120" i="6"/>
  <c r="AR303" i="6"/>
  <c r="AR221" i="6"/>
  <c r="AR147" i="6"/>
  <c r="AR361" i="6"/>
  <c r="AR294" i="6"/>
  <c r="AR211" i="6"/>
  <c r="AR138" i="6"/>
  <c r="AR313" i="6"/>
  <c r="AR230" i="6"/>
  <c r="AR157" i="6"/>
  <c r="AR359" i="6"/>
  <c r="AR285" i="6"/>
  <c r="AR202" i="6"/>
  <c r="AR129" i="6"/>
  <c r="AR343" i="6"/>
  <c r="AR257" i="6"/>
  <c r="AR184" i="6"/>
  <c r="AR111" i="6"/>
  <c r="AR333" i="6"/>
  <c r="AR248" i="6"/>
  <c r="AR175" i="6"/>
  <c r="AR102" i="6"/>
  <c r="AR322" i="6"/>
  <c r="AR239" i="6"/>
  <c r="AR166" i="6"/>
  <c r="AR93" i="6"/>
  <c r="AR364" i="6"/>
  <c r="AR356" i="6"/>
  <c r="AR348" i="6"/>
  <c r="AR340" i="6"/>
  <c r="AR332" i="6"/>
  <c r="AR324" i="6"/>
  <c r="AR316" i="6"/>
  <c r="AR308" i="6"/>
  <c r="AR300" i="6"/>
  <c r="AR292" i="6"/>
  <c r="AR284" i="6"/>
  <c r="AR260" i="6"/>
  <c r="AR252" i="6"/>
  <c r="AR244" i="6"/>
  <c r="AR236" i="6"/>
  <c r="AR228" i="6"/>
  <c r="AR220" i="6"/>
  <c r="AR212" i="6"/>
  <c r="AR204" i="6"/>
  <c r="AR196" i="6"/>
  <c r="AR188" i="6"/>
  <c r="AR180" i="6"/>
  <c r="AR172" i="6"/>
  <c r="AR164" i="6"/>
  <c r="AR156" i="6"/>
  <c r="AR148" i="6"/>
  <c r="AR140" i="6"/>
  <c r="AR132" i="6"/>
  <c r="AR124" i="6"/>
  <c r="AR116" i="6"/>
  <c r="AR108" i="6"/>
  <c r="AR100" i="6"/>
  <c r="AR92" i="6"/>
  <c r="AR84" i="6"/>
  <c r="AR330" i="6"/>
  <c r="AR321" i="6"/>
  <c r="AR312" i="6"/>
  <c r="AR302" i="6"/>
  <c r="AR293" i="6"/>
  <c r="AR265" i="6"/>
  <c r="AR256" i="6"/>
  <c r="AR247" i="6"/>
  <c r="AR238" i="6"/>
  <c r="AR229" i="6"/>
  <c r="AR219" i="6"/>
  <c r="AR210" i="6"/>
  <c r="AR201" i="6"/>
  <c r="AR192" i="6"/>
  <c r="AR183" i="6"/>
  <c r="AR174" i="6"/>
  <c r="AR165" i="6"/>
  <c r="AR155" i="6"/>
  <c r="AR146" i="6"/>
  <c r="AR137" i="6"/>
  <c r="AR128" i="6"/>
  <c r="AR119" i="6"/>
  <c r="AR110" i="6"/>
  <c r="AR101" i="6"/>
  <c r="AR91" i="6"/>
  <c r="AR82" i="6"/>
  <c r="AR363" i="6"/>
  <c r="AR355" i="6"/>
  <c r="AR347" i="6"/>
  <c r="AR339" i="6"/>
  <c r="AR331" i="6"/>
  <c r="AR307" i="6"/>
  <c r="AR358" i="6"/>
  <c r="AR342" i="6"/>
  <c r="AR329" i="6"/>
  <c r="AR320" i="6"/>
  <c r="AR311" i="6"/>
  <c r="AR301" i="6"/>
  <c r="AR291" i="6"/>
  <c r="AR264" i="6"/>
  <c r="AR255" i="6"/>
  <c r="AR246" i="6"/>
  <c r="AR237" i="6"/>
  <c r="AR227" i="6"/>
  <c r="AR218" i="6"/>
  <c r="AR209" i="6"/>
  <c r="AR200" i="6"/>
  <c r="AR191" i="6"/>
  <c r="AR182" i="6"/>
  <c r="AR173" i="6"/>
  <c r="AR163" i="6"/>
  <c r="AR154" i="6"/>
  <c r="AR145" i="6"/>
  <c r="AR136" i="6"/>
  <c r="AR127" i="6"/>
  <c r="AR118" i="6"/>
  <c r="AR109" i="6"/>
  <c r="AR99" i="6"/>
  <c r="AR90" i="6"/>
  <c r="AR8" i="6"/>
  <c r="AR354" i="6"/>
  <c r="AR341" i="6"/>
  <c r="AR328" i="6"/>
  <c r="AR319" i="6"/>
  <c r="AR310" i="6"/>
  <c r="AR299" i="6"/>
  <c r="AR290" i="6"/>
  <c r="AR263" i="6"/>
  <c r="AR254" i="6"/>
  <c r="AR245" i="6"/>
  <c r="AR235" i="6"/>
  <c r="AR226" i="6"/>
  <c r="AR217" i="6"/>
  <c r="AR208" i="6"/>
  <c r="AR199" i="6"/>
  <c r="AR190" i="6"/>
  <c r="AR181" i="6"/>
  <c r="AR171" i="6"/>
  <c r="AR162" i="6"/>
  <c r="AR153" i="6"/>
  <c r="AR144" i="6"/>
  <c r="AR135" i="6"/>
  <c r="AR126" i="6"/>
  <c r="AR117" i="6"/>
  <c r="AR107" i="6"/>
  <c r="AR98" i="6"/>
  <c r="AR89" i="6"/>
  <c r="AR16" i="6"/>
  <c r="AR353" i="6"/>
  <c r="AR338" i="6"/>
  <c r="AR327" i="6"/>
  <c r="AR318" i="6"/>
  <c r="AR309" i="6"/>
  <c r="AR298" i="6"/>
  <c r="AR289" i="6"/>
  <c r="AR262" i="6"/>
  <c r="AR253" i="6"/>
  <c r="AR243" i="6"/>
  <c r="AR234" i="6"/>
  <c r="AR225" i="6"/>
  <c r="AR216" i="6"/>
  <c r="AR207" i="6"/>
  <c r="AR198" i="6"/>
  <c r="AR189" i="6"/>
  <c r="AR179" i="6"/>
  <c r="AR170" i="6"/>
  <c r="AR161" i="6"/>
  <c r="AR152" i="6"/>
  <c r="AR143" i="6"/>
  <c r="AR134" i="6"/>
  <c r="AR125" i="6"/>
  <c r="AR115" i="6"/>
  <c r="AR106" i="6"/>
  <c r="AR97" i="6"/>
  <c r="AR88" i="6"/>
  <c r="AR360" i="6"/>
  <c r="AR352" i="6"/>
  <c r="AR344" i="6"/>
  <c r="AR336" i="6"/>
  <c r="AR351" i="6"/>
  <c r="AR337" i="6"/>
  <c r="AR326" i="6"/>
  <c r="AR317" i="6"/>
  <c r="AR306" i="6"/>
  <c r="AR297" i="6"/>
  <c r="AR288" i="6"/>
  <c r="AR261" i="6"/>
  <c r="AR251" i="6"/>
  <c r="AR242" i="6"/>
  <c r="AR233" i="6"/>
  <c r="AR224" i="6"/>
  <c r="AR215" i="6"/>
  <c r="AR206" i="6"/>
  <c r="AR197" i="6"/>
  <c r="AR187" i="6"/>
  <c r="AR178" i="6"/>
  <c r="AR169" i="6"/>
  <c r="AR160" i="6"/>
  <c r="AR151" i="6"/>
  <c r="AR142" i="6"/>
  <c r="AR133" i="6"/>
  <c r="AR123" i="6"/>
  <c r="AR114" i="6"/>
  <c r="AR105" i="6"/>
  <c r="AR96" i="6"/>
  <c r="AR14" i="6"/>
  <c r="AR350" i="6"/>
  <c r="AR335" i="6"/>
  <c r="AR325" i="6"/>
  <c r="AR315" i="6"/>
  <c r="AR305" i="6"/>
  <c r="AR296" i="6"/>
  <c r="AR287" i="6"/>
  <c r="AR259" i="6"/>
  <c r="AR250" i="6"/>
  <c r="AR241" i="6"/>
  <c r="AR232" i="6"/>
  <c r="AR223" i="6"/>
  <c r="AR214" i="6"/>
  <c r="AR205" i="6"/>
  <c r="AR195" i="6"/>
  <c r="AR186" i="6"/>
  <c r="AR177" i="6"/>
  <c r="AR168" i="6"/>
  <c r="AR159" i="6"/>
  <c r="AR150" i="6"/>
  <c r="AR141" i="6"/>
  <c r="AR131" i="6"/>
  <c r="AR122" i="6"/>
  <c r="AR113" i="6"/>
  <c r="AR104" i="6"/>
  <c r="AR95" i="6"/>
  <c r="AR86" i="6"/>
  <c r="AR362" i="6"/>
  <c r="AR346" i="6"/>
  <c r="AR334" i="6"/>
  <c r="AR323" i="6"/>
  <c r="AR314" i="6"/>
  <c r="AR304" i="6"/>
  <c r="AR295" i="6"/>
  <c r="AR286" i="6"/>
  <c r="AR267" i="6"/>
  <c r="AR258" i="6"/>
  <c r="AR249" i="6"/>
  <c r="AR240" i="6"/>
  <c r="AR231" i="6"/>
  <c r="AR222" i="6"/>
  <c r="AR213" i="6"/>
  <c r="AR203" i="6"/>
  <c r="AR194" i="6"/>
  <c r="AR185" i="6"/>
  <c r="AR176" i="6"/>
  <c r="AR167" i="6"/>
  <c r="AR158" i="6"/>
  <c r="AR149" i="6"/>
  <c r="AR139" i="6"/>
  <c r="AR130" i="6"/>
  <c r="AR121" i="6"/>
  <c r="AR112" i="6"/>
  <c r="AR103" i="6"/>
  <c r="AR94" i="6"/>
  <c r="AR11" i="6"/>
  <c r="AR365" i="6"/>
  <c r="AR357" i="6"/>
  <c r="AR349" i="6"/>
  <c r="Q8" i="6" l="1"/>
  <c r="S7" i="6"/>
  <c r="W152" i="4"/>
  <c r="W160" i="4"/>
  <c r="W168" i="4"/>
  <c r="W176" i="4"/>
  <c r="W153" i="4"/>
  <c r="W161" i="4"/>
  <c r="W169" i="4"/>
  <c r="W177" i="4"/>
  <c r="W166" i="4"/>
  <c r="W154" i="4"/>
  <c r="W162" i="4"/>
  <c r="W170" i="4"/>
  <c r="W178" i="4"/>
  <c r="W155" i="4"/>
  <c r="W163" i="4"/>
  <c r="W171" i="4"/>
  <c r="W179" i="4"/>
  <c r="W156" i="4"/>
  <c r="W164" i="4"/>
  <c r="W172" i="4"/>
  <c r="W180" i="4"/>
  <c r="W158" i="4"/>
  <c r="W182" i="4"/>
  <c r="W157" i="4"/>
  <c r="W165" i="4"/>
  <c r="W173" i="4"/>
  <c r="W181" i="4"/>
  <c r="W151" i="4"/>
  <c r="W159" i="4"/>
  <c r="W167" i="4"/>
  <c r="W175" i="4"/>
  <c r="W150" i="4"/>
  <c r="W174" i="4"/>
  <c r="B87" i="4"/>
  <c r="V86" i="4"/>
  <c r="N86" i="4"/>
  <c r="P86" i="4" s="1"/>
  <c r="P85" i="4"/>
  <c r="J38" i="4"/>
  <c r="Z37" i="4"/>
  <c r="O51" i="4"/>
  <c r="X37" i="4"/>
  <c r="F38" i="4"/>
  <c r="M37" i="4"/>
  <c r="P36" i="4"/>
  <c r="L52" i="4"/>
  <c r="G54" i="4"/>
  <c r="Y53" i="4"/>
  <c r="L21" i="4"/>
  <c r="P21" i="4" s="1"/>
  <c r="O20" i="4"/>
  <c r="V22" i="4"/>
  <c r="AB18" i="6"/>
  <c r="AC17" i="6"/>
  <c r="AC6" i="6"/>
  <c r="AA19" i="4" s="1"/>
  <c r="Q9" i="6" l="1"/>
  <c r="S9" i="6" s="1"/>
  <c r="S8" i="6"/>
  <c r="V87" i="4"/>
  <c r="B88" i="4"/>
  <c r="N87" i="4"/>
  <c r="M38" i="4"/>
  <c r="P37" i="4"/>
  <c r="X38" i="4"/>
  <c r="F39" i="4"/>
  <c r="O52" i="4"/>
  <c r="J39" i="4"/>
  <c r="Z38" i="4"/>
  <c r="L53" i="4"/>
  <c r="G55" i="4"/>
  <c r="Y54" i="4"/>
  <c r="V23" i="4"/>
  <c r="O21" i="4"/>
  <c r="L22" i="4"/>
  <c r="P22" i="4" s="1"/>
  <c r="AC18" i="6"/>
  <c r="AB19" i="6"/>
  <c r="AC7" i="6"/>
  <c r="AA20" i="4" s="1"/>
  <c r="Z3" i="4"/>
  <c r="Z2" i="4"/>
  <c r="N88" i="4" l="1"/>
  <c r="P87" i="4"/>
  <c r="B89" i="4"/>
  <c r="V88" i="4"/>
  <c r="Z39" i="4"/>
  <c r="J40" i="4"/>
  <c r="F40" i="4"/>
  <c r="X39" i="4"/>
  <c r="O53" i="4"/>
  <c r="M39" i="4"/>
  <c r="P38" i="4"/>
  <c r="L54" i="4"/>
  <c r="G56" i="4"/>
  <c r="Y55" i="4"/>
  <c r="O22" i="4"/>
  <c r="L23" i="4"/>
  <c r="P23" i="4" s="1"/>
  <c r="V24" i="4"/>
  <c r="AB20" i="6"/>
  <c r="AC19" i="6"/>
  <c r="AC8" i="6"/>
  <c r="AA21" i="4" s="1"/>
  <c r="V89" i="4" l="1"/>
  <c r="B90" i="4"/>
  <c r="N89" i="4"/>
  <c r="P88" i="4"/>
  <c r="M40" i="4"/>
  <c r="P39" i="4"/>
  <c r="F41" i="4"/>
  <c r="X40" i="4"/>
  <c r="Z40" i="4"/>
  <c r="J41" i="4"/>
  <c r="O54" i="4"/>
  <c r="L55" i="4"/>
  <c r="Y56" i="4"/>
  <c r="G57" i="4"/>
  <c r="V25" i="4"/>
  <c r="O23" i="4"/>
  <c r="L24" i="4"/>
  <c r="P24" i="4" s="1"/>
  <c r="AB21" i="6"/>
  <c r="AC20" i="6"/>
  <c r="AC9" i="6"/>
  <c r="AA22" i="4" s="1"/>
  <c r="Y2" i="4"/>
  <c r="N90" i="4" l="1"/>
  <c r="P89" i="4"/>
  <c r="B91" i="4"/>
  <c r="V90" i="4"/>
  <c r="Z41" i="4"/>
  <c r="J42" i="4"/>
  <c r="F42" i="4"/>
  <c r="X41" i="4"/>
  <c r="O55" i="4"/>
  <c r="M41" i="4"/>
  <c r="P40" i="4"/>
  <c r="L56" i="4"/>
  <c r="Y57" i="4"/>
  <c r="G58" i="4"/>
  <c r="O24" i="4"/>
  <c r="L25" i="4"/>
  <c r="P25" i="4" s="1"/>
  <c r="V26" i="4"/>
  <c r="AB22" i="6"/>
  <c r="AC21" i="6"/>
  <c r="AC10" i="6"/>
  <c r="AA23" i="4" s="1"/>
  <c r="S5" i="6"/>
  <c r="S6" i="6"/>
  <c r="AN20" i="6" s="1"/>
  <c r="AR20" i="6" s="1"/>
  <c r="AN83" i="6" l="1"/>
  <c r="AR83" i="6" s="1"/>
  <c r="AN85" i="6"/>
  <c r="AR85" i="6" s="1"/>
  <c r="AN87" i="6"/>
  <c r="AR87" i="6" s="1"/>
  <c r="W82" i="4"/>
  <c r="V91" i="4"/>
  <c r="B92" i="4"/>
  <c r="N91" i="4"/>
  <c r="P90" i="4"/>
  <c r="AR269" i="6"/>
  <c r="AN23" i="6"/>
  <c r="AR23" i="6" s="1"/>
  <c r="W88" i="4" s="1"/>
  <c r="AN36" i="6"/>
  <c r="AR36" i="6" s="1"/>
  <c r="W101" i="4" s="1"/>
  <c r="AN44" i="6"/>
  <c r="AR44" i="6" s="1"/>
  <c r="W109" i="4" s="1"/>
  <c r="AN52" i="6"/>
  <c r="AR52" i="6" s="1"/>
  <c r="W117" i="4" s="1"/>
  <c r="AN60" i="6"/>
  <c r="AR60" i="6" s="1"/>
  <c r="W125" i="4" s="1"/>
  <c r="AN68" i="6"/>
  <c r="AR68" i="6" s="1"/>
  <c r="W133" i="4" s="1"/>
  <c r="AN76" i="6"/>
  <c r="AR76" i="6" s="1"/>
  <c r="W141" i="4" s="1"/>
  <c r="AN26" i="6"/>
  <c r="AR26" i="6" s="1"/>
  <c r="W91" i="4" s="1"/>
  <c r="AN37" i="6"/>
  <c r="AR37" i="6" s="1"/>
  <c r="W102" i="4" s="1"/>
  <c r="AN45" i="6"/>
  <c r="AN53" i="6"/>
  <c r="AR53" i="6" s="1"/>
  <c r="W118" i="4" s="1"/>
  <c r="AN61" i="6"/>
  <c r="AR61" i="6" s="1"/>
  <c r="AN69" i="6"/>
  <c r="AR69" i="6" s="1"/>
  <c r="AN77" i="6"/>
  <c r="AR77" i="6" s="1"/>
  <c r="AN27" i="6"/>
  <c r="AR27" i="6" s="1"/>
  <c r="W92" i="4" s="1"/>
  <c r="AN38" i="6"/>
  <c r="AR38" i="6" s="1"/>
  <c r="W103" i="4" s="1"/>
  <c r="AN46" i="6"/>
  <c r="AR46" i="6" s="1"/>
  <c r="W111" i="4" s="1"/>
  <c r="AN54" i="6"/>
  <c r="AR54" i="6" s="1"/>
  <c r="W119" i="4" s="1"/>
  <c r="AN62" i="6"/>
  <c r="AR62" i="6" s="1"/>
  <c r="W127" i="4" s="1"/>
  <c r="AN70" i="6"/>
  <c r="AR70" i="6" s="1"/>
  <c r="W135" i="4" s="1"/>
  <c r="AN78" i="6"/>
  <c r="AR78" i="6" s="1"/>
  <c r="AN28" i="6"/>
  <c r="AR28" i="6" s="1"/>
  <c r="W93" i="4" s="1"/>
  <c r="AN39" i="6"/>
  <c r="AR39" i="6" s="1"/>
  <c r="W104" i="4" s="1"/>
  <c r="AN47" i="6"/>
  <c r="AR47" i="6" s="1"/>
  <c r="W112" i="4" s="1"/>
  <c r="AN55" i="6"/>
  <c r="AR55" i="6" s="1"/>
  <c r="W120" i="4" s="1"/>
  <c r="AN63" i="6"/>
  <c r="AR63" i="6" s="1"/>
  <c r="AN71" i="6"/>
  <c r="AR71" i="6" s="1"/>
  <c r="AN79" i="6"/>
  <c r="AR79" i="6" s="1"/>
  <c r="AN29" i="6"/>
  <c r="AR29" i="6" s="1"/>
  <c r="W94" i="4" s="1"/>
  <c r="AN40" i="6"/>
  <c r="AR40" i="6" s="1"/>
  <c r="W105" i="4" s="1"/>
  <c r="AN48" i="6"/>
  <c r="AR48" i="6" s="1"/>
  <c r="W113" i="4" s="1"/>
  <c r="AN56" i="6"/>
  <c r="AR56" i="6" s="1"/>
  <c r="W121" i="4" s="1"/>
  <c r="AN64" i="6"/>
  <c r="AR64" i="6" s="1"/>
  <c r="W129" i="4" s="1"/>
  <c r="AN72" i="6"/>
  <c r="AR72" i="6" s="1"/>
  <c r="W137" i="4" s="1"/>
  <c r="AN80" i="6"/>
  <c r="AR80" i="6" s="1"/>
  <c r="W145" i="4" s="1"/>
  <c r="AN31" i="6"/>
  <c r="AR31" i="6" s="1"/>
  <c r="W96" i="4" s="1"/>
  <c r="AN41" i="6"/>
  <c r="AR41" i="6" s="1"/>
  <c r="W106" i="4" s="1"/>
  <c r="AN49" i="6"/>
  <c r="AR49" i="6" s="1"/>
  <c r="W114" i="4" s="1"/>
  <c r="AN57" i="6"/>
  <c r="AR57" i="6" s="1"/>
  <c r="AN65" i="6"/>
  <c r="AR65" i="6" s="1"/>
  <c r="AN73" i="6"/>
  <c r="AR73" i="6" s="1"/>
  <c r="AN81" i="6"/>
  <c r="AR81" i="6" s="1"/>
  <c r="AN21" i="6"/>
  <c r="AR21" i="6" s="1"/>
  <c r="W86" i="4" s="1"/>
  <c r="AN34" i="6"/>
  <c r="AR34" i="6" s="1"/>
  <c r="W99" i="4" s="1"/>
  <c r="AN42" i="6"/>
  <c r="AR42" i="6" s="1"/>
  <c r="AN50" i="6"/>
  <c r="AR50" i="6" s="1"/>
  <c r="W115" i="4" s="1"/>
  <c r="AN58" i="6"/>
  <c r="AR58" i="6" s="1"/>
  <c r="W123" i="4" s="1"/>
  <c r="AN66" i="6"/>
  <c r="AR66" i="6" s="1"/>
  <c r="W131" i="4" s="1"/>
  <c r="AN74" i="6"/>
  <c r="AR74" i="6" s="1"/>
  <c r="W139" i="4" s="1"/>
  <c r="AN22" i="6"/>
  <c r="AR22" i="6" s="1"/>
  <c r="W87" i="4" s="1"/>
  <c r="AN35" i="6"/>
  <c r="AR35" i="6" s="1"/>
  <c r="W100" i="4" s="1"/>
  <c r="AN43" i="6"/>
  <c r="AR43" i="6" s="1"/>
  <c r="W108" i="4" s="1"/>
  <c r="AN51" i="6"/>
  <c r="AR51" i="6" s="1"/>
  <c r="W116" i="4" s="1"/>
  <c r="AN59" i="6"/>
  <c r="AR59" i="6" s="1"/>
  <c r="AN67" i="6"/>
  <c r="AR67" i="6" s="1"/>
  <c r="AN75" i="6"/>
  <c r="AR75" i="6" s="1"/>
  <c r="AN33" i="6"/>
  <c r="AR33" i="6" s="1"/>
  <c r="W98" i="4" s="1"/>
  <c r="AN25" i="6"/>
  <c r="AR25" i="6" s="1"/>
  <c r="W90" i="4" s="1"/>
  <c r="AN32" i="6"/>
  <c r="AR32" i="6" s="1"/>
  <c r="W97" i="4" s="1"/>
  <c r="AN24" i="6"/>
  <c r="AR24" i="6" s="1"/>
  <c r="W89" i="4" s="1"/>
  <c r="AN30" i="6"/>
  <c r="AR30" i="6" s="1"/>
  <c r="W95" i="4" s="1"/>
  <c r="M42" i="4"/>
  <c r="P41" i="4"/>
  <c r="F43" i="4"/>
  <c r="X42" i="4"/>
  <c r="J43" i="4"/>
  <c r="Z42" i="4"/>
  <c r="O56" i="4"/>
  <c r="AR45" i="6"/>
  <c r="W110" i="4" s="1"/>
  <c r="AN4" i="6"/>
  <c r="AR4" i="6" s="1"/>
  <c r="L57" i="4"/>
  <c r="G59" i="4"/>
  <c r="Y58" i="4"/>
  <c r="V27" i="4"/>
  <c r="O25" i="4"/>
  <c r="L26" i="4"/>
  <c r="P26" i="4" s="1"/>
  <c r="AB23" i="6"/>
  <c r="AC22" i="6"/>
  <c r="AC11" i="6"/>
  <c r="AA24" i="4" s="1"/>
  <c r="AR270" i="6"/>
  <c r="AR282" i="6"/>
  <c r="AR268" i="6"/>
  <c r="AR277" i="6"/>
  <c r="AR279" i="6"/>
  <c r="AR278" i="6"/>
  <c r="AR366" i="6"/>
  <c r="AR272" i="6"/>
  <c r="AR271" i="6"/>
  <c r="AR276" i="6"/>
  <c r="AR283" i="6"/>
  <c r="AR281" i="6"/>
  <c r="AR280" i="6"/>
  <c r="AR275" i="6"/>
  <c r="AR274" i="6"/>
  <c r="AR273" i="6"/>
  <c r="W122" i="4" l="1"/>
  <c r="W3" i="4"/>
  <c r="W19" i="4"/>
  <c r="W71" i="4"/>
  <c r="W132" i="4"/>
  <c r="W78" i="4"/>
  <c r="W10" i="4"/>
  <c r="W26" i="4"/>
  <c r="W124" i="4"/>
  <c r="W84" i="4"/>
  <c r="W16" i="4"/>
  <c r="W32" i="4"/>
  <c r="W142" i="4"/>
  <c r="W17" i="4"/>
  <c r="W85" i="4"/>
  <c r="W33" i="4"/>
  <c r="W134" i="4"/>
  <c r="W11" i="4"/>
  <c r="W27" i="4"/>
  <c r="W79" i="4"/>
  <c r="W7" i="4"/>
  <c r="W75" i="4"/>
  <c r="W23" i="4"/>
  <c r="W126" i="4"/>
  <c r="W72" i="4"/>
  <c r="W4" i="4"/>
  <c r="W20" i="4"/>
  <c r="W136" i="4"/>
  <c r="W15" i="4"/>
  <c r="W31" i="4"/>
  <c r="W83" i="4"/>
  <c r="W146" i="4"/>
  <c r="W2" i="4"/>
  <c r="W18" i="4"/>
  <c r="W70" i="4"/>
  <c r="W128" i="4"/>
  <c r="W80" i="4"/>
  <c r="W12" i="4"/>
  <c r="W28" i="4"/>
  <c r="W14" i="4"/>
  <c r="W30" i="4"/>
  <c r="W25" i="4"/>
  <c r="W9" i="4"/>
  <c r="W77" i="4"/>
  <c r="W138" i="4"/>
  <c r="W81" i="4"/>
  <c r="W13" i="4"/>
  <c r="W29" i="4"/>
  <c r="W140" i="4"/>
  <c r="W8" i="4"/>
  <c r="W24" i="4"/>
  <c r="W76" i="4"/>
  <c r="W130" i="4"/>
  <c r="W73" i="4"/>
  <c r="W5" i="4"/>
  <c r="W21" i="4"/>
  <c r="W74" i="4"/>
  <c r="W6" i="4"/>
  <c r="W22" i="4"/>
  <c r="N92" i="4"/>
  <c r="P91" i="4"/>
  <c r="V92" i="4"/>
  <c r="B93" i="4"/>
  <c r="W147" i="4"/>
  <c r="W107" i="4"/>
  <c r="W143" i="4"/>
  <c r="W148" i="4"/>
  <c r="W144" i="4"/>
  <c r="W149" i="4"/>
  <c r="W67" i="4"/>
  <c r="W68" i="4"/>
  <c r="W69" i="4"/>
  <c r="W66" i="4"/>
  <c r="W64" i="4"/>
  <c r="W65" i="4"/>
  <c r="J44" i="4"/>
  <c r="Z43" i="4"/>
  <c r="O57" i="4"/>
  <c r="F44" i="4"/>
  <c r="X43" i="4"/>
  <c r="M43" i="4"/>
  <c r="P42" i="4"/>
  <c r="W35" i="4"/>
  <c r="W43" i="4"/>
  <c r="W51" i="4"/>
  <c r="W59" i="4"/>
  <c r="W36" i="4"/>
  <c r="W44" i="4"/>
  <c r="W52" i="4"/>
  <c r="W60" i="4"/>
  <c r="W37" i="4"/>
  <c r="W45" i="4"/>
  <c r="W53" i="4"/>
  <c r="W61" i="4"/>
  <c r="W38" i="4"/>
  <c r="W46" i="4"/>
  <c r="W54" i="4"/>
  <c r="W62" i="4"/>
  <c r="W39" i="4"/>
  <c r="W47" i="4"/>
  <c r="W55" i="4"/>
  <c r="W63" i="4"/>
  <c r="W40" i="4"/>
  <c r="W48" i="4"/>
  <c r="W56" i="4"/>
  <c r="W41" i="4"/>
  <c r="W49" i="4"/>
  <c r="W57" i="4"/>
  <c r="W34" i="4"/>
  <c r="W42" i="4"/>
  <c r="W50" i="4"/>
  <c r="W58" i="4"/>
  <c r="L58" i="4"/>
  <c r="G60" i="4"/>
  <c r="Y59" i="4"/>
  <c r="O26" i="4"/>
  <c r="L27" i="4"/>
  <c r="P27" i="4" s="1"/>
  <c r="V28" i="4"/>
  <c r="AB24" i="6"/>
  <c r="AC23" i="6"/>
  <c r="AC12" i="6"/>
  <c r="AA25" i="4" s="1"/>
  <c r="B94" i="4" l="1"/>
  <c r="V93" i="4"/>
  <c r="N93" i="4"/>
  <c r="P92" i="4"/>
  <c r="O58" i="4"/>
  <c r="M44" i="4"/>
  <c r="P43" i="4"/>
  <c r="X44" i="4"/>
  <c r="F45" i="4"/>
  <c r="Z44" i="4"/>
  <c r="J45" i="4"/>
  <c r="L59" i="4"/>
  <c r="Y60" i="4"/>
  <c r="G61" i="4"/>
  <c r="V29" i="4"/>
  <c r="O27" i="4"/>
  <c r="L28" i="4"/>
  <c r="P28" i="4" s="1"/>
  <c r="AB25" i="6"/>
  <c r="AC24" i="6"/>
  <c r="AC13" i="6"/>
  <c r="AA26" i="4" s="1"/>
  <c r="N94" i="4" l="1"/>
  <c r="P93" i="4"/>
  <c r="V94" i="4"/>
  <c r="B95" i="4"/>
  <c r="F46" i="4"/>
  <c r="X45" i="4"/>
  <c r="M45" i="4"/>
  <c r="P44" i="4"/>
  <c r="J46" i="4"/>
  <c r="Z45" i="4"/>
  <c r="O59" i="4"/>
  <c r="L60" i="4"/>
  <c r="G62" i="4"/>
  <c r="Y61" i="4"/>
  <c r="O28" i="4"/>
  <c r="L29" i="4"/>
  <c r="P29" i="4" s="1"/>
  <c r="V30" i="4"/>
  <c r="AB26" i="6"/>
  <c r="AC25" i="6"/>
  <c r="AC14" i="6"/>
  <c r="AA27" i="4" s="1"/>
  <c r="B96" i="4" l="1"/>
  <c r="V95" i="4"/>
  <c r="N95" i="4"/>
  <c r="P94" i="4"/>
  <c r="J47" i="4"/>
  <c r="Z46" i="4"/>
  <c r="M46" i="4"/>
  <c r="P45" i="4"/>
  <c r="O60" i="4"/>
  <c r="F47" i="4"/>
  <c r="X46" i="4"/>
  <c r="L61" i="4"/>
  <c r="Y62" i="4"/>
  <c r="G63" i="4"/>
  <c r="V31" i="4"/>
  <c r="O29" i="4"/>
  <c r="L30" i="4"/>
  <c r="P30" i="4" s="1"/>
  <c r="AB27" i="6"/>
  <c r="AC26" i="6"/>
  <c r="AC15" i="6"/>
  <c r="AA28" i="4" s="1"/>
  <c r="N96" i="4" l="1"/>
  <c r="P95" i="4"/>
  <c r="V96" i="4"/>
  <c r="B97" i="4"/>
  <c r="Y63" i="4"/>
  <c r="G64" i="4"/>
  <c r="F48" i="4"/>
  <c r="X47" i="4"/>
  <c r="M47" i="4"/>
  <c r="P46" i="4"/>
  <c r="O61" i="4"/>
  <c r="Z47" i="4"/>
  <c r="J48" i="4"/>
  <c r="L62" i="4"/>
  <c r="O30" i="4"/>
  <c r="L31" i="4"/>
  <c r="P31" i="4" s="1"/>
  <c r="V32" i="4"/>
  <c r="AB28" i="6"/>
  <c r="AC27" i="6"/>
  <c r="AC16" i="6"/>
  <c r="AA29" i="4" s="1"/>
  <c r="K36" i="6"/>
  <c r="V97" i="4" l="1"/>
  <c r="B98" i="4"/>
  <c r="N97" i="4"/>
  <c r="P96" i="4"/>
  <c r="G65" i="4"/>
  <c r="Y64" i="4"/>
  <c r="Z48" i="4"/>
  <c r="J49" i="4"/>
  <c r="M48" i="4"/>
  <c r="P47" i="4"/>
  <c r="O62" i="4"/>
  <c r="X48" i="4"/>
  <c r="F49" i="4"/>
  <c r="V33" i="4"/>
  <c r="O31" i="4"/>
  <c r="L32" i="4"/>
  <c r="P32" i="4" s="1"/>
  <c r="AB29" i="6"/>
  <c r="AC28" i="6"/>
  <c r="B99" i="4" l="1"/>
  <c r="V98" i="4"/>
  <c r="N98" i="4"/>
  <c r="P97" i="4"/>
  <c r="G66" i="4"/>
  <c r="Y65" i="4"/>
  <c r="F50" i="4"/>
  <c r="X49" i="4"/>
  <c r="M49" i="4"/>
  <c r="P48" i="4"/>
  <c r="Z49" i="4"/>
  <c r="J50" i="4"/>
  <c r="O32" i="4"/>
  <c r="L33" i="4"/>
  <c r="P33" i="4" s="1"/>
  <c r="AB30" i="6"/>
  <c r="AC29" i="6"/>
  <c r="N99" i="4" l="1"/>
  <c r="P98" i="4"/>
  <c r="V99" i="4"/>
  <c r="B100" i="4"/>
  <c r="G67" i="4"/>
  <c r="Y66" i="4"/>
  <c r="Z50" i="4"/>
  <c r="J51" i="4"/>
  <c r="V34" i="4"/>
  <c r="M50" i="4"/>
  <c r="P49" i="4"/>
  <c r="F51" i="4"/>
  <c r="X50" i="4"/>
  <c r="O33" i="4"/>
  <c r="AB31" i="6"/>
  <c r="AC30" i="6"/>
  <c r="B101" i="4" l="1"/>
  <c r="V100" i="4"/>
  <c r="N100" i="4"/>
  <c r="P99" i="4"/>
  <c r="G68" i="4"/>
  <c r="Y67" i="4"/>
  <c r="M51" i="4"/>
  <c r="P50" i="4"/>
  <c r="V35" i="4"/>
  <c r="F52" i="4"/>
  <c r="X51" i="4"/>
  <c r="J52" i="4"/>
  <c r="Z51" i="4"/>
  <c r="AB32" i="6"/>
  <c r="AC31" i="6"/>
  <c r="N101" i="4" l="1"/>
  <c r="P100" i="4"/>
  <c r="B102" i="4"/>
  <c r="V101" i="4"/>
  <c r="G69" i="4"/>
  <c r="Y68" i="4"/>
  <c r="Z52" i="4"/>
  <c r="J53" i="4"/>
  <c r="X52" i="4"/>
  <c r="F53" i="4"/>
  <c r="V36" i="4"/>
  <c r="M52" i="4"/>
  <c r="P51" i="4"/>
  <c r="AB33" i="6"/>
  <c r="AC32" i="6"/>
  <c r="B103" i="4" l="1"/>
  <c r="V102" i="4"/>
  <c r="N102" i="4"/>
  <c r="P101" i="4"/>
  <c r="Y69" i="4"/>
  <c r="G70" i="4"/>
  <c r="F54" i="4"/>
  <c r="X53" i="4"/>
  <c r="Z53" i="4"/>
  <c r="J54" i="4"/>
  <c r="M53" i="4"/>
  <c r="P52" i="4"/>
  <c r="V37" i="4"/>
  <c r="AB34" i="6"/>
  <c r="AC33" i="6"/>
  <c r="N103" i="4" l="1"/>
  <c r="P102" i="4"/>
  <c r="B104" i="4"/>
  <c r="V103" i="4"/>
  <c r="G71" i="4"/>
  <c r="Y70" i="4"/>
  <c r="M54" i="4"/>
  <c r="P53" i="4"/>
  <c r="V38" i="4"/>
  <c r="Z54" i="4"/>
  <c r="J55" i="4"/>
  <c r="F55" i="4"/>
  <c r="X54" i="4"/>
  <c r="AB35" i="6"/>
  <c r="AC34" i="6"/>
  <c r="B105" i="4" l="1"/>
  <c r="V104" i="4"/>
  <c r="N104" i="4"/>
  <c r="P103" i="4"/>
  <c r="G72" i="4"/>
  <c r="Y71" i="4"/>
  <c r="J56" i="4"/>
  <c r="Z55" i="4"/>
  <c r="V39" i="4"/>
  <c r="F56" i="4"/>
  <c r="X55" i="4"/>
  <c r="M55" i="4"/>
  <c r="P54" i="4"/>
  <c r="AB36" i="6"/>
  <c r="AC35" i="6"/>
  <c r="N105" i="4" l="1"/>
  <c r="P104" i="4"/>
  <c r="V105" i="4"/>
  <c r="B106" i="4"/>
  <c r="G73" i="4"/>
  <c r="Y72" i="4"/>
  <c r="M56" i="4"/>
  <c r="P55" i="4"/>
  <c r="F57" i="4"/>
  <c r="X56" i="4"/>
  <c r="V40" i="4"/>
  <c r="J57" i="4"/>
  <c r="Z56" i="4"/>
  <c r="AB37" i="6"/>
  <c r="AC36" i="6"/>
  <c r="B107" i="4" l="1"/>
  <c r="V106" i="4"/>
  <c r="N106" i="4"/>
  <c r="P105" i="4"/>
  <c r="G74" i="4"/>
  <c r="Y73" i="4"/>
  <c r="Z57" i="4"/>
  <c r="J58" i="4"/>
  <c r="V41" i="4"/>
  <c r="F58" i="4"/>
  <c r="X57" i="4"/>
  <c r="M57" i="4"/>
  <c r="P56" i="4"/>
  <c r="AB38" i="6"/>
  <c r="AC37" i="6"/>
  <c r="N107" i="4" l="1"/>
  <c r="P106" i="4"/>
  <c r="V107" i="4"/>
  <c r="B108" i="4"/>
  <c r="G75" i="4"/>
  <c r="Y74" i="4"/>
  <c r="M58" i="4"/>
  <c r="P57" i="4"/>
  <c r="V42" i="4"/>
  <c r="J59" i="4"/>
  <c r="Z58" i="4"/>
  <c r="F59" i="4"/>
  <c r="X58" i="4"/>
  <c r="AB39" i="6"/>
  <c r="AC38" i="6"/>
  <c r="V108" i="4" l="1"/>
  <c r="B109" i="4"/>
  <c r="N108" i="4"/>
  <c r="P107" i="4"/>
  <c r="G76" i="4"/>
  <c r="Y75" i="4"/>
  <c r="F60" i="4"/>
  <c r="X59" i="4"/>
  <c r="Z59" i="4"/>
  <c r="J60" i="4"/>
  <c r="V43" i="4"/>
  <c r="M59" i="4"/>
  <c r="P58" i="4"/>
  <c r="AB40" i="6"/>
  <c r="AC39" i="6"/>
  <c r="N109" i="4" l="1"/>
  <c r="P108" i="4"/>
  <c r="B110" i="4"/>
  <c r="V109" i="4"/>
  <c r="G77" i="4"/>
  <c r="Y76" i="4"/>
  <c r="M60" i="4"/>
  <c r="P59" i="4"/>
  <c r="V44" i="4"/>
  <c r="J61" i="4"/>
  <c r="Z60" i="4"/>
  <c r="X60" i="4"/>
  <c r="F61" i="4"/>
  <c r="AB41" i="6"/>
  <c r="AC40" i="6"/>
  <c r="AC41" i="6" l="1"/>
  <c r="AB42" i="6"/>
  <c r="B111" i="4"/>
  <c r="V110" i="4"/>
  <c r="N110" i="4"/>
  <c r="P109" i="4"/>
  <c r="G78" i="4"/>
  <c r="Y77" i="4"/>
  <c r="X61" i="4"/>
  <c r="F62" i="4"/>
  <c r="J62" i="4"/>
  <c r="Z61" i="4"/>
  <c r="V45" i="4"/>
  <c r="M61" i="4"/>
  <c r="P60" i="4"/>
  <c r="AC42" i="6" l="1"/>
  <c r="AB43" i="6"/>
  <c r="N111" i="4"/>
  <c r="P110" i="4"/>
  <c r="B112" i="4"/>
  <c r="V111" i="4"/>
  <c r="G79" i="4"/>
  <c r="Y78" i="4"/>
  <c r="M62" i="4"/>
  <c r="P61" i="4"/>
  <c r="V46" i="4"/>
  <c r="J63" i="4"/>
  <c r="Z62" i="4"/>
  <c r="F63" i="4"/>
  <c r="X62" i="4"/>
  <c r="AC43" i="6" l="1"/>
  <c r="AB44" i="6"/>
  <c r="B113" i="4"/>
  <c r="V112" i="4"/>
  <c r="N112" i="4"/>
  <c r="P111" i="4"/>
  <c r="G80" i="4"/>
  <c r="Y79" i="4"/>
  <c r="Z63" i="4"/>
  <c r="J64" i="4"/>
  <c r="X63" i="4"/>
  <c r="F64" i="4"/>
  <c r="V47" i="4"/>
  <c r="M63" i="4"/>
  <c r="P62" i="4"/>
  <c r="AC44" i="6" l="1"/>
  <c r="AB45" i="6"/>
  <c r="N113" i="4"/>
  <c r="P112" i="4"/>
  <c r="V113" i="4"/>
  <c r="B114" i="4"/>
  <c r="G81" i="4"/>
  <c r="Y80" i="4"/>
  <c r="M64" i="4"/>
  <c r="P63" i="4"/>
  <c r="F65" i="4"/>
  <c r="X64" i="4"/>
  <c r="Z64" i="4"/>
  <c r="J65" i="4"/>
  <c r="V48" i="4"/>
  <c r="AB46" i="6" l="1"/>
  <c r="AC45" i="6"/>
  <c r="B115" i="4"/>
  <c r="V114" i="4"/>
  <c r="N114" i="4"/>
  <c r="P113" i="4"/>
  <c r="G82" i="4"/>
  <c r="Y81" i="4"/>
  <c r="J66" i="4"/>
  <c r="Z65" i="4"/>
  <c r="X65" i="4"/>
  <c r="F66" i="4"/>
  <c r="M65" i="4"/>
  <c r="P64" i="4"/>
  <c r="V49" i="4"/>
  <c r="AC46" i="6" l="1"/>
  <c r="AB47" i="6"/>
  <c r="N115" i="4"/>
  <c r="P114" i="4"/>
  <c r="V115" i="4"/>
  <c r="B116" i="4"/>
  <c r="G83" i="4"/>
  <c r="Y82" i="4"/>
  <c r="M66" i="4"/>
  <c r="P65" i="4"/>
  <c r="F67" i="4"/>
  <c r="X66" i="4"/>
  <c r="J67" i="4"/>
  <c r="Z66" i="4"/>
  <c r="V50" i="4"/>
  <c r="AC47" i="6" l="1"/>
  <c r="AB48" i="6"/>
  <c r="V116" i="4"/>
  <c r="B117" i="4"/>
  <c r="N116" i="4"/>
  <c r="P115" i="4"/>
  <c r="G84" i="4"/>
  <c r="Y83" i="4"/>
  <c r="J68" i="4"/>
  <c r="Z67" i="4"/>
  <c r="F68" i="4"/>
  <c r="X67" i="4"/>
  <c r="M67" i="4"/>
  <c r="P66" i="4"/>
  <c r="V51" i="4"/>
  <c r="AC48" i="6" l="1"/>
  <c r="AB49" i="6"/>
  <c r="N117" i="4"/>
  <c r="P116" i="4"/>
  <c r="B118" i="4"/>
  <c r="V117" i="4"/>
  <c r="G85" i="4"/>
  <c r="Y84" i="4"/>
  <c r="M68" i="4"/>
  <c r="P67" i="4"/>
  <c r="X68" i="4"/>
  <c r="F69" i="4"/>
  <c r="J69" i="4"/>
  <c r="Z68" i="4"/>
  <c r="V52" i="4"/>
  <c r="AB50" i="6" l="1"/>
  <c r="AC49" i="6"/>
  <c r="B119" i="4"/>
  <c r="V118" i="4"/>
  <c r="N118" i="4"/>
  <c r="P117" i="4"/>
  <c r="X69" i="4"/>
  <c r="F70" i="4"/>
  <c r="Z69" i="4"/>
  <c r="J70" i="4"/>
  <c r="G86" i="4"/>
  <c r="Y85" i="4"/>
  <c r="M69" i="4"/>
  <c r="P69" i="4" s="1"/>
  <c r="P68" i="4"/>
  <c r="V53" i="4"/>
  <c r="AC50" i="6" l="1"/>
  <c r="AB51" i="6"/>
  <c r="N119" i="4"/>
  <c r="P118" i="4"/>
  <c r="B120" i="4"/>
  <c r="V119" i="4"/>
  <c r="G87" i="4"/>
  <c r="Y86" i="4"/>
  <c r="J71" i="4"/>
  <c r="Z70" i="4"/>
  <c r="F71" i="4"/>
  <c r="X70" i="4"/>
  <c r="V54" i="4"/>
  <c r="AC51" i="6" l="1"/>
  <c r="AB52" i="6"/>
  <c r="Y87" i="4"/>
  <c r="G88" i="4"/>
  <c r="V120" i="4"/>
  <c r="B121" i="4"/>
  <c r="N120" i="4"/>
  <c r="P119" i="4"/>
  <c r="F72" i="4"/>
  <c r="X71" i="4"/>
  <c r="J72" i="4"/>
  <c r="Z71" i="4"/>
  <c r="V55" i="4"/>
  <c r="AC52" i="6" l="1"/>
  <c r="AB53" i="6"/>
  <c r="N121" i="4"/>
  <c r="P120" i="4"/>
  <c r="V121" i="4"/>
  <c r="B122" i="4"/>
  <c r="G89" i="4"/>
  <c r="Y88" i="4"/>
  <c r="J73" i="4"/>
  <c r="Z72" i="4"/>
  <c r="X72" i="4"/>
  <c r="F73" i="4"/>
  <c r="V56" i="4"/>
  <c r="AB54" i="6" l="1"/>
  <c r="AC53" i="6"/>
  <c r="G90" i="4"/>
  <c r="Y89" i="4"/>
  <c r="B123" i="4"/>
  <c r="V122" i="4"/>
  <c r="N122" i="4"/>
  <c r="P121" i="4"/>
  <c r="F74" i="4"/>
  <c r="X73" i="4"/>
  <c r="Z73" i="4"/>
  <c r="J74" i="4"/>
  <c r="V57" i="4"/>
  <c r="AB55" i="6" l="1"/>
  <c r="AC55" i="6" s="1"/>
  <c r="AC54" i="6"/>
  <c r="N123" i="4"/>
  <c r="P122" i="4"/>
  <c r="V123" i="4"/>
  <c r="B124" i="4"/>
  <c r="G91" i="4"/>
  <c r="Y90" i="4"/>
  <c r="J75" i="4"/>
  <c r="Z74" i="4"/>
  <c r="F75" i="4"/>
  <c r="X74" i="4"/>
  <c r="V58" i="4"/>
  <c r="G92" i="4" l="1"/>
  <c r="Y91" i="4"/>
  <c r="V124" i="4"/>
  <c r="B125" i="4"/>
  <c r="N124" i="4"/>
  <c r="P123" i="4"/>
  <c r="X75" i="4"/>
  <c r="F76" i="4"/>
  <c r="Z75" i="4"/>
  <c r="J76" i="4"/>
  <c r="V59" i="4"/>
  <c r="N125" i="4" l="1"/>
  <c r="P124" i="4"/>
  <c r="B126" i="4"/>
  <c r="V125" i="4"/>
  <c r="G93" i="4"/>
  <c r="Y92" i="4"/>
  <c r="J77" i="4"/>
  <c r="Z76" i="4"/>
  <c r="X76" i="4"/>
  <c r="F77" i="4"/>
  <c r="V60" i="4"/>
  <c r="G94" i="4" l="1"/>
  <c r="Y93" i="4"/>
  <c r="B127" i="4"/>
  <c r="V126" i="4"/>
  <c r="N126" i="4"/>
  <c r="P125" i="4"/>
  <c r="F78" i="4"/>
  <c r="X77" i="4"/>
  <c r="J78" i="4"/>
  <c r="Z77" i="4"/>
  <c r="V61" i="4"/>
  <c r="N127" i="4" l="1"/>
  <c r="P126" i="4"/>
  <c r="B128" i="4"/>
  <c r="V127" i="4"/>
  <c r="G95" i="4"/>
  <c r="Y94" i="4"/>
  <c r="J79" i="4"/>
  <c r="Z78" i="4"/>
  <c r="F79" i="4"/>
  <c r="X78" i="4"/>
  <c r="V62" i="4"/>
  <c r="B129" i="4" l="1"/>
  <c r="V128" i="4"/>
  <c r="G96" i="4"/>
  <c r="Y95" i="4"/>
  <c r="N128" i="4"/>
  <c r="P127" i="4"/>
  <c r="F80" i="4"/>
  <c r="X79" i="4"/>
  <c r="Z79" i="4"/>
  <c r="J80" i="4"/>
  <c r="V63" i="4"/>
  <c r="G97" i="4" l="1"/>
  <c r="Y96" i="4"/>
  <c r="N129" i="4"/>
  <c r="P128" i="4"/>
  <c r="V129" i="4"/>
  <c r="B130" i="4"/>
  <c r="Z80" i="4"/>
  <c r="J81" i="4"/>
  <c r="F81" i="4"/>
  <c r="X80" i="4"/>
  <c r="V64" i="4"/>
  <c r="B131" i="4" l="1"/>
  <c r="V130" i="4"/>
  <c r="N130" i="4"/>
  <c r="P129" i="4"/>
  <c r="G98" i="4"/>
  <c r="Y97" i="4"/>
  <c r="F82" i="4"/>
  <c r="X81" i="4"/>
  <c r="J82" i="4"/>
  <c r="Z81" i="4"/>
  <c r="V65" i="4"/>
  <c r="N131" i="4" l="1"/>
  <c r="P130" i="4"/>
  <c r="G99" i="4"/>
  <c r="Y98" i="4"/>
  <c r="V131" i="4"/>
  <c r="B132" i="4"/>
  <c r="Z82" i="4"/>
  <c r="J83" i="4"/>
  <c r="X82" i="4"/>
  <c r="F83" i="4"/>
  <c r="V66" i="4"/>
  <c r="B133" i="4" l="1"/>
  <c r="V132" i="4"/>
  <c r="G100" i="4"/>
  <c r="Y99" i="4"/>
  <c r="N132" i="4"/>
  <c r="P131" i="4"/>
  <c r="X83" i="4"/>
  <c r="F84" i="4"/>
  <c r="Z83" i="4"/>
  <c r="J84" i="4"/>
  <c r="V67" i="4"/>
  <c r="G101" i="4" l="1"/>
  <c r="Y100" i="4"/>
  <c r="N133" i="4"/>
  <c r="P132" i="4"/>
  <c r="B134" i="4"/>
  <c r="V133" i="4"/>
  <c r="J85" i="4"/>
  <c r="Z84" i="4"/>
  <c r="X84" i="4"/>
  <c r="F85" i="4"/>
  <c r="V69" i="4"/>
  <c r="V68" i="4"/>
  <c r="B135" i="4" l="1"/>
  <c r="V134" i="4"/>
  <c r="N134" i="4"/>
  <c r="P133" i="4"/>
  <c r="G102" i="4"/>
  <c r="Y101" i="4"/>
  <c r="X85" i="4"/>
  <c r="F86" i="4"/>
  <c r="Z85" i="4"/>
  <c r="J86" i="4"/>
  <c r="G103" i="4" l="1"/>
  <c r="Y102" i="4"/>
  <c r="N135" i="4"/>
  <c r="P134" i="4"/>
  <c r="B136" i="4"/>
  <c r="V135" i="4"/>
  <c r="J87" i="4"/>
  <c r="Z86" i="4"/>
  <c r="F87" i="4"/>
  <c r="X86" i="4"/>
  <c r="B137" i="4" l="1"/>
  <c r="V136" i="4"/>
  <c r="Z87" i="4"/>
  <c r="J88" i="4"/>
  <c r="N136" i="4"/>
  <c r="P135" i="4"/>
  <c r="X87" i="4"/>
  <c r="F88" i="4"/>
  <c r="G104" i="4"/>
  <c r="Y103" i="4"/>
  <c r="F89" i="4" l="1"/>
  <c r="X88" i="4"/>
  <c r="N137" i="4"/>
  <c r="P136" i="4"/>
  <c r="J89" i="4"/>
  <c r="Z88" i="4"/>
  <c r="G105" i="4"/>
  <c r="Y104" i="4"/>
  <c r="V137" i="4"/>
  <c r="B138" i="4"/>
  <c r="G106" i="4" l="1"/>
  <c r="Y105" i="4"/>
  <c r="Z89" i="4"/>
  <c r="J90" i="4"/>
  <c r="N138" i="4"/>
  <c r="P137" i="4"/>
  <c r="B139" i="4"/>
  <c r="V138" i="4"/>
  <c r="F90" i="4"/>
  <c r="X89" i="4"/>
  <c r="N139" i="4" l="1"/>
  <c r="P138" i="4"/>
  <c r="V139" i="4"/>
  <c r="B140" i="4"/>
  <c r="Z90" i="4"/>
  <c r="J91" i="4"/>
  <c r="X90" i="4"/>
  <c r="F91" i="4"/>
  <c r="G107" i="4"/>
  <c r="Y106" i="4"/>
  <c r="F92" i="4" l="1"/>
  <c r="X91" i="4"/>
  <c r="Z91" i="4"/>
  <c r="J92" i="4"/>
  <c r="V140" i="4"/>
  <c r="B141" i="4"/>
  <c r="G108" i="4"/>
  <c r="Y107" i="4"/>
  <c r="N140" i="4"/>
  <c r="P139" i="4"/>
  <c r="G109" i="4" l="1"/>
  <c r="Y108" i="4"/>
  <c r="J93" i="4"/>
  <c r="Z92" i="4"/>
  <c r="B142" i="4"/>
  <c r="V141" i="4"/>
  <c r="N141" i="4"/>
  <c r="P140" i="4"/>
  <c r="X92" i="4"/>
  <c r="F93" i="4"/>
  <c r="N142" i="4" l="1"/>
  <c r="P141" i="4"/>
  <c r="B143" i="4"/>
  <c r="V142" i="4"/>
  <c r="J94" i="4"/>
  <c r="Z93" i="4"/>
  <c r="F94" i="4"/>
  <c r="X93" i="4"/>
  <c r="G110" i="4"/>
  <c r="Y109" i="4"/>
  <c r="J95" i="4" l="1"/>
  <c r="Z94" i="4"/>
  <c r="B144" i="4"/>
  <c r="V143" i="4"/>
  <c r="X94" i="4"/>
  <c r="F95" i="4"/>
  <c r="G111" i="4"/>
  <c r="Y110" i="4"/>
  <c r="N143" i="4"/>
  <c r="P142" i="4"/>
  <c r="G112" i="4" l="1"/>
  <c r="Y111" i="4"/>
  <c r="B145" i="4"/>
  <c r="V144" i="4"/>
  <c r="F96" i="4"/>
  <c r="X95" i="4"/>
  <c r="N144" i="4"/>
  <c r="P143" i="4"/>
  <c r="Z95" i="4"/>
  <c r="J96" i="4"/>
  <c r="F97" i="4" l="1"/>
  <c r="X96" i="4"/>
  <c r="N145" i="4"/>
  <c r="P144" i="4"/>
  <c r="V145" i="4"/>
  <c r="B146" i="4"/>
  <c r="Z96" i="4"/>
  <c r="J97" i="4"/>
  <c r="G113" i="4"/>
  <c r="Y112" i="4"/>
  <c r="B147" i="4" l="1"/>
  <c r="V146" i="4"/>
  <c r="J98" i="4"/>
  <c r="Z97" i="4"/>
  <c r="N146" i="4"/>
  <c r="P145" i="4"/>
  <c r="G114" i="4"/>
  <c r="Y113" i="4"/>
  <c r="X97" i="4"/>
  <c r="F98" i="4"/>
  <c r="G115" i="4" l="1"/>
  <c r="Y114" i="4"/>
  <c r="N147" i="4"/>
  <c r="P146" i="4"/>
  <c r="J99" i="4"/>
  <c r="Z98" i="4"/>
  <c r="X98" i="4"/>
  <c r="F99" i="4"/>
  <c r="B148" i="4"/>
  <c r="V147" i="4"/>
  <c r="X99" i="4" l="1"/>
  <c r="F100" i="4"/>
  <c r="Z99" i="4"/>
  <c r="J100" i="4"/>
  <c r="N148" i="4"/>
  <c r="V148" i="4"/>
  <c r="B149" i="4"/>
  <c r="V149" i="4" s="1"/>
  <c r="G116" i="4"/>
  <c r="Y115" i="4"/>
  <c r="N149" i="4" l="1"/>
  <c r="Z100" i="4"/>
  <c r="J101" i="4"/>
  <c r="F101" i="4"/>
  <c r="X100" i="4"/>
  <c r="G117" i="4"/>
  <c r="Y116" i="4"/>
  <c r="X101" i="4" l="1"/>
  <c r="F102" i="4"/>
  <c r="Z101" i="4"/>
  <c r="J102" i="4"/>
  <c r="G118" i="4"/>
  <c r="Y117" i="4"/>
  <c r="Z102" i="4" l="1"/>
  <c r="J103" i="4"/>
  <c r="G119" i="4"/>
  <c r="Y118" i="4"/>
  <c r="X102" i="4"/>
  <c r="F103" i="4"/>
  <c r="G120" i="4" l="1"/>
  <c r="Y119" i="4"/>
  <c r="J104" i="4"/>
  <c r="Z103" i="4"/>
  <c r="X103" i="4"/>
  <c r="F104" i="4"/>
  <c r="X104" i="4" l="1"/>
  <c r="F105" i="4"/>
  <c r="Z104" i="4"/>
  <c r="J105" i="4"/>
  <c r="G121" i="4"/>
  <c r="Y120" i="4"/>
  <c r="G122" i="4" l="1"/>
  <c r="Y121" i="4"/>
  <c r="J106" i="4"/>
  <c r="Z105" i="4"/>
  <c r="X105" i="4"/>
  <c r="F106" i="4"/>
  <c r="Z106" i="4" l="1"/>
  <c r="J107" i="4"/>
  <c r="X106" i="4"/>
  <c r="F107" i="4"/>
  <c r="G123" i="4"/>
  <c r="Y122" i="4"/>
  <c r="F108" i="4" l="1"/>
  <c r="X107" i="4"/>
  <c r="Z107" i="4"/>
  <c r="J108" i="4"/>
  <c r="G124" i="4"/>
  <c r="Y123" i="4"/>
  <c r="Z108" i="4" l="1"/>
  <c r="J109" i="4"/>
  <c r="G125" i="4"/>
  <c r="Y124" i="4"/>
  <c r="F109" i="4"/>
  <c r="X108" i="4"/>
  <c r="G126" i="4" l="1"/>
  <c r="Y125" i="4"/>
  <c r="Z109" i="4"/>
  <c r="J110" i="4"/>
  <c r="F110" i="4"/>
  <c r="X109" i="4"/>
  <c r="F111" i="4" l="1"/>
  <c r="X110" i="4"/>
  <c r="Z110" i="4"/>
  <c r="J111" i="4"/>
  <c r="G127" i="4"/>
  <c r="Y126" i="4"/>
  <c r="G128" i="4" l="1"/>
  <c r="Y127" i="4"/>
  <c r="J112" i="4"/>
  <c r="Z111" i="4"/>
  <c r="F112" i="4"/>
  <c r="X111" i="4"/>
  <c r="X112" i="4" l="1"/>
  <c r="F113" i="4"/>
  <c r="J113" i="4"/>
  <c r="Z112" i="4"/>
  <c r="G129" i="4"/>
  <c r="Y128" i="4"/>
  <c r="Z113" i="4" l="1"/>
  <c r="J114" i="4"/>
  <c r="G130" i="4"/>
  <c r="Y129" i="4"/>
  <c r="X113" i="4"/>
  <c r="F114" i="4"/>
  <c r="G131" i="4" l="1"/>
  <c r="Y130" i="4"/>
  <c r="X114" i="4"/>
  <c r="F115" i="4"/>
  <c r="Z114" i="4"/>
  <c r="J115" i="4"/>
  <c r="Z115" i="4" l="1"/>
  <c r="J116" i="4"/>
  <c r="F116" i="4"/>
  <c r="X115" i="4"/>
  <c r="G132" i="4"/>
  <c r="Y131" i="4"/>
  <c r="X116" i="4" l="1"/>
  <c r="F117" i="4"/>
  <c r="G133" i="4"/>
  <c r="Y132" i="4"/>
  <c r="J117" i="4"/>
  <c r="Z116" i="4"/>
  <c r="J118" i="4" l="1"/>
  <c r="Z117" i="4"/>
  <c r="G134" i="4"/>
  <c r="Y133" i="4"/>
  <c r="F118" i="4"/>
  <c r="X117" i="4"/>
  <c r="X118" i="4" l="1"/>
  <c r="F119" i="4"/>
  <c r="G135" i="4"/>
  <c r="Y134" i="4"/>
  <c r="J119" i="4"/>
  <c r="Z118" i="4"/>
  <c r="J120" i="4" l="1"/>
  <c r="Z119" i="4"/>
  <c r="G136" i="4"/>
  <c r="Y135" i="4"/>
  <c r="X119" i="4"/>
  <c r="F120" i="4"/>
  <c r="F121" i="4" l="1"/>
  <c r="X120" i="4"/>
  <c r="G137" i="4"/>
  <c r="Y136" i="4"/>
  <c r="J121" i="4"/>
  <c r="Z120" i="4"/>
  <c r="Z121" i="4" l="1"/>
  <c r="J122" i="4"/>
  <c r="G138" i="4"/>
  <c r="Y137" i="4"/>
  <c r="X121" i="4"/>
  <c r="F122" i="4"/>
  <c r="G139" i="4" l="1"/>
  <c r="Y138" i="4"/>
  <c r="F123" i="4"/>
  <c r="X122" i="4"/>
  <c r="Z122" i="4"/>
  <c r="J123" i="4"/>
  <c r="J124" i="4" l="1"/>
  <c r="Z123" i="4"/>
  <c r="F124" i="4"/>
  <c r="X123" i="4"/>
  <c r="G140" i="4"/>
  <c r="Y139" i="4"/>
  <c r="G141" i="4" l="1"/>
  <c r="Y140" i="4"/>
  <c r="X124" i="4"/>
  <c r="F125" i="4"/>
  <c r="J125" i="4"/>
  <c r="Z124" i="4"/>
  <c r="J126" i="4" l="1"/>
  <c r="Z125" i="4"/>
  <c r="X125" i="4"/>
  <c r="F126" i="4"/>
  <c r="G142" i="4"/>
  <c r="Y141" i="4"/>
  <c r="G143" i="4" l="1"/>
  <c r="Y142" i="4"/>
  <c r="F127" i="4"/>
  <c r="X126" i="4"/>
  <c r="J127" i="4"/>
  <c r="Z126" i="4"/>
  <c r="F128" i="4" l="1"/>
  <c r="X127" i="4"/>
  <c r="J128" i="4"/>
  <c r="Z127" i="4"/>
  <c r="G144" i="4"/>
  <c r="Y143" i="4"/>
  <c r="G145" i="4" l="1"/>
  <c r="Y144" i="4"/>
  <c r="J129" i="4"/>
  <c r="Z128" i="4"/>
  <c r="F129" i="4"/>
  <c r="X128" i="4"/>
  <c r="X129" i="4" l="1"/>
  <c r="F130" i="4"/>
  <c r="J130" i="4"/>
  <c r="Z129" i="4"/>
  <c r="G146" i="4"/>
  <c r="Y145" i="4"/>
  <c r="Z130" i="4" l="1"/>
  <c r="J131" i="4"/>
  <c r="G147" i="4"/>
  <c r="Y146" i="4"/>
  <c r="X130" i="4"/>
  <c r="F131" i="4"/>
  <c r="G148" i="4" l="1"/>
  <c r="Y147" i="4"/>
  <c r="Z131" i="4"/>
  <c r="J132" i="4"/>
  <c r="F132" i="4"/>
  <c r="X131" i="4"/>
  <c r="F133" i="4" l="1"/>
  <c r="X132" i="4"/>
  <c r="Z132" i="4"/>
  <c r="J133" i="4"/>
  <c r="G149" i="4"/>
  <c r="Y149" i="4" s="1"/>
  <c r="Y148" i="4"/>
  <c r="Z133" i="4" l="1"/>
  <c r="J134" i="4"/>
  <c r="X133" i="4"/>
  <c r="F134" i="4"/>
  <c r="F135" i="4" l="1"/>
  <c r="X134" i="4"/>
  <c r="J135" i="4"/>
  <c r="Z134" i="4"/>
  <c r="J136" i="4" l="1"/>
  <c r="Z135" i="4"/>
  <c r="X135" i="4"/>
  <c r="F136" i="4"/>
  <c r="X136" i="4" l="1"/>
  <c r="F137" i="4"/>
  <c r="Z136" i="4"/>
  <c r="J137" i="4"/>
  <c r="Z137" i="4" l="1"/>
  <c r="J138" i="4"/>
  <c r="X137" i="4"/>
  <c r="F138" i="4"/>
  <c r="X138" i="4" l="1"/>
  <c r="F139" i="4"/>
  <c r="Z138" i="4"/>
  <c r="J139" i="4"/>
  <c r="J140" i="4" l="1"/>
  <c r="Z139" i="4"/>
  <c r="F140" i="4"/>
  <c r="X139" i="4"/>
  <c r="F141" i="4" l="1"/>
  <c r="X140" i="4"/>
  <c r="Z140" i="4"/>
  <c r="J141" i="4"/>
  <c r="Z141" i="4" l="1"/>
  <c r="J142" i="4"/>
  <c r="F142" i="4"/>
  <c r="X141" i="4"/>
  <c r="X142" i="4" l="1"/>
  <c r="F143" i="4"/>
  <c r="J143" i="4"/>
  <c r="Z142" i="4"/>
  <c r="J144" i="4" l="1"/>
  <c r="Z143" i="4"/>
  <c r="F144" i="4"/>
  <c r="X143" i="4"/>
  <c r="F145" i="4" l="1"/>
  <c r="X144" i="4"/>
  <c r="J145" i="4"/>
  <c r="Z144" i="4"/>
  <c r="Z145" i="4" l="1"/>
  <c r="J146" i="4"/>
  <c r="X145" i="4"/>
  <c r="F146" i="4"/>
  <c r="X146" i="4" l="1"/>
  <c r="F147" i="4"/>
  <c r="Z146" i="4"/>
  <c r="J147" i="4"/>
  <c r="Z147" i="4" l="1"/>
  <c r="J148" i="4"/>
  <c r="F148" i="4"/>
  <c r="X147" i="4"/>
  <c r="X148" i="4" l="1"/>
  <c r="F149" i="4"/>
  <c r="X149" i="4" s="1"/>
  <c r="J149" i="4"/>
  <c r="Z149" i="4" s="1"/>
  <c r="Z148" i="4"/>
</calcChain>
</file>

<file path=xl/sharedStrings.xml><?xml version="1.0" encoding="utf-8"?>
<sst xmlns="http://schemas.openxmlformats.org/spreadsheetml/2006/main" count="4677" uniqueCount="1145">
  <si>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</si>
  <si>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</si>
  <si>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</si>
  <si>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</si>
  <si>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</si>
  <si>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</si>
  <si>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</si>
  <si>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</si>
  <si>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</si>
  <si>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</si>
  <si>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</si>
  <si>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</si>
  <si>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</si>
  <si>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</si>
  <si>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</si>
  <si>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Antofagasta</t>
  </si>
  <si>
    <t>Recoleta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</si>
  <si>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</si>
  <si>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</si>
  <si>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</si>
  <si>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</si>
  <si>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</si>
  <si>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</si>
  <si>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</si>
  <si>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</si>
  <si>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</si>
  <si>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</si>
  <si>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</si>
  <si>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</si>
  <si>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</si>
  <si>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</si>
  <si>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</si>
  <si>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</si>
  <si>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</si>
  <si>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</si>
  <si>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</si>
  <si>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</si>
  <si>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</si>
  <si>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</si>
  <si>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</si>
  <si>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</si>
  <si>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</si>
  <si>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</si>
  <si>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</si>
  <si>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</si>
  <si>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</si>
  <si>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</si>
  <si>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</si>
  <si>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</si>
  <si>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</si>
  <si>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</si>
  <si>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</si>
  <si>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</si>
  <si>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</si>
  <si>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</si>
  <si>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</si>
  <si>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</si>
  <si>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</si>
  <si>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</si>
  <si>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</si>
  <si>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</si>
  <si>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</si>
  <si>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</si>
  <si>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</si>
  <si>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</si>
  <si>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</si>
  <si>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</si>
  <si>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</si>
  <si>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</si>
  <si>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</si>
  <si>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</si>
  <si>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</si>
  <si>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</si>
  <si>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</si>
  <si>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</si>
  <si>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</si>
  <si>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</si>
  <si>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</si>
  <si>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</si>
  <si>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</si>
  <si>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</si>
  <si>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</si>
  <si>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</si>
  <si>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</si>
  <si>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</si>
  <si>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</si>
  <si>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</si>
  <si>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</si>
  <si>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</si>
  <si>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</si>
  <si>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</si>
  <si>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</si>
  <si>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</si>
  <si>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</si>
  <si>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</si>
  <si>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</si>
  <si>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</si>
  <si>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</si>
  <si>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</si>
  <si>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</si>
  <si>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</si>
  <si>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</si>
  <si>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</si>
  <si>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</si>
  <si>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</si>
  <si>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</si>
  <si>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</si>
  <si>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</si>
  <si>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</si>
  <si>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</si>
  <si>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</si>
  <si>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</si>
  <si>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</si>
  <si>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</si>
  <si>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</si>
  <si>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</si>
  <si>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</si>
  <si>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</si>
  <si>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</si>
  <si>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</si>
  <si>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</si>
  <si>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</si>
  <si>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</si>
  <si>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</si>
  <si>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</si>
  <si>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</si>
  <si>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</si>
  <si>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</si>
  <si>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</si>
  <si>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</si>
  <si>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</si>
  <si>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</si>
  <si>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</si>
  <si>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</si>
  <si>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</si>
  <si>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</si>
  <si>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</si>
  <si>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</si>
  <si>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</si>
  <si>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</si>
  <si>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</si>
  <si>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</si>
  <si>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</si>
  <si>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</si>
  <si>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</si>
  <si>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</si>
  <si>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</si>
  <si>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</si>
  <si>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</si>
  <si>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</si>
  <si>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</si>
  <si>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</si>
  <si>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</si>
  <si>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</si>
  <si>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</si>
  <si>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</si>
  <si>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</si>
  <si>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</si>
  <si>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</si>
  <si>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</si>
  <si>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</si>
  <si>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</si>
  <si>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</si>
  <si>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</si>
  <si>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</si>
  <si>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</si>
  <si>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</si>
  <si>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</si>
  <si>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</si>
  <si>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</si>
  <si>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</si>
  <si>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</si>
  <si>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</si>
  <si>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</si>
  <si>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</si>
  <si>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</si>
  <si>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</si>
  <si>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</si>
  <si>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</si>
  <si>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</si>
  <si>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</si>
  <si>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</si>
  <si>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</si>
  <si>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</si>
  <si>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</si>
  <si>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</si>
  <si>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</si>
  <si>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</si>
  <si>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</si>
  <si>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</si>
  <si>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</si>
  <si>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</si>
  <si>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</si>
  <si>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</si>
  <si>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</si>
  <si>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</si>
  <si>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</si>
  <si>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</si>
  <si>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</si>
  <si>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</si>
  <si>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</si>
  <si>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</si>
  <si>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</si>
  <si>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</si>
  <si>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</si>
  <si>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</si>
  <si>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</si>
  <si>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</si>
  <si>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</si>
  <si>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</si>
  <si>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</si>
  <si>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</si>
  <si>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</si>
  <si>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</si>
  <si>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</si>
  <si>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</si>
  <si>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</si>
  <si>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</si>
  <si>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</si>
  <si>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</si>
  <si>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</si>
  <si>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</si>
  <si>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</si>
  <si>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</si>
  <si>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</si>
  <si>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</si>
  <si>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</si>
  <si>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</si>
  <si>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</si>
  <si>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</si>
  <si>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</si>
  <si>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</si>
  <si>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</si>
  <si>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</si>
  <si>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</si>
  <si>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</si>
  <si>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</si>
  <si>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</si>
  <si>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</si>
  <si>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</si>
  <si>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</si>
  <si>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</si>
  <si>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</si>
  <si>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</si>
  <si>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</si>
  <si>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</si>
  <si>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</si>
  <si>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</si>
  <si>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</si>
  <si>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</si>
  <si>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</si>
  <si>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</si>
  <si>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</si>
  <si>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</si>
  <si>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</si>
  <si>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</si>
  <si>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</si>
  <si>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</si>
  <si>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</si>
  <si>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</si>
  <si>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</si>
  <si>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</si>
  <si>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</si>
  <si>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</si>
  <si>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</si>
  <si>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</si>
  <si>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</si>
  <si>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</si>
  <si>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</si>
  <si>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</si>
  <si>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</si>
  <si>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</si>
  <si>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</si>
  <si>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</si>
  <si>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</si>
  <si>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</si>
  <si>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</si>
  <si>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</si>
  <si>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</si>
  <si>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</si>
  <si>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</si>
  <si>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</si>
  <si>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</si>
  <si>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</si>
  <si>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</si>
  <si>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</si>
  <si>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</si>
  <si>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</si>
  <si>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</si>
  <si>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</si>
  <si>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</si>
  <si>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</si>
  <si>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</si>
  <si>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</si>
  <si>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</si>
  <si>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</si>
  <si>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</si>
  <si>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</si>
  <si>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</si>
  <si>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</si>
  <si>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</si>
  <si>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</si>
  <si>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</si>
  <si>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</si>
  <si>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</si>
  <si>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</si>
  <si>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</si>
  <si>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</si>
  <si>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</si>
  <si>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</si>
  <si>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</si>
  <si>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</si>
  <si>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</si>
  <si>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</si>
  <si>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</si>
  <si>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</si>
  <si>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</si>
  <si>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</si>
  <si>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</si>
  <si>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</si>
  <si>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</si>
  <si>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</si>
  <si>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</si>
  <si>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</si>
  <si>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</si>
  <si>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</si>
  <si>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</si>
  <si>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</si>
  <si>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</si>
  <si>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</si>
  <si>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</si>
  <si>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</si>
  <si>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</si>
  <si>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</si>
  <si>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</si>
  <si>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</si>
  <si>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</si>
  <si>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</si>
  <si>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</si>
  <si>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</si>
  <si>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</si>
  <si>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</si>
  <si>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</si>
  <si>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</si>
  <si>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</si>
  <si>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</si>
  <si>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</si>
  <si>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</si>
  <si>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</si>
  <si>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</si>
  <si>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</si>
  <si>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</si>
  <si>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</si>
  <si>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</si>
  <si>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</si>
  <si>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</si>
  <si>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</si>
  <si>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</si>
  <si>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</si>
  <si>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</si>
  <si>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</si>
  <si>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</si>
  <si>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</si>
  <si>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</si>
  <si>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</si>
  <si>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</si>
  <si>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</si>
  <si>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</si>
  <si>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</si>
  <si>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</si>
  <si>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</si>
  <si>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</si>
  <si>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</si>
  <si>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</si>
  <si>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</si>
  <si>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</si>
  <si>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</si>
  <si>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</si>
  <si>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</si>
  <si>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</si>
  <si>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</si>
  <si>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</si>
  <si>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</si>
  <si>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Colección Educación I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</si>
  <si>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</si>
  <si>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</si>
  <si>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</si>
  <si>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</si>
  <si>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</si>
  <si>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</si>
  <si>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</si>
  <si>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</si>
  <si>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</si>
  <si>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</si>
  <si>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</si>
  <si>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</si>
  <si>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</si>
  <si>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</si>
  <si>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</si>
  <si>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</si>
  <si>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</si>
  <si>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</si>
  <si>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</si>
  <si>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</si>
  <si>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</si>
  <si>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</si>
  <si>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</si>
  <si>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</si>
  <si>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</si>
  <si>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</si>
  <si>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</si>
  <si>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</si>
  <si>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</si>
  <si>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</si>
  <si>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</si>
  <si>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</si>
  <si>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</si>
  <si>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</si>
  <si>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</si>
  <si>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</si>
  <si>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</si>
  <si>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</si>
  <si>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</si>
  <si>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</si>
  <si>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</si>
  <si>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</si>
  <si>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</si>
  <si>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</si>
  <si>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</si>
  <si>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</si>
  <si>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</si>
  <si>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</si>
  <si>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</si>
  <si>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</si>
  <si>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</si>
  <si>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</si>
  <si>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</si>
  <si>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</si>
  <si>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</si>
  <si>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</si>
  <si>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</si>
  <si>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</si>
  <si>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id_grafico</t>
  </si>
  <si>
    <t>idterritorio</t>
  </si>
  <si>
    <t>id_territorio</t>
  </si>
  <si>
    <t>cod</t>
  </si>
  <si>
    <t>#1774B9</t>
  </si>
  <si>
    <t>Agricultura</t>
  </si>
  <si>
    <t>Agropecuario y Forestal</t>
  </si>
  <si>
    <t>Fruta</t>
  </si>
  <si>
    <t>Exportaciones</t>
  </si>
  <si>
    <t>Región de Origen</t>
  </si>
  <si>
    <t>Ninguno</t>
  </si>
  <si>
    <t>Periodo 2012-2020</t>
  </si>
  <si>
    <t>toneladas (t)</t>
  </si>
  <si>
    <t>Oficina de Estudios y Políticas Agrarias (ODEPA)</t>
  </si>
  <si>
    <t>Tipo de Fruta</t>
  </si>
  <si>
    <t>Berries,Cítricos,Frutos de hueso (carozo),Frutos de pepita,Frutos secos,Frutos oleaginosos,Otros,Tropicales y subtropicales,Uva</t>
  </si>
  <si>
    <t>Gráfico Apilado</t>
  </si>
  <si>
    <t>Arándano</t>
  </si>
  <si>
    <t>Frambuesa</t>
  </si>
  <si>
    <t>Higo</t>
  </si>
  <si>
    <t>Kiwi</t>
  </si>
  <si>
    <t>Mora</t>
  </si>
  <si>
    <t>Otros berries</t>
  </si>
  <si>
    <t>Limón</t>
  </si>
  <si>
    <t>Mandarina</t>
  </si>
  <si>
    <t>Naranja</t>
  </si>
  <si>
    <t>Pomelo</t>
  </si>
  <si>
    <t>Otros cítricos</t>
  </si>
  <si>
    <t>Cereza</t>
  </si>
  <si>
    <t>Ciruela</t>
  </si>
  <si>
    <t>Damasco</t>
  </si>
  <si>
    <t>Durazno</t>
  </si>
  <si>
    <t>Nectarín</t>
  </si>
  <si>
    <t>Manzana</t>
  </si>
  <si>
    <t>Membrillo</t>
  </si>
  <si>
    <t>Pera</t>
  </si>
  <si>
    <t>Almendra</t>
  </si>
  <si>
    <t>Avellana</t>
  </si>
  <si>
    <t>Castaña</t>
  </si>
  <si>
    <t>Nuez</t>
  </si>
  <si>
    <t>Pistacho</t>
  </si>
  <si>
    <t>Otros frutos secos</t>
  </si>
  <si>
    <t>Olivo</t>
  </si>
  <si>
    <t>Palta</t>
  </si>
  <si>
    <t>Chirimoya</t>
  </si>
  <si>
    <t>Otros frutos</t>
  </si>
  <si>
    <t>Plumcots</t>
  </si>
  <si>
    <t>Mango</t>
  </si>
  <si>
    <t>Piña</t>
  </si>
  <si>
    <t>Plátano</t>
  </si>
  <si>
    <t>Coco</t>
  </si>
  <si>
    <t>Uva</t>
  </si>
  <si>
    <t>Frutilla</t>
  </si>
  <si>
    <t>Aceituna</t>
  </si>
  <si>
    <t>Arándanos y mirtilos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</si>
  <si>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</si>
  <si>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</si>
  <si>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</si>
  <si>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</si>
  <si>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</si>
  <si>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</si>
  <si>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</si>
  <si>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</si>
  <si>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</si>
  <si>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</si>
  <si>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</si>
  <si>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</si>
  <si>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</si>
  <si>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</si>
  <si>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</si>
  <si>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</si>
  <si>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</si>
  <si>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</si>
  <si>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</si>
  <si>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</si>
  <si>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</si>
  <si>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</si>
  <si>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</si>
  <si>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</si>
  <si>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</si>
  <si>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</si>
  <si>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</si>
  <si>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</si>
  <si>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</si>
  <si>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</si>
  <si>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</si>
  <si>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</si>
  <si>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</si>
  <si>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</si>
  <si>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</si>
  <si>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</si>
  <si>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</si>
  <si>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</si>
  <si>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</si>
  <si>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</si>
  <si>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</si>
  <si>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</si>
  <si>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</si>
  <si>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</si>
  <si>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</si>
  <si>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</si>
  <si>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</si>
  <si>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</si>
  <si>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</si>
  <si>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</si>
  <si>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</si>
  <si>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</si>
  <si>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</si>
  <si>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</si>
  <si>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</si>
  <si>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</si>
  <si>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</si>
  <si>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</si>
  <si>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</si>
  <si>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</si>
  <si>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</si>
  <si>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</si>
  <si>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</si>
  <si>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</si>
  <si>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</si>
  <si>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</si>
  <si>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</si>
  <si>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</si>
  <si>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</si>
  <si>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</si>
  <si>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</si>
  <si>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</si>
  <si>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</si>
  <si>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</si>
  <si>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</si>
  <si>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</si>
  <si>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</si>
  <si>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</si>
  <si>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</si>
  <si>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</si>
  <si>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</si>
  <si>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</si>
  <si>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</si>
  <si>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</si>
  <si>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</si>
  <si>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</si>
  <si>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</si>
  <si>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</si>
  <si>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</si>
  <si>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</si>
  <si>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</si>
  <si>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</si>
  <si>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</si>
  <si>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</si>
  <si>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</si>
  <si>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</si>
  <si>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</si>
  <si>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</si>
  <si>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</si>
  <si>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</si>
  <si>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</si>
  <si>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</si>
  <si>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</si>
  <si>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</si>
  <si>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</si>
  <si>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</si>
  <si>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</si>
  <si>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</si>
  <si>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</si>
  <si>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</si>
  <si>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</si>
  <si>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</si>
  <si>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</si>
  <si>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</si>
  <si>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</si>
  <si>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</si>
  <si>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</si>
  <si>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</si>
  <si>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</si>
  <si>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</si>
  <si>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</si>
  <si>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</si>
  <si>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</si>
  <si>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</si>
  <si>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</si>
  <si>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</si>
  <si>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</si>
  <si>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</si>
  <si>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Gráfico de Evolución</t>
  </si>
  <si>
    <t>Mangos y guayabas</t>
  </si>
  <si>
    <t>Nacional</t>
  </si>
  <si>
    <t>Año 2020</t>
  </si>
  <si>
    <t>Mapa Países de Destino</t>
  </si>
  <si>
    <t>Aceites</t>
  </si>
  <si>
    <t>Congelados</t>
  </si>
  <si>
    <t>Conservas</t>
  </si>
  <si>
    <t>Deshidratados</t>
  </si>
  <si>
    <t>Fresca</t>
  </si>
  <si>
    <t>Frutos secos</t>
  </si>
  <si>
    <t>Jugos</t>
  </si>
  <si>
    <t>Dólares (USD)</t>
  </si>
  <si>
    <t>Fruta por Tipo de Procesamiento</t>
  </si>
  <si>
    <t>Marruecos</t>
  </si>
  <si>
    <t>Emiratos Árabes Unidos</t>
  </si>
  <si>
    <t>Argentina</t>
  </si>
  <si>
    <t>Australia</t>
  </si>
  <si>
    <t>Austria</t>
  </si>
  <si>
    <t>Azerbaiyán</t>
  </si>
  <si>
    <t>Bélgica</t>
  </si>
  <si>
    <t>Bielorrusia</t>
  </si>
  <si>
    <t>Bolivia</t>
  </si>
  <si>
    <t>Brasil</t>
  </si>
  <si>
    <t>Canadá</t>
  </si>
  <si>
    <t>Suiza</t>
  </si>
  <si>
    <t>China</t>
  </si>
  <si>
    <t>Colombia</t>
  </si>
  <si>
    <t>Costa Rica</t>
  </si>
  <si>
    <t>Cuba</t>
  </si>
  <si>
    <t>Alemania</t>
  </si>
  <si>
    <t>Dinamarca</t>
  </si>
  <si>
    <t>República Dominicana</t>
  </si>
  <si>
    <t>Ecuador</t>
  </si>
  <si>
    <t>España</t>
  </si>
  <si>
    <t>Finlandia</t>
  </si>
  <si>
    <t>Francia</t>
  </si>
  <si>
    <t>Reino Unido</t>
  </si>
  <si>
    <t>Guatemala</t>
  </si>
  <si>
    <t>Hong Kong</t>
  </si>
  <si>
    <t>Honduras</t>
  </si>
  <si>
    <t>Indonesia</t>
  </si>
  <si>
    <t>India</t>
  </si>
  <si>
    <t>Israel</t>
  </si>
  <si>
    <t>Italia</t>
  </si>
  <si>
    <t>Japón</t>
  </si>
  <si>
    <t>Corea del Sur</t>
  </si>
  <si>
    <t>Kuwait</t>
  </si>
  <si>
    <t>Libia</t>
  </si>
  <si>
    <t>Lituania</t>
  </si>
  <si>
    <t>Letonia</t>
  </si>
  <si>
    <t>México</t>
  </si>
  <si>
    <t>Países Bajos</t>
  </si>
  <si>
    <t>Noruega</t>
  </si>
  <si>
    <t>Nueva Zelanda</t>
  </si>
  <si>
    <t>Panamá</t>
  </si>
  <si>
    <t>Perú</t>
  </si>
  <si>
    <t>Filipinas</t>
  </si>
  <si>
    <t>Polonia</t>
  </si>
  <si>
    <t>Puerto Rico</t>
  </si>
  <si>
    <t>Portugal</t>
  </si>
  <si>
    <t>Paraguay</t>
  </si>
  <si>
    <t>Rumania</t>
  </si>
  <si>
    <t>Rusia</t>
  </si>
  <si>
    <t>Arabia Saudita</t>
  </si>
  <si>
    <t>Singapur</t>
  </si>
  <si>
    <t>El Salvador</t>
  </si>
  <si>
    <t>Suecia</t>
  </si>
  <si>
    <t>Tailandia</t>
  </si>
  <si>
    <t>Turquía</t>
  </si>
  <si>
    <t>Taiwán</t>
  </si>
  <si>
    <t>Uruguay</t>
  </si>
  <si>
    <t>Estados Unidos</t>
  </si>
  <si>
    <t>Venezuela</t>
  </si>
  <si>
    <t>Vietnam</t>
  </si>
  <si>
    <t>País de Destino</t>
  </si>
  <si>
    <t>Gráfico Proporciones</t>
  </si>
  <si>
    <t>Ingresos Históricos</t>
  </si>
  <si>
    <t>Socioeconómico</t>
  </si>
  <si>
    <t>Ingreso Promedio Nacional</t>
  </si>
  <si>
    <t>Ingresos Nacionales</t>
  </si>
  <si>
    <t>País</t>
  </si>
  <si>
    <t>Ingreso Nacional</t>
  </si>
  <si>
    <t>Años 2006-2009-2011-2013-2015-2017</t>
  </si>
  <si>
    <t>CLP/mes</t>
  </si>
  <si>
    <t>Elaboración propia con base en Encuestas CASEN 2006 a 2017</t>
  </si>
  <si>
    <t>Evolución del Ingreso Promedio Mensual por Persona a Escala Nacional</t>
  </si>
  <si>
    <t>Gráfico Evolución</t>
  </si>
  <si>
    <t>https://analytics.zoho.com/open-view/2395394000008161153</t>
  </si>
  <si>
    <t>400-0001</t>
  </si>
  <si>
    <t>T-401</t>
  </si>
  <si>
    <t>C-401</t>
  </si>
  <si>
    <t>FI-401</t>
  </si>
  <si>
    <t>M-401</t>
  </si>
  <si>
    <t>Ingreso Promedio Regional</t>
  </si>
  <si>
    <t>Ingresos Regionales</t>
  </si>
  <si>
    <t>Región</t>
  </si>
  <si>
    <t>Ingreso Regional</t>
  </si>
  <si>
    <t>Evolución del Ingreso Promedio Mensual por Persona para la Región de Tarapacá</t>
  </si>
  <si>
    <t>https://analytics.zoho.com/open-view/2395394000008161200?ZOHO_CRITERIA=%22Localiza%20Chile%22.%22Codreg%22%3D1</t>
  </si>
  <si>
    <t>#1774B10</t>
  </si>
  <si>
    <t>400-0002</t>
  </si>
  <si>
    <t>T-402</t>
  </si>
  <si>
    <t>C-402</t>
  </si>
  <si>
    <t>M-402</t>
  </si>
  <si>
    <t>Evolución del Ingreso Promedio Mensual por Persona para la Región de Antofagasta</t>
  </si>
  <si>
    <t>https://analytics.zoho.com/open-view/2395394000008161200?ZOHO_CRITERIA=%22Localiza%20Chile%22.%22Codreg%22%3D2</t>
  </si>
  <si>
    <t>#1774B11</t>
  </si>
  <si>
    <t>400-0003</t>
  </si>
  <si>
    <t>Evolución del Ingreso Promedio Mensual por Persona para la Región de Atacama</t>
  </si>
  <si>
    <t>https://analytics.zoho.com/open-view/2395394000008161200?ZOHO_CRITERIA=%22Localiza%20Chile%22.%22Codreg%22%3D3</t>
  </si>
  <si>
    <t>#1774B12</t>
  </si>
  <si>
    <t>400-0004</t>
  </si>
  <si>
    <t>Evolución del Ingreso Promedio Mensual por Persona para la Región de Coquimbo</t>
  </si>
  <si>
    <t>https://analytics.zoho.com/open-view/2395394000008161200?ZOHO_CRITERIA=%22Localiza%20Chile%22.%22Codreg%22%3D4</t>
  </si>
  <si>
    <t>#1774B13</t>
  </si>
  <si>
    <t>400-0005</t>
  </si>
  <si>
    <t>Evolución del Ingreso Promedio Mensual por Persona para la Región de Valparaíso</t>
  </si>
  <si>
    <t>https://analytics.zoho.com/open-view/2395394000008161200?ZOHO_CRITERIA=%22Localiza%20Chile%22.%22Codreg%22%3D5</t>
  </si>
  <si>
    <t>#1774B14</t>
  </si>
  <si>
    <t>400-0006</t>
  </si>
  <si>
    <t>Evolución del Ingreso Promedio Mensual por Persona para la Región de O'Higgins</t>
  </si>
  <si>
    <t>https://analytics.zoho.com/open-view/2395394000008161200?ZOHO_CRITERIA=%22Localiza%20Chile%22.%22Codreg%22%3D6</t>
  </si>
  <si>
    <t>#1774B15</t>
  </si>
  <si>
    <t>400-0007</t>
  </si>
  <si>
    <t>Evolución del Ingreso Promedio Mensual por Persona para la Región de Maule</t>
  </si>
  <si>
    <t>https://analytics.zoho.com/open-view/2395394000008161200?ZOHO_CRITERIA=%22Localiza%20Chile%22.%22Codreg%22%3D7</t>
  </si>
  <si>
    <t>#1774B16</t>
  </si>
  <si>
    <t>400-0008</t>
  </si>
  <si>
    <t>Evolución del Ingreso Promedio Mensual por Persona para la Región del Biobío</t>
  </si>
  <si>
    <t>https://analytics.zoho.com/open-view/2395394000008161200?ZOHO_CRITERIA=%22Localiza%20Chile%22.%22Codreg%22%3D8</t>
  </si>
  <si>
    <t>#1774B17</t>
  </si>
  <si>
    <t>400-0009</t>
  </si>
  <si>
    <t>Evolución del Ingreso Promedio Mensual por Persona para la Región de La Araucanía</t>
  </si>
  <si>
    <t>https://analytics.zoho.com/open-view/2395394000008161200?ZOHO_CRITERIA=%22Localiza%20Chile%22.%22Codreg%22%3D9</t>
  </si>
  <si>
    <t>#1774B18</t>
  </si>
  <si>
    <t>400-0010</t>
  </si>
  <si>
    <t>Evolución del Ingreso Promedio Mensual por Persona para la Región de Los Lagos</t>
  </si>
  <si>
    <t>https://analytics.zoho.com/open-view/2395394000008161200?ZOHO_CRITERIA=%22Localiza%20Chile%22.%22Codreg%22%3D10</t>
  </si>
  <si>
    <t>#1774B19</t>
  </si>
  <si>
    <t>400-0011</t>
  </si>
  <si>
    <t>Evolución del Ingreso Promedio Mensual por Persona para la Región de Aysén</t>
  </si>
  <si>
    <t>https://analytics.zoho.com/open-view/2395394000008161200?ZOHO_CRITERIA=%22Localiza%20Chile%22.%22Codreg%22%3D11</t>
  </si>
  <si>
    <t>#1774B20</t>
  </si>
  <si>
    <t>400-0012</t>
  </si>
  <si>
    <t>Evolución del Ingreso Promedio Mensual por Persona para la Región de Magallanes</t>
  </si>
  <si>
    <t>https://analytics.zoho.com/open-view/2395394000008161200?ZOHO_CRITERIA=%22Localiza%20Chile%22.%22Codreg%22%3D12</t>
  </si>
  <si>
    <t>#1774B21</t>
  </si>
  <si>
    <t>400-0013</t>
  </si>
  <si>
    <t>Evolución del Ingreso Promedio Mensual por Persona para la Región Metropolitana</t>
  </si>
  <si>
    <t>https://analytics.zoho.com/open-view/2395394000008161200?ZOHO_CRITERIA=%22Localiza%20Chile%22.%22Codreg%22%3D13</t>
  </si>
  <si>
    <t>#1774B22</t>
  </si>
  <si>
    <t>400-0014</t>
  </si>
  <si>
    <t>Evolución del Ingreso Promedio Mensual por Persona para la Región de Los Ríos</t>
  </si>
  <si>
    <t>https://analytics.zoho.com/open-view/2395394000008161200?ZOHO_CRITERIA=%22Localiza%20Chile%22.%22Codreg%22%3D14</t>
  </si>
  <si>
    <t>#1774B23</t>
  </si>
  <si>
    <t>400-0015</t>
  </si>
  <si>
    <t>Evolución del Ingreso Promedio Mensual por Persona para la Región de Arica y Parinacota</t>
  </si>
  <si>
    <t>https://analytics.zoho.com/open-view/2395394000008161200?ZOHO_CRITERIA=%22Localiza%20Chile%22.%22Codreg%22%3D15</t>
  </si>
  <si>
    <t>#1774B24</t>
  </si>
  <si>
    <t>400-0016</t>
  </si>
  <si>
    <t>Evolución del Ingreso Promedio Mensual por Persona para la Región de Ñuble</t>
  </si>
  <si>
    <t>https://analytics.zoho.com/open-view/2395394000008161200?ZOHO_CRITERIA=%22Localiza%20Chile%22.%22Codreg%22%3D16</t>
  </si>
  <si>
    <t>#1774B25</t>
  </si>
  <si>
    <t>400-0017</t>
  </si>
  <si>
    <t>Ingreso Promedio Comunal</t>
  </si>
  <si>
    <t>Ingresos Comunales</t>
  </si>
  <si>
    <t>Comuna</t>
  </si>
  <si>
    <t>Ingreso Comunal</t>
  </si>
  <si>
    <t>Evolución del Ingreso Promedio Mensual por Persona en la comuna de Iquique</t>
  </si>
  <si>
    <t>https://analytics.zoho.com/open-view/2395394000008161220?ZOHO_CRITERIA=%22Localiza%20Chile%22.%22Codcom%22%3D1101</t>
  </si>
  <si>
    <t>#1774B77</t>
  </si>
  <si>
    <t>400-0018</t>
  </si>
  <si>
    <t>T-403</t>
  </si>
  <si>
    <t>C-403</t>
  </si>
  <si>
    <t>M-403</t>
  </si>
  <si>
    <t>Evolución del Ingreso Promedio Mensual por Persona en la comuna de Alto Hospicio</t>
  </si>
  <si>
    <t>https://analytics.zoho.com/open-view/2395394000008161220?ZOHO_CRITERIA=%22Localiza%20Chile%22.%22Codcom%22%3D1107</t>
  </si>
  <si>
    <t>#1774B78</t>
  </si>
  <si>
    <t>400-0019</t>
  </si>
  <si>
    <t>Evolución del Ingreso Promedio Mensual por Persona en la comuna de Pozo Almonte</t>
  </si>
  <si>
    <t>https://analytics.zoho.com/open-view/2395394000008161220?ZOHO_CRITERIA=%22Localiza%20Chile%22.%22Codcom%22%3D1401</t>
  </si>
  <si>
    <t>#1774B79</t>
  </si>
  <si>
    <t>400-0020</t>
  </si>
  <si>
    <t>Evolución del Ingreso Promedio Mensual por Persona en la comuna de Camiña</t>
  </si>
  <si>
    <t>https://analytics.zoho.com/open-view/2395394000008161220?ZOHO_CRITERIA=%22Localiza%20Chile%22.%22Codcom%22%3D1402</t>
  </si>
  <si>
    <t>#1774B80</t>
  </si>
  <si>
    <t>400-0021</t>
  </si>
  <si>
    <t>Evolución del Ingreso Promedio Mensual por Persona en la comuna de Colchane</t>
  </si>
  <si>
    <t>https://analytics.zoho.com/open-view/2395394000008161220?ZOHO_CRITERIA=%22Localiza%20Chile%22.%22Codcom%22%3D1403</t>
  </si>
  <si>
    <t>#1774B81</t>
  </si>
  <si>
    <t>400-0022</t>
  </si>
  <si>
    <t>Evolución del Ingreso Promedio Mensual por Persona en la comuna de Huara</t>
  </si>
  <si>
    <t>https://analytics.zoho.com/open-view/2395394000008161220?ZOHO_CRITERIA=%22Localiza%20Chile%22.%22Codcom%22%3D1404</t>
  </si>
  <si>
    <t>#1774B82</t>
  </si>
  <si>
    <t>400-0023</t>
  </si>
  <si>
    <t>Evolución del Ingreso Promedio Mensual por Persona en la comuna de Pica</t>
  </si>
  <si>
    <t>https://analytics.zoho.com/open-view/2395394000008161220?ZOHO_CRITERIA=%22Localiza%20Chile%22.%22Codcom%22%3D1405</t>
  </si>
  <si>
    <t>#1774B83</t>
  </si>
  <si>
    <t>400-0024</t>
  </si>
  <si>
    <t>Evolución del Ingreso Promedio Mensual por Persona en la comuna de Antofagasta</t>
  </si>
  <si>
    <t>https://analytics.zoho.com/open-view/2395394000008161220?ZOHO_CRITERIA=%22Localiza%20Chile%22.%22Codcom%22%3D2101</t>
  </si>
  <si>
    <t>#1774B84</t>
  </si>
  <si>
    <t>400-0025</t>
  </si>
  <si>
    <t>Evolución del Ingreso Promedio Mensual por Persona en la comuna de Mejillones</t>
  </si>
  <si>
    <t>https://analytics.zoho.com/open-view/2395394000008161220?ZOHO_CRITERIA=%22Localiza%20Chile%22.%22Codcom%22%3D2102</t>
  </si>
  <si>
    <t>#1774B85</t>
  </si>
  <si>
    <t>400-0026</t>
  </si>
  <si>
    <t>Evolución del Ingreso Promedio Mensual por Persona en la comuna de Sierra Gorda</t>
  </si>
  <si>
    <t>https://analytics.zoho.com/open-view/2395394000008161220?ZOHO_CRITERIA=%22Localiza%20Chile%22.%22Codcom%22%3D2103</t>
  </si>
  <si>
    <t>#1774B86</t>
  </si>
  <si>
    <t>400-0027</t>
  </si>
  <si>
    <t>Evolución del Ingreso Promedio Mensual por Persona en la comuna de Taltal</t>
  </si>
  <si>
    <t>https://analytics.zoho.com/open-view/2395394000008161220?ZOHO_CRITERIA=%22Localiza%20Chile%22.%22Codcom%22%3D2104</t>
  </si>
  <si>
    <t>#1774B87</t>
  </si>
  <si>
    <t>400-0028</t>
  </si>
  <si>
    <t>Evolución del Ingreso Promedio Mensual por Persona en la comuna de Calama</t>
  </si>
  <si>
    <t>https://analytics.zoho.com/open-view/2395394000008161220?ZOHO_CRITERIA=%22Localiza%20Chile%22.%22Codcom%22%3D2201</t>
  </si>
  <si>
    <t>#1774B88</t>
  </si>
  <si>
    <t>400-0029</t>
  </si>
  <si>
    <t>Evolución del Ingreso Promedio Mensual por Persona en la comuna de Ollagüe</t>
  </si>
  <si>
    <t>https://analytics.zoho.com/open-view/2395394000008161220?ZOHO_CRITERIA=%22Localiza%20Chile%22.%22Codcom%22%3D2202</t>
  </si>
  <si>
    <t>#1774B89</t>
  </si>
  <si>
    <t>400-0030</t>
  </si>
  <si>
    <t>Evolución del Ingreso Promedio Mensual por Persona en la comuna de San Pedro de Atacama</t>
  </si>
  <si>
    <t>https://analytics.zoho.com/open-view/2395394000008161220?ZOHO_CRITERIA=%22Localiza%20Chile%22.%22Codcom%22%3D2203</t>
  </si>
  <si>
    <t>#1774B90</t>
  </si>
  <si>
    <t>400-0031</t>
  </si>
  <si>
    <t>Evolución del Ingreso Promedio Mensual por Persona en la comuna de Tocopilla</t>
  </si>
  <si>
    <t>https://analytics.zoho.com/open-view/2395394000008161220?ZOHO_CRITERIA=%22Localiza%20Chile%22.%22Codcom%22%3D2301</t>
  </si>
  <si>
    <t>#1774B91</t>
  </si>
  <si>
    <t>400-0032</t>
  </si>
  <si>
    <t>Evolución del Ingreso Promedio Mensual por Persona en la comuna de María Elena</t>
  </si>
  <si>
    <t>https://analytics.zoho.com/open-view/2395394000008161220?ZOHO_CRITERIA=%22Localiza%20Chile%22.%22Codcom%22%3D2302</t>
  </si>
  <si>
    <t>#1774B92</t>
  </si>
  <si>
    <t>400-0033</t>
  </si>
  <si>
    <t>Evolución del Ingreso Promedio Mensual por Persona en la comuna de Copiapó</t>
  </si>
  <si>
    <t>https://analytics.zoho.com/open-view/2395394000008161220?ZOHO_CRITERIA=%22Localiza%20Chile%22.%22Codcom%22%3D3101</t>
  </si>
  <si>
    <t>#1774B93</t>
  </si>
  <si>
    <t>400-0034</t>
  </si>
  <si>
    <t>Evolución del Ingreso Promedio Mensual por Persona en la comuna de Caldera</t>
  </si>
  <si>
    <t>https://analytics.zoho.com/open-view/2395394000008161220?ZOHO_CRITERIA=%22Localiza%20Chile%22.%22Codcom%22%3D3102</t>
  </si>
  <si>
    <t>#1774B94</t>
  </si>
  <si>
    <t>400-0035</t>
  </si>
  <si>
    <t>Evolución del Ingreso Promedio Mensual por Persona en la comuna de Tierra Amarilla</t>
  </si>
  <si>
    <t>https://analytics.zoho.com/open-view/2395394000008161220?ZOHO_CRITERIA=%22Localiza%20Chile%22.%22Codcom%22%3D3103</t>
  </si>
  <si>
    <t>#1774B95</t>
  </si>
  <si>
    <t>400-0036</t>
  </si>
  <si>
    <t>Evolución del Ingreso Promedio Mensual por Persona en la comuna de Chañaral</t>
  </si>
  <si>
    <t>https://analytics.zoho.com/open-view/2395394000008161220?ZOHO_CRITERIA=%22Localiza%20Chile%22.%22Codcom%22%3D3201</t>
  </si>
  <si>
    <t>#1774B96</t>
  </si>
  <si>
    <t>400-0037</t>
  </si>
  <si>
    <t>Evolución del Ingreso Promedio Mensual por Persona en la comuna de Diego de Almagro</t>
  </si>
  <si>
    <t>https://analytics.zoho.com/open-view/2395394000008161220?ZOHO_CRITERIA=%22Localiza%20Chile%22.%22Codcom%22%3D3202</t>
  </si>
  <si>
    <t>#1774B97</t>
  </si>
  <si>
    <t>400-0038</t>
  </si>
  <si>
    <t>Evolución del Ingreso Promedio Mensual por Persona en la comuna de Vallenar</t>
  </si>
  <si>
    <t>https://analytics.zoho.com/open-view/2395394000008161220?ZOHO_CRITERIA=%22Localiza%20Chile%22.%22Codcom%22%3D3301</t>
  </si>
  <si>
    <t>#1774B98</t>
  </si>
  <si>
    <t>400-0039</t>
  </si>
  <si>
    <t>Evolución del Ingreso Promedio Mensual por Persona en la comuna de Alto del Carmen</t>
  </si>
  <si>
    <t>https://analytics.zoho.com/open-view/2395394000008161220?ZOHO_CRITERIA=%22Localiza%20Chile%22.%22Codcom%22%3D3302</t>
  </si>
  <si>
    <t>#1774B99</t>
  </si>
  <si>
    <t>400-0040</t>
  </si>
  <si>
    <t>Evolución del Ingreso Promedio Mensual por Persona en la comuna de Freirina</t>
  </si>
  <si>
    <t>https://analytics.zoho.com/open-view/2395394000008161220?ZOHO_CRITERIA=%22Localiza%20Chile%22.%22Codcom%22%3D3303</t>
  </si>
  <si>
    <t>#1774B100</t>
  </si>
  <si>
    <t>400-0041</t>
  </si>
  <si>
    <t>Evolución del Ingreso Promedio Mensual por Persona en la comuna de Huasco</t>
  </si>
  <si>
    <t>https://analytics.zoho.com/open-view/2395394000008161220?ZOHO_CRITERIA=%22Localiza%20Chile%22.%22Codcom%22%3D3304</t>
  </si>
  <si>
    <t>#1774B101</t>
  </si>
  <si>
    <t>400-0042</t>
  </si>
  <si>
    <t>Evolución del Ingreso Promedio Mensual por Persona en la comuna de La Serena</t>
  </si>
  <si>
    <t>https://analytics.zoho.com/open-view/2395394000008161220?ZOHO_CRITERIA=%22Localiza%20Chile%22.%22Codcom%22%3D4101</t>
  </si>
  <si>
    <t>#1774B102</t>
  </si>
  <si>
    <t>400-0043</t>
  </si>
  <si>
    <t>Evolución del Ingreso Promedio Mensual por Persona en la comuna de Coquimbo</t>
  </si>
  <si>
    <t>https://analytics.zoho.com/open-view/2395394000008161220?ZOHO_CRITERIA=%22Localiza%20Chile%22.%22Codcom%22%3D4102</t>
  </si>
  <si>
    <t>#1774B103</t>
  </si>
  <si>
    <t>400-0044</t>
  </si>
  <si>
    <t>Evolución del Ingreso Promedio Mensual por Persona en la comuna de Andacollo</t>
  </si>
  <si>
    <t>https://analytics.zoho.com/open-view/2395394000008161220?ZOHO_CRITERIA=%22Localiza%20Chile%22.%22Codcom%22%3D4103</t>
  </si>
  <si>
    <t>#1774B104</t>
  </si>
  <si>
    <t>400-0045</t>
  </si>
  <si>
    <t>Evolución del Ingreso Promedio Mensual por Persona en la comuna de La Higuera</t>
  </si>
  <si>
    <t>https://analytics.zoho.com/open-view/2395394000008161220?ZOHO_CRITERIA=%22Localiza%20Chile%22.%22Codcom%22%3D4104</t>
  </si>
  <si>
    <t>#1774B105</t>
  </si>
  <si>
    <t>400-0046</t>
  </si>
  <si>
    <t>Evolución del Ingreso Promedio Mensual por Persona en la comuna de Paiguano</t>
  </si>
  <si>
    <t>https://analytics.zoho.com/open-view/2395394000008161220?ZOHO_CRITERIA=%22Localiza%20Chile%22.%22Codcom%22%3D4105</t>
  </si>
  <si>
    <t>#1774B106</t>
  </si>
  <si>
    <t>400-0047</t>
  </si>
  <si>
    <t>Evolución del Ingreso Promedio Mensual por Persona en la comuna de Vicuña</t>
  </si>
  <si>
    <t>https://analytics.zoho.com/open-view/2395394000008161220?ZOHO_CRITERIA=%22Localiza%20Chile%22.%22Codcom%22%3D4106</t>
  </si>
  <si>
    <t>#1774B107</t>
  </si>
  <si>
    <t>400-0048</t>
  </si>
  <si>
    <t>Evolución del Ingreso Promedio Mensual por Persona en la comuna de Illapel</t>
  </si>
  <si>
    <t>https://analytics.zoho.com/open-view/2395394000008161220?ZOHO_CRITERIA=%22Localiza%20Chile%22.%22Codcom%22%3D4201</t>
  </si>
  <si>
    <t>#1774B108</t>
  </si>
  <si>
    <t>400-0049</t>
  </si>
  <si>
    <t>Evolución del Ingreso Promedio Mensual por Persona en la comuna de Canela</t>
  </si>
  <si>
    <t>https://analytics.zoho.com/open-view/2395394000008161220?ZOHO_CRITERIA=%22Localiza%20Chile%22.%22Codcom%22%3D4202</t>
  </si>
  <si>
    <t>#1774B109</t>
  </si>
  <si>
    <t>400-0050</t>
  </si>
  <si>
    <t>Evolución del Ingreso Promedio Mensual por Persona en la comuna de Los Vilos</t>
  </si>
  <si>
    <t>https://analytics.zoho.com/open-view/2395394000008161220?ZOHO_CRITERIA=%22Localiza%20Chile%22.%22Codcom%22%3D4203</t>
  </si>
  <si>
    <t>#1774B110</t>
  </si>
  <si>
    <t>400-0051</t>
  </si>
  <si>
    <t>Evolución del Ingreso Promedio Mensual por Persona en la comuna de Salamanca</t>
  </si>
  <si>
    <t>https://analytics.zoho.com/open-view/2395394000008161220?ZOHO_CRITERIA=%22Localiza%20Chile%22.%22Codcom%22%3D4204</t>
  </si>
  <si>
    <t>#1774B111</t>
  </si>
  <si>
    <t>400-0052</t>
  </si>
  <si>
    <t>Evolución del Ingreso Promedio Mensual por Persona en la comuna de Ovalle</t>
  </si>
  <si>
    <t>https://analytics.zoho.com/open-view/2395394000008161220?ZOHO_CRITERIA=%22Localiza%20Chile%22.%22Codcom%22%3D4301</t>
  </si>
  <si>
    <t>#1774B112</t>
  </si>
  <si>
    <t>400-0053</t>
  </si>
  <si>
    <t>Evolución del Ingreso Promedio Mensual por Persona en la comuna de Combarbalá</t>
  </si>
  <si>
    <t>https://analytics.zoho.com/open-view/2395394000008161220?ZOHO_CRITERIA=%22Localiza%20Chile%22.%22Codcom%22%3D4302</t>
  </si>
  <si>
    <t>#1774B113</t>
  </si>
  <si>
    <t>400-0054</t>
  </si>
  <si>
    <t>Evolución del Ingreso Promedio Mensual por Persona en la comuna de Monte Patria</t>
  </si>
  <si>
    <t>https://analytics.zoho.com/open-view/2395394000008161220?ZOHO_CRITERIA=%22Localiza%20Chile%22.%22Codcom%22%3D4303</t>
  </si>
  <si>
    <t>#1774B114</t>
  </si>
  <si>
    <t>400-0055</t>
  </si>
  <si>
    <t>Evolución del Ingreso Promedio Mensual por Persona en la comuna de Punitaqui</t>
  </si>
  <si>
    <t>https://analytics.zoho.com/open-view/2395394000008161220?ZOHO_CRITERIA=%22Localiza%20Chile%22.%22Codcom%22%3D4304</t>
  </si>
  <si>
    <t>#1774B115</t>
  </si>
  <si>
    <t>400-0056</t>
  </si>
  <si>
    <t>Evolución del Ingreso Promedio Mensual por Persona en la comuna de Río Hurtado</t>
  </si>
  <si>
    <t>https://analytics.zoho.com/open-view/2395394000008161220?ZOHO_CRITERIA=%22Localiza%20Chile%22.%22Codcom%22%3D4305</t>
  </si>
  <si>
    <t>#1774B116</t>
  </si>
  <si>
    <t>400-0057</t>
  </si>
  <si>
    <t>Evolución del Ingreso Promedio Mensual por Persona en la comuna de Valparaíso</t>
  </si>
  <si>
    <t>https://analytics.zoho.com/open-view/2395394000008161220?ZOHO_CRITERIA=%22Localiza%20Chile%22.%22Codcom%22%3D5101</t>
  </si>
  <si>
    <t>#1774B117</t>
  </si>
  <si>
    <t>400-0058</t>
  </si>
  <si>
    <t>Evolución del Ingreso Promedio Mensual por Persona en la comuna de Casablanca</t>
  </si>
  <si>
    <t>https://analytics.zoho.com/open-view/2395394000008161220?ZOHO_CRITERIA=%22Localiza%20Chile%22.%22Codcom%22%3D5102</t>
  </si>
  <si>
    <t>#1774B118</t>
  </si>
  <si>
    <t>400-0059</t>
  </si>
  <si>
    <t>Evolución del Ingreso Promedio Mensual por Persona en la comuna de Concón</t>
  </si>
  <si>
    <t>https://analytics.zoho.com/open-view/2395394000008161220?ZOHO_CRITERIA=%22Localiza%20Chile%22.%22Codcom%22%3D5103</t>
  </si>
  <si>
    <t>#1774B119</t>
  </si>
  <si>
    <t>400-0060</t>
  </si>
  <si>
    <t>Evolución del Ingreso Promedio Mensual por Persona en la comuna de Juan Fernández</t>
  </si>
  <si>
    <t>https://analytics.zoho.com/open-view/2395394000008161220?ZOHO_CRITERIA=%22Localiza%20Chile%22.%22Codcom%22%3D5104</t>
  </si>
  <si>
    <t>#1774B120</t>
  </si>
  <si>
    <t>400-0061</t>
  </si>
  <si>
    <t>Evolución del Ingreso Promedio Mensual por Persona en la comuna de Puchuncaví</t>
  </si>
  <si>
    <t>https://analytics.zoho.com/open-view/2395394000008161220?ZOHO_CRITERIA=%22Localiza%20Chile%22.%22Codcom%22%3D5105</t>
  </si>
  <si>
    <t>#1774B121</t>
  </si>
  <si>
    <t>400-0062</t>
  </si>
  <si>
    <t>Evolución del Ingreso Promedio Mensual por Persona en la comuna de Quintero</t>
  </si>
  <si>
    <t>https://analytics.zoho.com/open-view/2395394000008161220?ZOHO_CRITERIA=%22Localiza%20Chile%22.%22Codcom%22%3D5107</t>
  </si>
  <si>
    <t>#1774B122</t>
  </si>
  <si>
    <t>400-0063</t>
  </si>
  <si>
    <t>Evolución del Ingreso Promedio Mensual por Persona en la comuna de Viña del Mar</t>
  </si>
  <si>
    <t>https://analytics.zoho.com/open-view/2395394000008161220?ZOHO_CRITERIA=%22Localiza%20Chile%22.%22Codcom%22%3D5109</t>
  </si>
  <si>
    <t>#1774B123</t>
  </si>
  <si>
    <t>400-0064</t>
  </si>
  <si>
    <t>Evolución del Ingreso Promedio Mensual por Persona en la comuna de Isla de Pascua</t>
  </si>
  <si>
    <t>https://analytics.zoho.com/open-view/2395394000008161220?ZOHO_CRITERIA=%22Localiza%20Chile%22.%22Codcom%22%3D5201</t>
  </si>
  <si>
    <t>#1774B124</t>
  </si>
  <si>
    <t>400-0065</t>
  </si>
  <si>
    <t>Evolución del Ingreso Promedio Mensual por Persona en la comuna de Los Andes</t>
  </si>
  <si>
    <t>https://analytics.zoho.com/open-view/2395394000008161220?ZOHO_CRITERIA=%22Localiza%20Chile%22.%22Codcom%22%3D5301</t>
  </si>
  <si>
    <t>#1774B125</t>
  </si>
  <si>
    <t>400-0066</t>
  </si>
  <si>
    <t>Evolución del Ingreso Promedio Mensual por Persona en la comuna de Calle Larga</t>
  </si>
  <si>
    <t>https://analytics.zoho.com/open-view/2395394000008161220?ZOHO_CRITERIA=%22Localiza%20Chile%22.%22Codcom%22%3D5302</t>
  </si>
  <si>
    <t>#1774B126</t>
  </si>
  <si>
    <t>400-0067</t>
  </si>
  <si>
    <t>Evolución del Ingreso Promedio Mensual por Persona en la comuna de Rinconada</t>
  </si>
  <si>
    <t>https://analytics.zoho.com/open-view/2395394000008161220?ZOHO_CRITERIA=%22Localiza%20Chile%22.%22Codcom%22%3D5303</t>
  </si>
  <si>
    <t>#1774B127</t>
  </si>
  <si>
    <t>400-0068</t>
  </si>
  <si>
    <t>Evolución del Ingreso Promedio Mensual por Persona en la comuna de San Esteban</t>
  </si>
  <si>
    <t>https://analytics.zoho.com/open-view/2395394000008161220?ZOHO_CRITERIA=%22Localiza%20Chile%22.%22Codcom%22%3D5304</t>
  </si>
  <si>
    <t>#1774B128</t>
  </si>
  <si>
    <t>400-0069</t>
  </si>
  <si>
    <t>Evolución del Ingreso Promedio Mensual por Persona en la comuna de La Ligua</t>
  </si>
  <si>
    <t>https://analytics.zoho.com/open-view/2395394000008161220?ZOHO_CRITERIA=%22Localiza%20Chile%22.%22Codcom%22%3D5401</t>
  </si>
  <si>
    <t>#1774B129</t>
  </si>
  <si>
    <t>400-0070</t>
  </si>
  <si>
    <t>Evolución del Ingreso Promedio Mensual por Persona en la comuna de Cabildo</t>
  </si>
  <si>
    <t>https://analytics.zoho.com/open-view/2395394000008161220?ZOHO_CRITERIA=%22Localiza%20Chile%22.%22Codcom%22%3D5402</t>
  </si>
  <si>
    <t>#1774B130</t>
  </si>
  <si>
    <t>400-0071</t>
  </si>
  <si>
    <t>Evolución del Ingreso Promedio Mensual por Persona en la comuna de Papudo</t>
  </si>
  <si>
    <t>https://analytics.zoho.com/open-view/2395394000008161220?ZOHO_CRITERIA=%22Localiza%20Chile%22.%22Codcom%22%3D5403</t>
  </si>
  <si>
    <t>#1774B131</t>
  </si>
  <si>
    <t>400-0072</t>
  </si>
  <si>
    <t>Evolución del Ingreso Promedio Mensual por Persona en la comuna de Petorca</t>
  </si>
  <si>
    <t>https://analytics.zoho.com/open-view/2395394000008161220?ZOHO_CRITERIA=%22Localiza%20Chile%22.%22Codcom%22%3D5404</t>
  </si>
  <si>
    <t>#1774B132</t>
  </si>
  <si>
    <t>400-0073</t>
  </si>
  <si>
    <t>Evolución del Ingreso Promedio Mensual por Persona en la comuna de Zapallar</t>
  </si>
  <si>
    <t>https://analytics.zoho.com/open-view/2395394000008161220?ZOHO_CRITERIA=%22Localiza%20Chile%22.%22Codcom%22%3D5405</t>
  </si>
  <si>
    <t>#1774B133</t>
  </si>
  <si>
    <t>400-0074</t>
  </si>
  <si>
    <t>Evolución del Ingreso Promedio Mensual por Persona en la comuna de Quillota</t>
  </si>
  <si>
    <t>https://analytics.zoho.com/open-view/2395394000008161220?ZOHO_CRITERIA=%22Localiza%20Chile%22.%22Codcom%22%3D5501</t>
  </si>
  <si>
    <t>#1774B134</t>
  </si>
  <si>
    <t>400-0075</t>
  </si>
  <si>
    <t>Evolución del Ingreso Promedio Mensual por Persona en la comuna de Calera</t>
  </si>
  <si>
    <t>https://analytics.zoho.com/open-view/2395394000008161220?ZOHO_CRITERIA=%22Localiza%20Chile%22.%22Codcom%22%3D5502</t>
  </si>
  <si>
    <t>#1774B135</t>
  </si>
  <si>
    <t>400-0076</t>
  </si>
  <si>
    <t>Evolución del Ingreso Promedio Mensual por Persona en la comuna de Hijuelas</t>
  </si>
  <si>
    <t>https://analytics.zoho.com/open-view/2395394000008161220?ZOHO_CRITERIA=%22Localiza%20Chile%22.%22Codcom%22%3D5503</t>
  </si>
  <si>
    <t>#1774B136</t>
  </si>
  <si>
    <t>400-0077</t>
  </si>
  <si>
    <t>Evolución del Ingreso Promedio Mensual por Persona en la comuna de La Cruz</t>
  </si>
  <si>
    <t>https://analytics.zoho.com/open-view/2395394000008161220?ZOHO_CRITERIA=%22Localiza%20Chile%22.%22Codcom%22%3D5504</t>
  </si>
  <si>
    <t>#1774B137</t>
  </si>
  <si>
    <t>400-0078</t>
  </si>
  <si>
    <t>Evolución del Ingreso Promedio Mensual por Persona en la comuna de Nogales</t>
  </si>
  <si>
    <t>https://analytics.zoho.com/open-view/2395394000008161220?ZOHO_CRITERIA=%22Localiza%20Chile%22.%22Codcom%22%3D5506</t>
  </si>
  <si>
    <t>#1774B138</t>
  </si>
  <si>
    <t>400-0079</t>
  </si>
  <si>
    <t>Evolución del Ingreso Promedio Mensual por Persona en la comuna de San Antonio</t>
  </si>
  <si>
    <t>https://analytics.zoho.com/open-view/2395394000008161220?ZOHO_CRITERIA=%22Localiza%20Chile%22.%22Codcom%22%3D5601</t>
  </si>
  <si>
    <t>#1774B139</t>
  </si>
  <si>
    <t>400-0080</t>
  </si>
  <si>
    <t>Evolución del Ingreso Promedio Mensual por Persona en la comuna de Algarrobo</t>
  </si>
  <si>
    <t>https://analytics.zoho.com/open-view/2395394000008161220?ZOHO_CRITERIA=%22Localiza%20Chile%22.%22Codcom%22%3D5602</t>
  </si>
  <si>
    <t>#1774B140</t>
  </si>
  <si>
    <t>400-0081</t>
  </si>
  <si>
    <t>Evolución del Ingreso Promedio Mensual por Persona en la comuna de Cartagena</t>
  </si>
  <si>
    <t>https://analytics.zoho.com/open-view/2395394000008161220?ZOHO_CRITERIA=%22Localiza%20Chile%22.%22Codcom%22%3D5603</t>
  </si>
  <si>
    <t>#1774B141</t>
  </si>
  <si>
    <t>400-0082</t>
  </si>
  <si>
    <t>Evolución del Ingreso Promedio Mensual por Persona en la comuna de El Quisco</t>
  </si>
  <si>
    <t>https://analytics.zoho.com/open-view/2395394000008161220?ZOHO_CRITERIA=%22Localiza%20Chile%22.%22Codcom%22%3D5604</t>
  </si>
  <si>
    <t>#1774B142</t>
  </si>
  <si>
    <t>400-0083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</si>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</sst>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8" borderId="0" xfId="0" applyFont="1" applyFill="1"/>
    <xf numFmtId="0" fontId="10" fillId="8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0" fillId="5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9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0" borderId="0" xfId="0" applyFill="1"/>
    <xf numFmtId="0" fontId="10" fillId="3" borderId="0" xfId="0" applyFont="1" applyFill="1"/>
    <xf numFmtId="0" fontId="9" fillId="5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0" xfId="0" applyFill="1"/>
    <xf numFmtId="0" fontId="0" fillId="11" borderId="0" xfId="0" applyFill="1"/>
    <xf numFmtId="0" fontId="0" fillId="0" borderId="0" xfId="0" applyNumberFormat="1" applyBorder="1" applyAlignment="1">
      <alignment horizontal="center" vertical="top"/>
    </xf>
    <xf numFmtId="0" fontId="3" fillId="0" borderId="1" xfId="0" quotePrefix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3" fillId="13" borderId="1" xfId="0" applyFont="1" applyFill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vertical="top" wrapText="1"/>
    </xf>
    <xf numFmtId="0" fontId="6" fillId="14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12" fillId="8" borderId="1" xfId="0" quotePrefix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0" borderId="4" xfId="0" applyNumberFormat="1" applyBorder="1" applyAlignment="1">
      <alignment horizontal="center" vertical="top"/>
    </xf>
    <xf numFmtId="0" fontId="6" fillId="0" borderId="4" xfId="0" applyNumberFormat="1" applyFont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top" wrapText="1"/>
    </xf>
    <xf numFmtId="0" fontId="6" fillId="18" borderId="1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3" fillId="0" borderId="4" xfId="0" applyFont="1" applyBorder="1" applyAlignment="1">
      <alignment horizontal="left" vertical="top" wrapText="1"/>
    </xf>
    <xf numFmtId="0" fontId="7" fillId="4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 wrapText="1"/>
    </xf>
    <xf numFmtId="0" fontId="6" fillId="19" borderId="4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114"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7.529888194447" createdVersion="7" refreshedVersion="7" minRefreshableVersion="3" recordCount="264" xr:uid="{8FBF8968-6F1D-4FB3-A103-E788B558106B}">
  <cacheSource type="worksheet">
    <worksheetSource ref="A1:U265" sheet="Sitio Público"/>
  </cacheSource>
  <cacheFields count="21">
    <cacheField name="id" numFmtId="0">
      <sharedItems/>
    </cacheField>
    <cacheField name="idcoleccion" numFmtId="0">
      <sharedItems containsSemiMixedTypes="0" containsString="0" containsNumber="1" containsInteger="1" minValue="100" maxValue="400" count="13">
        <n v="100"/>
        <n v="400"/>
        <n v="104" u="1"/>
        <n v="108" u="1"/>
        <n v="103" u="1"/>
        <n v="107" u="1"/>
        <n v="111" u="1"/>
        <n v="102" u="1"/>
        <n v="106" u="1"/>
        <n v="110" u="1"/>
        <n v="101" u="1"/>
        <n v="105" u="1"/>
        <n v="109" u="1"/>
      </sharedItems>
    </cacheField>
    <cacheField name="coleccion" numFmtId="0">
      <sharedItems count="2">
        <s v="Agricultura"/>
        <s v="Ingresos Históricos"/>
      </sharedItems>
    </cacheField>
    <cacheField name="sector" numFmtId="0">
      <sharedItems/>
    </cacheField>
    <cacheField name="Filtro URL" numFmtId="0">
      <sharedItems containsSemiMixedTypes="0" containsString="0" containsNumber="1" containsInteger="1" minValue="0" maxValue="100112025"/>
    </cacheField>
    <cacheField name="tema" numFmtId="0">
      <sharedItems count="6">
        <s v="Fruta"/>
        <s v="Ingreso Promedio Nacional"/>
        <s v="Ingreso Promedio Regional"/>
        <s v="Ingreso Promedio Comunal"/>
        <s v="Indicadores de Desarrollo Personal y Social" u="1"/>
        <s v="otro" u="1"/>
      </sharedItems>
    </cacheField>
    <cacheField name="contenido" numFmtId="0">
      <sharedItems count="10">
        <s v="Exportaciones"/>
        <s v="Ingresos Nacionales"/>
        <s v="Ingresos Regionales"/>
        <s v="Ingresos Comunales"/>
        <s v="Hábitos de vida saludable" u="1"/>
        <s v="Indicadores de Desarrollo Personal y Social" u="1"/>
        <s v="Clima de Convivencia escolar" u="1"/>
        <s v="Otro" u="1"/>
        <s v="Participación y formación ciudadana" u="1"/>
        <s v="Autoestima y Motivación" u="1"/>
      </sharedItems>
    </cacheField>
    <cacheField name="escala" numFmtId="0">
      <sharedItems count="8">
        <s v="Región de Origen"/>
        <s v="Nacional"/>
        <s v="País de Destino"/>
        <s v="País"/>
        <s v="Región"/>
        <s v="Comuna"/>
        <s v="Regional" u="1"/>
        <s v="Comunal" u="1"/>
      </sharedItems>
    </cacheField>
    <cacheField name="territorio" numFmtId="0">
      <sharedItems containsBlank="1" count="434"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Chile"/>
        <s v="Alemania"/>
        <s v="Arabia Saudita"/>
        <s v="Argentina"/>
        <s v="Australia"/>
        <s v="Austria"/>
        <s v="Azerbaiyán"/>
        <s v="Bélgica"/>
        <s v="Bielorrusia"/>
        <s v="Bolivia"/>
        <s v="Brasil"/>
        <s v="Canadá"/>
        <s v="China"/>
        <s v="Colombia"/>
        <s v="Corea del Sur"/>
        <s v="Costa Rica"/>
        <s v="Cuba"/>
        <s v="Dinamarca"/>
        <s v="Ecuador"/>
        <s v="El Salvador"/>
        <s v="Emiratos Árabes Unidos"/>
        <s v="España"/>
        <s v="Estados Unidos"/>
        <s v="Filipinas"/>
        <s v="Finlandia"/>
        <s v="Francia"/>
        <s v="Guatemala"/>
        <s v="Honduras"/>
        <s v="India"/>
        <s v="Indonesia"/>
        <s v="Israel"/>
        <s v="Italia"/>
        <s v="Japón"/>
        <s v="Kuwait"/>
        <s v="Letonia"/>
        <s v="Libia"/>
        <s v="Lituania"/>
        <s v="Marruecos"/>
        <s v="México"/>
        <s v="Noruega"/>
        <s v="Nueva Zelanda"/>
        <s v="Países Bajos"/>
        <s v="Panamá"/>
        <s v="Paraguay"/>
        <s v="Perú"/>
        <s v="Polonia"/>
        <s v="Portugal"/>
        <s v="Reino Unido"/>
        <s v="República Dominicana"/>
        <s v="Rumania"/>
        <s v="Rusia"/>
        <s v="Singapur"/>
        <s v="Suecia"/>
        <s v="Suiza"/>
        <s v="Tailandia"/>
        <s v="Taiwán"/>
        <s v="Turquía"/>
        <s v="Uruguay"/>
        <s v="Venezuela"/>
        <s v="Vietnam"/>
        <s v="Hong Kong"/>
        <s v="Puerto Rico"/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Juan Fernández"/>
        <s v="Puchuncaví"/>
        <s v="Quintero"/>
        <s v="Viña del Mar"/>
        <s v="Isla de Pascua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Pirque" u="1"/>
        <s v="Peñaflor" u="1"/>
        <s v="Coihaique" u="1"/>
        <s v="Padre las Casas" u="1"/>
        <m u="1"/>
        <s v="Aisén" u="1"/>
        <s v="Chanco" u="1"/>
        <s v="Doñihue" u="1"/>
        <s v="Llaillay" u="1"/>
        <s v="Torres del Paine" u="1"/>
        <s v="Cunco" u="1"/>
        <s v="Calbuco" u="1"/>
        <s v="Loncoche" u="1"/>
        <s v="Putaendo" u="1"/>
        <s v="Pichilemu" u="1"/>
        <s v="San Gregorio" u="1"/>
        <s v="Olivar" u="1"/>
        <s v="Lautaro" u="1"/>
        <s v="Lago Ranco" u="1"/>
        <s v="Pudahuel" u="1"/>
        <s v="Treguaco" u="1"/>
        <s v="Río Ibáñez" u="1"/>
        <s v="Santa María" u="1"/>
        <s v="Tomé" u="1"/>
        <s v="Río Bueno" u="1"/>
        <s v="Marchihue" u="1"/>
        <s v="Arica y Parinacota" u="1"/>
        <s v="Purranque" u="1"/>
        <s v="Río Verde" u="1"/>
        <s v="Las Cabras" u="1"/>
        <s v="Gorbea" u="1"/>
        <s v="Osorno" u="1"/>
        <s v="Placilla" u="1"/>
        <s v="Parral" u="1"/>
        <s v="La Unión" u="1"/>
        <s v="Rancagua" u="1"/>
        <s v="San Felipe" u="1"/>
        <s v="Constitución" u="1"/>
        <s v="Rauco" u="1"/>
        <s v="Antuco" u="1"/>
        <s v="El Carmen" u="1"/>
        <s v="San Fabián" u="1"/>
        <s v="La Estrella" u="1"/>
        <s v="Ancud" u="1"/>
        <s v="Licantén" u="1"/>
        <s v="Santa Cruz" u="1"/>
        <s v="San Clemente" u="1"/>
        <s v="Pucón" u="1"/>
        <s v="Colina" u="1"/>
        <s v="Yumbel" u="1"/>
        <s v="Pelarco" u="1"/>
        <s v="Tucapel" u="1"/>
        <s v="Coltauco" u="1"/>
        <s v="Pitrufquén" u="1"/>
        <s v="Los Muermos" u="1"/>
        <s v="Máfil" u="1"/>
        <s v="Penco" u="1"/>
        <s v="Melipeuco" u="1"/>
        <s v="Paredones" u="1"/>
        <s v="Cerro Navia" u="1"/>
        <s v="Nueva Imperial" u="1"/>
        <s v="Renca" u="1"/>
        <s v="Mulchén" u="1"/>
        <s v="Navidad" u="1"/>
        <s v="Guaitecas" u="1"/>
        <s v="Chillán Viejo" u="1"/>
        <s v="Macul" u="1"/>
        <s v="Lumaco" u="1"/>
        <s v="Coronel" u="1"/>
        <s v="Cochrane" u="1"/>
        <s v="Hualaihué" u="1"/>
        <s v="Quilicura" u="1"/>
        <s v="Puyehue" u="1"/>
        <s v="Chonchi" u="1"/>
        <s v="Hualañé" u="1"/>
        <s v="Providencia" u="1"/>
        <s v="Puerto Octay" u="1"/>
        <s v="Cañete" u="1"/>
        <s v="Lampa" u="1"/>
        <s v="Chillán" u="1"/>
        <s v="Los Lagos" u="1"/>
        <s v="Primavera" u="1"/>
        <s v="La Cisterna" u="1"/>
        <s v="Laguna Blanca" u="1"/>
        <s v="Temuco" u="1"/>
        <s v="Cabrero" u="1"/>
        <s v="Mostazal" u="1"/>
        <s v="Mariquina" u="1"/>
        <s v="Lota" u="1"/>
        <s v="Tortel" u="1"/>
        <s v="Biobío" u="1"/>
        <s v="Hualqui" u="1"/>
        <s v="Contulmo" u="1"/>
        <s v="Timaukel" u="1"/>
        <s v="Galvarino" u="1"/>
        <s v="Curacautín" u="1"/>
        <s v="San Rosendo" u="1"/>
        <s v="Metropolitana" u="1"/>
        <s v="Curicó" u="1"/>
        <s v="Cobquecura" u="1"/>
        <s v="La Florida" u="1"/>
        <s v="San Rafael" u="1"/>
        <s v="Aysén" u="1"/>
        <s v="Tirúa" u="1"/>
        <s v="Ñuble" u="1"/>
        <s v="Freire" u="1"/>
        <s v="El Monte" u="1"/>
        <s v="La Pintana" u="1"/>
        <s v="Tiltil" u="1"/>
        <s v="Coelemu" u="1"/>
        <s v="Valdivia" u="1"/>
        <s v="Pichidegua" u="1"/>
        <s v="San Bernardo" u="1"/>
        <s v="Peumo" u="1"/>
        <s v="Molina" u="1"/>
        <s v="Quilaco" u="1"/>
        <s v="Saavedra" u="1"/>
        <s v="Quinta de Tilcoco" u="1"/>
        <s v="Lanco" u="1"/>
        <s v="Atacama" u="1"/>
        <s v="Curacaví" u="1"/>
        <s v="Dalcahue" u="1"/>
        <s v="Melipilla" u="1"/>
        <s v="Peñalolén" u="1"/>
        <s v="San Javier" u="1"/>
        <s v="Paine" u="1"/>
        <s v="Talagante" u="1"/>
        <s v="San Fernando" u="1"/>
        <s v="Teodoro Schmidt" u="1"/>
        <s v="Chaitén" u="1"/>
        <s v="Cochamó" u="1"/>
        <s v="Nancagua" u="1"/>
        <s v="Tarapacá" u="1"/>
        <s v="Llanquihue" u="1"/>
        <s v="San Nicolás" u="1"/>
        <s v="San Pedro de la Paz" u="1"/>
        <s v="Renaico" u="1"/>
        <s v="Porvenir" u="1"/>
        <s v="Vitacura" u="1"/>
        <s v="Queilén" u="1"/>
        <s v="Lonquimay" u="1"/>
        <s v="Huechuraba" u="1"/>
        <s v="San Joaquín" u="1"/>
        <s v="Santa Juana" u="1"/>
        <s v="Estación Central" u="1"/>
        <s v="San Juan de La Costa" u="1"/>
        <s v="Catemu" u="1"/>
        <s v="Retiro" u="1"/>
        <s v="Ñiquén" u="1"/>
        <s v="Coihueco" u="1"/>
        <s v="Pumanque" u="1"/>
        <s v="Concepción" u="1"/>
        <s v="Lago Verde" u="1"/>
        <s v="Magallanes" u="1"/>
        <s v="Talcahuano" u="1"/>
        <s v="Lo Barnechea" u="1"/>
        <s v="Carahue" u="1"/>
        <s v="Traiguén" u="1"/>
        <s v="Cerrillos" u="1"/>
        <s v="Frutillar" u="1"/>
        <s v="Vilcún" u="1"/>
        <s v="Paillaco" u="1"/>
        <s v="Quirihue" u="1"/>
        <s v="Río Claro" u="1"/>
        <s v="Villarrica" u="1"/>
        <s v="Chiguayante" u="1"/>
        <s v="Puerto Montt" u="1"/>
        <s v="Bulnes" u="1"/>
        <s v="Quilleco" u="1"/>
        <s v="Cauquenes" u="1"/>
        <s v="Futaleufú" u="1"/>
        <s v="Vichuquén" u="1"/>
        <s v="Santo Domingo" u="1"/>
        <s v="Limache" u="1"/>
        <s v="Empedrado" u="1"/>
        <s v="Portezuelo" u="1"/>
        <s v="San Miguel" u="1"/>
        <s v="Purén" u="1"/>
        <s v="Pelluhue" u="1"/>
        <s v="Villa Alemana" u="1"/>
        <s v="Pinto" u="1"/>
        <s v="Fresia" u="1"/>
        <s v="Pemuco" u="1"/>
        <s v="Curarrehue" u="1"/>
        <s v="Buin" u="1"/>
        <s v="Lebu" u="1"/>
        <s v="Quellón" u="1"/>
        <s v="Romeral" u="1"/>
        <s v="Angol" u="1"/>
        <s v="Los Ríos" u="1"/>
        <s v="Pencahue" u="1"/>
        <s v="Victoria" u="1"/>
        <s v="Quinta Normal" u="1"/>
        <s v="Rengo" u="1"/>
        <s v="Conchalí" u="1"/>
        <s v="Alhué" u="1"/>
        <s v="Arica" u="1"/>
        <s v="Malloa" u="1"/>
        <s v="El Tabo" u="1"/>
        <s v="Florida" u="1"/>
        <s v="Hualpén" u="1"/>
        <s v="Perquenco" u="1"/>
        <s v="San Carlos" u="1"/>
        <s v="Curaco de Vélez" u="1"/>
        <s v="Negrete" u="1"/>
        <s v="O'Higgins" u="1"/>
        <s v="Panquehue" u="1"/>
        <s v="Puerto Varas" u="1"/>
        <s v="Maule" u="1"/>
        <s v="Arauco" u="1"/>
        <s v="Longaví" u="1"/>
        <s v="Maullín" u="1"/>
        <s v="Olmué" u="1"/>
        <s v="Ñuñoa" u="1"/>
        <s v="Natales" u="1"/>
        <s v="Quilpué" u="1"/>
        <s v="Lo Prado" u="1"/>
        <s v="Palmilla" u="1"/>
        <s v="Puqueldón" u="1"/>
        <s v="Los Sauces" u="1"/>
        <s v="Pedro Aguirre Cerda" u="1"/>
        <s v="Laja" u="1"/>
        <s v="Colbún" u="1"/>
        <s v="Quillón" u="1"/>
        <s v="La Granja" u="1"/>
        <s v="San Pablo" u="1"/>
        <s v="San Ramón" u="1"/>
        <s v="San Ignacio" u="1"/>
        <s v="Ránquil" u="1"/>
        <s v="Chile Chico" u="1"/>
        <s v="Quemchi" u="1"/>
        <s v="Quinchao" u="1"/>
        <s v="Chimbarongo" u="1"/>
        <s v="Putre" u="1"/>
        <s v="Palena" u="1"/>
        <s v="Toltén" u="1"/>
        <s v="Futrono" u="1"/>
        <s v="Collipulli" u="1"/>
        <s v="Los Alamos" u="1"/>
        <s v="Punta Arenas" u="1"/>
        <s v="Ercilla" u="1"/>
        <s v="Camarones" u="1"/>
        <s v="Curanilahue" u="1"/>
        <s v="San Vicente" u="1"/>
        <s v="Requínoa" u="1"/>
        <s v="Panguipulli" u="1"/>
        <s v="Calera de Tango" u="1"/>
        <s v="Cholchol" u="1"/>
        <s v="Villa Alegre" u="1"/>
        <s v="Sagrada Familia" u="1"/>
        <s v="Curepto" u="1"/>
        <s v="San Pedro" u="1"/>
        <s v="Santiago" u="1"/>
        <s v="Graneros" u="1"/>
        <s v="Litueche" u="1"/>
        <s v="Lo Espejo" u="1"/>
        <s v="Puente Alto" u="1"/>
        <s v="Río Negro" u="1"/>
        <s v="Isla de Maipo" u="1"/>
        <s v="Santa Bárbara" u="1"/>
        <s v="Cabo de Hornos" u="1"/>
        <s v="Maipú" u="1"/>
        <s v="Yungay" u="1"/>
        <s v="Recoleta" u="1"/>
        <s v="Los Angeles" u="1"/>
        <s v="Coinco" u="1"/>
        <s v="Chépica" u="1"/>
        <s v="La Reina" u="1"/>
        <s v="Las Condes" u="1"/>
        <s v="María Pinto" u="1"/>
        <s v="Padre Hurtado" u="1"/>
        <s v="Talca" u="1"/>
        <s v="Cisnes" u="1"/>
        <s v="General Lagos" u="1"/>
        <s v="Teno" u="1"/>
        <s v="Peralillo" u="1"/>
        <s v="San José de Maipo" u="1"/>
        <s v="Lolol" u="1"/>
        <s v="Corral" u="1"/>
        <s v="Ninhue" u="1"/>
        <s v="Linares" u="1"/>
        <s v="Codegua" u="1"/>
        <s v="Alto Biobío" u="1"/>
        <s v="Castro" u="1"/>
        <s v="Araucanía" u="1"/>
        <s v="El Bosque" u="1"/>
        <s v="Nacimiento" u="1"/>
        <s v="Machalí" u="1"/>
        <s v="Independencia" u="1"/>
        <s v="Yerbas Buenas" u="1"/>
      </sharedItems>
    </cacheField>
    <cacheField name="Filtro Integrado" numFmtId="0">
      <sharedItems count="8">
        <s v="Ninguno"/>
        <s v="Comuna" u="1"/>
        <s v="Región" u="1"/>
        <s v="Ruralidad" u="1"/>
        <s v="Comuna-Dependencia-Curso-Año-Establecimiento" u="1"/>
        <s v="Región-Dependencia-Año" u="1"/>
        <s v="Dependencia-Curso-Año" u="1"/>
        <s v="Establecimiento" u="1"/>
      </sharedItems>
    </cacheField>
    <cacheField name="Muestra" numFmtId="0">
      <sharedItems containsBlank="1" count="58">
        <s v="Tipo de Fruta"/>
        <s v="Fruta"/>
        <s v="Aceituna"/>
        <s v="Almendra"/>
        <s v="Arándanos y mirtilos"/>
        <s v="Avellana"/>
        <s v="Castaña"/>
        <s v="Cereza"/>
        <s v="Ciruela"/>
        <s v="Coco"/>
        <s v="Damasco"/>
        <s v="Durazno"/>
        <s v="Frambuesa"/>
        <s v="Frutilla"/>
        <s v="Higo"/>
        <s v="Kiwi"/>
        <s v="Limón"/>
        <s v="Mandarina"/>
        <s v="Mangos y guayabas"/>
        <s v="Manzana"/>
        <s v="Membrillo"/>
        <s v="Mora"/>
        <s v="Naranja"/>
        <s v="Nectarín"/>
        <s v="Nuez"/>
        <s v="Palta"/>
        <s v="Pera"/>
        <s v="Piña"/>
        <s v="Plumcots"/>
        <s v="Pomelo"/>
        <s v="Uva"/>
        <s v="Aceites"/>
        <s v="Congelados"/>
        <s v="Conservas"/>
        <s v="Deshidratados"/>
        <s v="Fresca"/>
        <s v="Frutos secos"/>
        <s v="Jugos"/>
        <s v="Fruta por Tipo de Procesamiento"/>
        <s v="Arándano"/>
        <s v="Otros berries"/>
        <s v="Otros cítricos"/>
        <s v="Pistacho"/>
        <s v="Otros frutos secos"/>
        <s v="Olivo"/>
        <s v="Chirimoya"/>
        <s v="Otros frutos"/>
        <s v="Mango"/>
        <s v="Plátano"/>
        <s v="Ingreso Nacional"/>
        <s v="Ingreso Regional"/>
        <s v="Ingreso Comunal"/>
        <m u="1"/>
        <s v="Comuna" u="1"/>
        <s v="Región" u="1"/>
        <s v="Papaya" u="1"/>
        <s v="Tipo Procesamiento Fruta" u="1"/>
        <s v="Establecimiento" u="1"/>
      </sharedItems>
    </cacheField>
    <cacheField name="temporalidad" numFmtId="0">
      <sharedItems/>
    </cacheField>
    <cacheField name="unidad_medida" numFmtId="0">
      <sharedItems/>
    </cacheField>
    <cacheField name="fuente" numFmtId="0">
      <sharedItems/>
    </cacheField>
    <cacheField name="titulo" numFmtId="0">
      <sharedItems/>
    </cacheField>
    <cacheField name="descripcion_larga" numFmtId="0">
      <sharedItems longText="1"/>
    </cacheField>
    <cacheField name="visualizacion" numFmtId="0">
      <sharedItems/>
    </cacheField>
    <cacheField name="tag" numFmtId="0">
      <sharedItems containsBlank="1"/>
    </cacheField>
    <cacheField name="url" numFmtId="0">
      <sharedItems/>
    </cacheField>
    <cacheField name="Suscripcion" numFmtId="0">
      <sharedItems containsString="0" containsBlank="1" containsNumber="1" containsInteger="1" minValue="101" maxValue="100200302" count="22">
        <n v="777"/>
        <n v="100200300"/>
        <n v="100200301"/>
        <n v="100200302"/>
        <m/>
        <n v="104" u="1"/>
        <n v="108" u="1"/>
        <n v="112" u="1"/>
        <n v="116" u="1"/>
        <n v="103" u="1"/>
        <n v="107" u="1"/>
        <n v="300" u="1"/>
        <n v="111" u="1"/>
        <n v="200300" u="1"/>
        <n v="115" u="1"/>
        <n v="102" u="1"/>
        <n v="106" u="1"/>
        <n v="110" u="1"/>
        <n v="114" u="1"/>
        <n v="101" u="1"/>
        <n v="105" u="1"/>
        <n v="109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0001"/>
    <x v="0"/>
    <x v="0"/>
    <s v="Agropecuario y Forestal"/>
    <n v="1"/>
    <x v="0"/>
    <x v="0"/>
    <x v="0"/>
    <x v="0"/>
    <x v="0"/>
    <x v="0"/>
    <s v="Periodo 2012-2020"/>
    <s v="toneladas (t)"/>
    <s v="Oficina de Estudios y Políticas Agrarias (ODEPA)"/>
    <s v="Exportaciones de Tipo de Fruta producidas en la Región de Tarapacá, durante el Periodo 2012-2020"/>
    <s v="El gráfico muestra la cantidad de fruta exportada desde la Región de Tarapacá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"/>
    <x v="0"/>
    <s v="#1774B9"/>
  </r>
  <r>
    <s v="0002"/>
    <x v="0"/>
    <x v="0"/>
    <s v="Agropecuario y Forestal"/>
    <n v="2"/>
    <x v="0"/>
    <x v="0"/>
    <x v="0"/>
    <x v="1"/>
    <x v="0"/>
    <x v="0"/>
    <s v="Periodo 2012-2020"/>
    <s v="toneladas (t)"/>
    <s v="Oficina de Estudios y Políticas Agrarias (ODEPA)"/>
    <s v="Exportaciones de Tipo de Fruta producidas en la Región de Antofagasta, durante el Periodo 2012-2020"/>
    <s v="El gráfico muestra la cantidad de fruta exportada desde la Región de Antofagast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2"/>
    <x v="0"/>
    <s v="#1774B9"/>
  </r>
  <r>
    <s v="0003"/>
    <x v="0"/>
    <x v="0"/>
    <s v="Agropecuario y Forestal"/>
    <n v="3"/>
    <x v="0"/>
    <x v="0"/>
    <x v="0"/>
    <x v="2"/>
    <x v="0"/>
    <x v="0"/>
    <s v="Periodo 2012-2020"/>
    <s v="toneladas (t)"/>
    <s v="Oficina de Estudios y Políticas Agrarias (ODEPA)"/>
    <s v="Exportaciones de Tipo de Fruta producidas en la Región de Atacama, durante el Periodo 2012-2020"/>
    <s v="El gráfico muestra la cantidad de fruta exportada desde la Región de Atacam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3"/>
    <x v="0"/>
    <s v="#1774B9"/>
  </r>
  <r>
    <s v="0004"/>
    <x v="0"/>
    <x v="0"/>
    <s v="Agropecuario y Forestal"/>
    <n v="4"/>
    <x v="0"/>
    <x v="0"/>
    <x v="0"/>
    <x v="3"/>
    <x v="0"/>
    <x v="0"/>
    <s v="Periodo 2012-2020"/>
    <s v="toneladas (t)"/>
    <s v="Oficina de Estudios y Políticas Agrarias (ODEPA)"/>
    <s v="Exportaciones de Tipo de Fruta producidas en la Región de Coquimbo, durante el Periodo 2012-2020"/>
    <s v="El gráfico muestra la cantidad de fruta exportada desde la Región de Coquimb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4"/>
    <x v="0"/>
    <s v="#1774B9"/>
  </r>
  <r>
    <s v="0005"/>
    <x v="0"/>
    <x v="0"/>
    <s v="Agropecuario y Forestal"/>
    <n v="5"/>
    <x v="0"/>
    <x v="0"/>
    <x v="0"/>
    <x v="4"/>
    <x v="0"/>
    <x v="0"/>
    <s v="Periodo 2012-2020"/>
    <s v="toneladas (t)"/>
    <s v="Oficina de Estudios y Políticas Agrarias (ODEPA)"/>
    <s v="Exportaciones de Tipo de Fruta producidas en la Región de Valparaíso, durante el Periodo 2012-2020"/>
    <s v="El gráfico muestra la cantidad de fruta exportada desde la Región de Valparaís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5"/>
    <x v="0"/>
    <s v="#1774B9"/>
  </r>
  <r>
    <s v="0006"/>
    <x v="0"/>
    <x v="0"/>
    <s v="Agropecuario y Forestal"/>
    <n v="6"/>
    <x v="0"/>
    <x v="0"/>
    <x v="0"/>
    <x v="5"/>
    <x v="0"/>
    <x v="0"/>
    <s v="Periodo 2012-2020"/>
    <s v="toneladas (t)"/>
    <s v="Oficina de Estudios y Políticas Agrarias (ODEPA)"/>
    <s v="Exportaciones de Tipo de Fruta producidas en la Región de O'Higgins, durante el Periodo 2012-2020"/>
    <s v="El gráfico muestra la cantidad de fruta exportada desde la Región de O'Higgin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6"/>
    <x v="0"/>
    <s v="#1774B9"/>
  </r>
  <r>
    <s v="0007"/>
    <x v="0"/>
    <x v="0"/>
    <s v="Agropecuario y Forestal"/>
    <n v="7"/>
    <x v="0"/>
    <x v="0"/>
    <x v="0"/>
    <x v="6"/>
    <x v="0"/>
    <x v="0"/>
    <s v="Periodo 2012-2020"/>
    <s v="toneladas (t)"/>
    <s v="Oficina de Estudios y Políticas Agrarias (ODEPA)"/>
    <s v="Exportaciones de Tipo de Fruta producidas en la Región de Maule, durante el Periodo 2012-2020"/>
    <s v="El gráfico muestra la cantidad de fruta exportada desde la Región de Maule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7"/>
    <x v="0"/>
    <s v="#1774B9"/>
  </r>
  <r>
    <s v="0008"/>
    <x v="0"/>
    <x v="0"/>
    <s v="Agropecuario y Forestal"/>
    <n v="8"/>
    <x v="0"/>
    <x v="0"/>
    <x v="0"/>
    <x v="7"/>
    <x v="0"/>
    <x v="0"/>
    <s v="Periodo 2012-2020"/>
    <s v="toneladas (t)"/>
    <s v="Oficina de Estudios y Políticas Agrarias (ODEPA)"/>
    <s v="Exportaciones de Tipo de Fruta producidas en la Región del Biobío, durante el Periodo 2012-2020"/>
    <s v="El gráfico muestra la cantidad de fruta exportada desde la Región del Biobí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8"/>
    <x v="0"/>
    <s v="#1774B9"/>
  </r>
  <r>
    <s v="0009"/>
    <x v="0"/>
    <x v="0"/>
    <s v="Agropecuario y Forestal"/>
    <n v="9"/>
    <x v="0"/>
    <x v="0"/>
    <x v="0"/>
    <x v="8"/>
    <x v="0"/>
    <x v="0"/>
    <s v="Periodo 2012-2020"/>
    <s v="toneladas (t)"/>
    <s v="Oficina de Estudios y Políticas Agrarias (ODEPA)"/>
    <s v="Exportaciones de Tipo de Fruta producidas en la Región de La Araucanía, durante el Periodo 2012-2020"/>
    <s v="El gráfico muestra la cantidad de fruta exportada desde la Región de La Araucaní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9"/>
    <x v="0"/>
    <s v="#1774B9"/>
  </r>
  <r>
    <s v="0010"/>
    <x v="0"/>
    <x v="0"/>
    <s v="Agropecuario y Forestal"/>
    <n v="10"/>
    <x v="0"/>
    <x v="0"/>
    <x v="0"/>
    <x v="9"/>
    <x v="0"/>
    <x v="0"/>
    <s v="Periodo 2012-2020"/>
    <s v="toneladas (t)"/>
    <s v="Oficina de Estudios y Políticas Agrarias (ODEPA)"/>
    <s v="Exportaciones de Tipo de Fruta producidas en la Región de Los Lagos, durante el Periodo 2012-2020"/>
    <s v="El gráfico muestra la cantidad de fruta exportada desde la Región de Los Lago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0"/>
    <x v="0"/>
    <s v="#1774B9"/>
  </r>
  <r>
    <s v="0011"/>
    <x v="0"/>
    <x v="0"/>
    <s v="Agropecuario y Forestal"/>
    <n v="11"/>
    <x v="0"/>
    <x v="0"/>
    <x v="0"/>
    <x v="10"/>
    <x v="0"/>
    <x v="0"/>
    <s v="Periodo 2012-2020"/>
    <s v="toneladas (t)"/>
    <s v="Oficina de Estudios y Políticas Agrarias (ODEPA)"/>
    <s v="Exportaciones de Tipo de Fruta producidas en la Región de Aysén, durante el Periodo 2012-2020"/>
    <s v="El gráfico muestra la cantidad de fruta exportada desde la Región de Aysén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1"/>
    <x v="0"/>
    <s v="#1774B9"/>
  </r>
  <r>
    <s v="0012"/>
    <x v="0"/>
    <x v="0"/>
    <s v="Agropecuario y Forestal"/>
    <n v="12"/>
    <x v="0"/>
    <x v="0"/>
    <x v="0"/>
    <x v="11"/>
    <x v="0"/>
    <x v="0"/>
    <s v="Periodo 2012-2020"/>
    <s v="toneladas (t)"/>
    <s v="Oficina de Estudios y Políticas Agrarias (ODEPA)"/>
    <s v="Exportaciones de Tipo de Fruta producidas en la Región de Magallanes, durante el Periodo 2012-2020"/>
    <s v="El gráfico muestra la cantidad de fruta exportada desde la Región de Magallane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2"/>
    <x v="0"/>
    <s v="#1774B9"/>
  </r>
  <r>
    <s v="0013"/>
    <x v="0"/>
    <x v="0"/>
    <s v="Agropecuario y Forestal"/>
    <n v="13"/>
    <x v="0"/>
    <x v="0"/>
    <x v="0"/>
    <x v="12"/>
    <x v="0"/>
    <x v="0"/>
    <s v="Periodo 2012-2020"/>
    <s v="toneladas (t)"/>
    <s v="Oficina de Estudios y Políticas Agrarias (ODEPA)"/>
    <s v="Exportaciones de Tipo de Fruta producidas en la Región Metropolitana, durante el Periodo 2012-2020"/>
    <s v="El gráfico muestra la cantidad de fruta exportada desde la Región Metropolitan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3"/>
    <x v="0"/>
    <s v="#1774B9"/>
  </r>
  <r>
    <s v="0014"/>
    <x v="0"/>
    <x v="0"/>
    <s v="Agropecuario y Forestal"/>
    <n v="14"/>
    <x v="0"/>
    <x v="0"/>
    <x v="0"/>
    <x v="13"/>
    <x v="0"/>
    <x v="0"/>
    <s v="Periodo 2012-2020"/>
    <s v="toneladas (t)"/>
    <s v="Oficina de Estudios y Políticas Agrarias (ODEPA)"/>
    <s v="Exportaciones de Tipo de Fruta producidas en la Región de Los Ríos, durante el Periodo 2012-2020"/>
    <s v="El gráfico muestra la cantidad de fruta exportada desde la Región de Los Río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4"/>
    <x v="0"/>
    <s v="#1774B9"/>
  </r>
  <r>
    <s v="0015"/>
    <x v="0"/>
    <x v="0"/>
    <s v="Agropecuario y Forestal"/>
    <n v="15"/>
    <x v="0"/>
    <x v="0"/>
    <x v="0"/>
    <x v="14"/>
    <x v="0"/>
    <x v="0"/>
    <s v="Periodo 2012-2020"/>
    <s v="toneladas (t)"/>
    <s v="Oficina de Estudios y Políticas Agrarias (ODEPA)"/>
    <s v="Exportaciones de Tipo de Fruta producidas en la Región de Arica y Parinacota, durante el Periodo 2012-2020"/>
    <s v="El gráfico muestra la cantidad de fruta exportada desde la Región de Arica y Parinacot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5"/>
    <x v="0"/>
    <s v="#1774B9"/>
  </r>
  <r>
    <s v="0016"/>
    <x v="0"/>
    <x v="0"/>
    <s v="Agropecuario y Forestal"/>
    <n v="16"/>
    <x v="0"/>
    <x v="0"/>
    <x v="0"/>
    <x v="15"/>
    <x v="0"/>
    <x v="0"/>
    <s v="Periodo 2012-2020"/>
    <s v="toneladas (t)"/>
    <s v="Oficina de Estudios y Políticas Agrarias (ODEPA)"/>
    <s v="Exportaciones de Tipo de Fruta producidas en la Región de Ñuble, durante el Periodo 2012-2020"/>
    <s v="El gráfico muestra la cantidad de fruta exportada desde la Región de Ñuble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6"/>
    <x v="0"/>
    <s v="#1774B9"/>
  </r>
  <r>
    <s v="0017"/>
    <x v="0"/>
    <x v="0"/>
    <s v="Agropecuario y Forestal"/>
    <n v="1"/>
    <x v="0"/>
    <x v="0"/>
    <x v="0"/>
    <x v="0"/>
    <x v="0"/>
    <x v="1"/>
    <s v="Periodo 2012-2020"/>
    <s v="toneladas (t)"/>
    <s v="Oficina de Estudios y Políticas Agrarias (ODEPA)"/>
    <s v="Exportaciones de Fruta producidas en la Región de Tarapacá, durante el Periodo 2012-2020"/>
    <s v="Se puede apreciar el detalle del volumen de exportaciones de Fruta desde la Región de Tarapacá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"/>
    <x v="0"/>
    <s v="#1774B9"/>
  </r>
  <r>
    <s v="0018"/>
    <x v="0"/>
    <x v="0"/>
    <s v="Agropecuario y Forestal"/>
    <n v="2"/>
    <x v="0"/>
    <x v="0"/>
    <x v="0"/>
    <x v="1"/>
    <x v="0"/>
    <x v="1"/>
    <s v="Periodo 2012-2020"/>
    <s v="toneladas (t)"/>
    <s v="Oficina de Estudios y Políticas Agrarias (ODEPA)"/>
    <s v="Exportaciones de Fruta producidas en la Región de Antofagasta, durante el Periodo 2012-2020"/>
    <s v="Se puede apreciar el detalle del volumen de exportaciones de Fruta desde la Región de Antofagast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2"/>
    <x v="0"/>
    <s v="#1774B9"/>
  </r>
  <r>
    <s v="0019"/>
    <x v="0"/>
    <x v="0"/>
    <s v="Agropecuario y Forestal"/>
    <n v="3"/>
    <x v="0"/>
    <x v="0"/>
    <x v="0"/>
    <x v="2"/>
    <x v="0"/>
    <x v="1"/>
    <s v="Periodo 2012-2020"/>
    <s v="toneladas (t)"/>
    <s v="Oficina de Estudios y Políticas Agrarias (ODEPA)"/>
    <s v="Exportaciones de Fruta producidas en la Región de Atacama, durante el Periodo 2012-2020"/>
    <s v="Se puede apreciar el detalle del volumen de exportaciones de Fruta desde la Región de Atacam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3"/>
    <x v="0"/>
    <s v="#1774B9"/>
  </r>
  <r>
    <s v="0020"/>
    <x v="0"/>
    <x v="0"/>
    <s v="Agropecuario y Forestal"/>
    <n v="4"/>
    <x v="0"/>
    <x v="0"/>
    <x v="0"/>
    <x v="3"/>
    <x v="0"/>
    <x v="1"/>
    <s v="Periodo 2012-2020"/>
    <s v="toneladas (t)"/>
    <s v="Oficina de Estudios y Políticas Agrarias (ODEPA)"/>
    <s v="Exportaciones de Fruta producidas en la Región de Coquimbo, durante el Periodo 2012-2020"/>
    <s v="Se puede apreciar el detalle del volumen de exportaciones de Fruta desde la Región de Coquimb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4"/>
    <x v="0"/>
    <s v="#1774B9"/>
  </r>
  <r>
    <s v="0021"/>
    <x v="0"/>
    <x v="0"/>
    <s v="Agropecuario y Forestal"/>
    <n v="5"/>
    <x v="0"/>
    <x v="0"/>
    <x v="0"/>
    <x v="4"/>
    <x v="0"/>
    <x v="1"/>
    <s v="Periodo 2012-2020"/>
    <s v="toneladas (t)"/>
    <s v="Oficina de Estudios y Políticas Agrarias (ODEPA)"/>
    <s v="Exportaciones de Fruta producidas en la Región de Valparaíso, durante el Periodo 2012-2020"/>
    <s v="Se puede apreciar el detalle del volumen de exportaciones de Fruta desde la Región de Valparaís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5"/>
    <x v="0"/>
    <s v="#1774B9"/>
  </r>
  <r>
    <s v="0022"/>
    <x v="0"/>
    <x v="0"/>
    <s v="Agropecuario y Forestal"/>
    <n v="6"/>
    <x v="0"/>
    <x v="0"/>
    <x v="0"/>
    <x v="5"/>
    <x v="0"/>
    <x v="1"/>
    <s v="Periodo 2012-2020"/>
    <s v="toneladas (t)"/>
    <s v="Oficina de Estudios y Políticas Agrarias (ODEPA)"/>
    <s v="Exportaciones de Fruta producidas en la Región de O'Higgins, durante el Periodo 2012-2020"/>
    <s v="Se puede apreciar el detalle del volumen de exportaciones de Fruta desde la Región de O'Higgin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6"/>
    <x v="0"/>
    <s v="#1774B9"/>
  </r>
  <r>
    <s v="0023"/>
    <x v="0"/>
    <x v="0"/>
    <s v="Agropecuario y Forestal"/>
    <n v="7"/>
    <x v="0"/>
    <x v="0"/>
    <x v="0"/>
    <x v="6"/>
    <x v="0"/>
    <x v="1"/>
    <s v="Periodo 2012-2020"/>
    <s v="toneladas (t)"/>
    <s v="Oficina de Estudios y Políticas Agrarias (ODEPA)"/>
    <s v="Exportaciones de Fruta producidas en la Región de Maule, durante el Periodo 2012-2020"/>
    <s v="Se puede apreciar el detalle del volumen de exportaciones de Fruta desde la Región de Maule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7"/>
    <x v="0"/>
    <s v="#1774B9"/>
  </r>
  <r>
    <s v="0024"/>
    <x v="0"/>
    <x v="0"/>
    <s v="Agropecuario y Forestal"/>
    <n v="8"/>
    <x v="0"/>
    <x v="0"/>
    <x v="0"/>
    <x v="7"/>
    <x v="0"/>
    <x v="1"/>
    <s v="Periodo 2012-2020"/>
    <s v="toneladas (t)"/>
    <s v="Oficina de Estudios y Políticas Agrarias (ODEPA)"/>
    <s v="Exportaciones de Fruta producidas en la Región del Biobío, durante el Periodo 2012-2020"/>
    <s v="Se puede apreciar el detalle del volumen de exportaciones de Fruta desde la Región del Biobí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8"/>
    <x v="0"/>
    <s v="#1774B9"/>
  </r>
  <r>
    <s v="0025"/>
    <x v="0"/>
    <x v="0"/>
    <s v="Agropecuario y Forestal"/>
    <n v="9"/>
    <x v="0"/>
    <x v="0"/>
    <x v="0"/>
    <x v="8"/>
    <x v="0"/>
    <x v="1"/>
    <s v="Periodo 2012-2020"/>
    <s v="toneladas (t)"/>
    <s v="Oficina de Estudios y Políticas Agrarias (ODEPA)"/>
    <s v="Exportaciones de Fruta producidas en la Región de La Araucanía, durante el Periodo 2012-2020"/>
    <s v="Se puede apreciar el detalle del volumen de exportaciones de Fruta desde la Región de La Araucaní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9"/>
    <x v="0"/>
    <s v="#1774B9"/>
  </r>
  <r>
    <s v="0026"/>
    <x v="0"/>
    <x v="0"/>
    <s v="Agropecuario y Forestal"/>
    <n v="10"/>
    <x v="0"/>
    <x v="0"/>
    <x v="0"/>
    <x v="9"/>
    <x v="0"/>
    <x v="1"/>
    <s v="Periodo 2012-2020"/>
    <s v="toneladas (t)"/>
    <s v="Oficina de Estudios y Políticas Agrarias (ODEPA)"/>
    <s v="Exportaciones de Fruta producidas en la Región de Los Lagos, durante el Periodo 2012-2020"/>
    <s v="Se puede apreciar el detalle del volumen de exportaciones de Fruta desde la Región de Los Lago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0"/>
    <x v="0"/>
    <s v="#1774B9"/>
  </r>
  <r>
    <s v="0027"/>
    <x v="0"/>
    <x v="0"/>
    <s v="Agropecuario y Forestal"/>
    <n v="11"/>
    <x v="0"/>
    <x v="0"/>
    <x v="0"/>
    <x v="10"/>
    <x v="0"/>
    <x v="1"/>
    <s v="Periodo 2012-2020"/>
    <s v="toneladas (t)"/>
    <s v="Oficina de Estudios y Políticas Agrarias (ODEPA)"/>
    <s v="Exportaciones de Fruta producidas en la Región de Aysén, durante el Periodo 2012-2020"/>
    <s v="Se puede apreciar el detalle del volumen de exportaciones de Fruta desde la Región de Aysén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1"/>
    <x v="0"/>
    <s v="#1774B9"/>
  </r>
  <r>
    <s v="0028"/>
    <x v="0"/>
    <x v="0"/>
    <s v="Agropecuario y Forestal"/>
    <n v="12"/>
    <x v="0"/>
    <x v="0"/>
    <x v="0"/>
    <x v="11"/>
    <x v="0"/>
    <x v="1"/>
    <s v="Periodo 2012-2020"/>
    <s v="toneladas (t)"/>
    <s v="Oficina de Estudios y Políticas Agrarias (ODEPA)"/>
    <s v="Exportaciones de Fruta producidas en la Región de Magallanes, durante el Periodo 2012-2020"/>
    <s v="Se puede apreciar el detalle del volumen de exportaciones de Fruta desde la Región de Magallane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2"/>
    <x v="0"/>
    <s v="#1774B9"/>
  </r>
  <r>
    <s v="0029"/>
    <x v="0"/>
    <x v="0"/>
    <s v="Agropecuario y Forestal"/>
    <n v="13"/>
    <x v="0"/>
    <x v="0"/>
    <x v="0"/>
    <x v="12"/>
    <x v="0"/>
    <x v="1"/>
    <s v="Periodo 2012-2020"/>
    <s v="toneladas (t)"/>
    <s v="Oficina de Estudios y Políticas Agrarias (ODEPA)"/>
    <s v="Exportaciones de Fruta producidas en la Región Metropolitana, durante el Periodo 2012-2020"/>
    <s v="Se puede apreciar el detalle del volumen de exportaciones de Fruta desde la Región Metropolitan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3"/>
    <x v="0"/>
    <s v="#1774B9"/>
  </r>
  <r>
    <s v="0030"/>
    <x v="0"/>
    <x v="0"/>
    <s v="Agropecuario y Forestal"/>
    <n v="14"/>
    <x v="0"/>
    <x v="0"/>
    <x v="0"/>
    <x v="13"/>
    <x v="0"/>
    <x v="1"/>
    <s v="Periodo 2012-2020"/>
    <s v="toneladas (t)"/>
    <s v="Oficina de Estudios y Políticas Agrarias (ODEPA)"/>
    <s v="Exportaciones de Fruta producidas en la Región de Los Ríos, durante el Periodo 2012-2020"/>
    <s v="Se puede apreciar el detalle del volumen de exportaciones de Fruta desde la Región de Los Río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4"/>
    <x v="0"/>
    <s v="#1774B9"/>
  </r>
  <r>
    <s v="0031"/>
    <x v="0"/>
    <x v="0"/>
    <s v="Agropecuario y Forestal"/>
    <n v="15"/>
    <x v="0"/>
    <x v="0"/>
    <x v="0"/>
    <x v="14"/>
    <x v="0"/>
    <x v="1"/>
    <s v="Periodo 2012-2020"/>
    <s v="toneladas (t)"/>
    <s v="Oficina de Estudios y Políticas Agrarias (ODEPA)"/>
    <s v="Exportaciones de Fruta producidas en la Región de Arica y Parinacota, durante el Periodo 2012-2020"/>
    <s v="Se puede apreciar el detalle del volumen de exportaciones de Fruta desde la Región de Arica y Parinacot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5"/>
    <x v="0"/>
    <s v="#1774B9"/>
  </r>
  <r>
    <s v="0032"/>
    <x v="0"/>
    <x v="0"/>
    <s v="Agropecuario y Forestal"/>
    <n v="16"/>
    <x v="0"/>
    <x v="0"/>
    <x v="0"/>
    <x v="15"/>
    <x v="0"/>
    <x v="1"/>
    <s v="Periodo 2012-2020"/>
    <s v="toneladas (t)"/>
    <s v="Oficina de Estudios y Políticas Agrarias (ODEPA)"/>
    <s v="Exportaciones de Fruta producidas en la Región de Ñuble, durante el Periodo 2012-2020"/>
    <s v="Se puede apreciar el detalle del volumen de exportaciones de Fruta desde la Región de Ñuble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6"/>
    <x v="0"/>
    <s v="#1774B9"/>
  </r>
  <r>
    <s v="0033"/>
    <x v="0"/>
    <x v="0"/>
    <s v="Agropecuario y Forestal"/>
    <n v="100106001"/>
    <x v="0"/>
    <x v="0"/>
    <x v="1"/>
    <x v="16"/>
    <x v="0"/>
    <x v="2"/>
    <s v="Año 2020"/>
    <s v="toneladas (t)"/>
    <s v="Oficina de Estudios y Políticas Agrarias (ODEPA)"/>
    <s v="Exportaciones de Aceituna producidas en Chile, durante el Año 2020, por Países de Destino"/>
    <s v="El planisferio muestra los Países de Destino de Aceitu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6001"/>
    <x v="0"/>
    <s v="#1774B9"/>
  </r>
  <r>
    <s v="0034"/>
    <x v="0"/>
    <x v="0"/>
    <s v="Agropecuario y Forestal"/>
    <n v="100105001"/>
    <x v="0"/>
    <x v="0"/>
    <x v="1"/>
    <x v="16"/>
    <x v="0"/>
    <x v="3"/>
    <s v="Año 2020"/>
    <s v="toneladas (t)"/>
    <s v="Oficina de Estudios y Políticas Agrarias (ODEPA)"/>
    <s v="Exportaciones de Almendra producidas en Chile, durante el Año 2020, por Países de Destino"/>
    <s v="El planisferio muestra los Países de Destino de Almend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1"/>
    <x v="0"/>
    <s v="#1774B9"/>
  </r>
  <r>
    <s v="0035"/>
    <x v="0"/>
    <x v="0"/>
    <s v="Agropecuario y Forestal"/>
    <n v="100101001"/>
    <x v="0"/>
    <x v="0"/>
    <x v="1"/>
    <x v="16"/>
    <x v="0"/>
    <x v="4"/>
    <s v="Año 2020"/>
    <s v="toneladas (t)"/>
    <s v="Oficina de Estudios y Políticas Agrarias (ODEPA)"/>
    <s v="Exportaciones de Arándanos y mirtilos producidas en Chile, durante el Año 2020, por Países de Destino"/>
    <s v="El planisferio muestra los Países de Destino de Arándanos y mirtilo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1"/>
    <x v="0"/>
    <s v="#1774B9"/>
  </r>
  <r>
    <s v="0036"/>
    <x v="0"/>
    <x v="0"/>
    <s v="Agropecuario y Forestal"/>
    <n v="100105002"/>
    <x v="0"/>
    <x v="0"/>
    <x v="1"/>
    <x v="16"/>
    <x v="0"/>
    <x v="5"/>
    <s v="Año 2020"/>
    <s v="toneladas (t)"/>
    <s v="Oficina de Estudios y Políticas Agrarias (ODEPA)"/>
    <s v="Exportaciones de Avellana producidas en Chile, durante el Año 2020, por Países de Destino"/>
    <s v="El planisferio muestra los Países de Destino de Avella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2"/>
    <x v="0"/>
    <s v="#1774B9"/>
  </r>
  <r>
    <s v="0037"/>
    <x v="0"/>
    <x v="0"/>
    <s v="Agropecuario y Forestal"/>
    <n v="100105003"/>
    <x v="0"/>
    <x v="0"/>
    <x v="1"/>
    <x v="16"/>
    <x v="0"/>
    <x v="6"/>
    <s v="Año 2020"/>
    <s v="toneladas (t)"/>
    <s v="Oficina de Estudios y Políticas Agrarias (ODEPA)"/>
    <s v="Exportaciones de Castaña producidas en Chile, durante el Año 2020, por Países de Destino"/>
    <s v="El planisferio muestra los Países de Destino de Castañ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3"/>
    <x v="0"/>
    <s v="#1774B9"/>
  </r>
  <r>
    <s v="0038"/>
    <x v="0"/>
    <x v="0"/>
    <s v="Agropecuario y Forestal"/>
    <n v="100103001"/>
    <x v="0"/>
    <x v="0"/>
    <x v="1"/>
    <x v="16"/>
    <x v="0"/>
    <x v="7"/>
    <s v="Año 2020"/>
    <s v="toneladas (t)"/>
    <s v="Oficina de Estudios y Políticas Agrarias (ODEPA)"/>
    <s v="Exportaciones de Cereza producidas en Chile, durante el Año 2020, por Países de Destino"/>
    <s v="El planisferio muestra los Países de Destino de Cerez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1"/>
    <x v="0"/>
    <s v="#1774B9"/>
  </r>
  <r>
    <s v="0039"/>
    <x v="0"/>
    <x v="0"/>
    <s v="Agropecuario y Forestal"/>
    <n v="100103002"/>
    <x v="0"/>
    <x v="0"/>
    <x v="1"/>
    <x v="16"/>
    <x v="0"/>
    <x v="8"/>
    <s v="Año 2020"/>
    <s v="toneladas (t)"/>
    <s v="Oficina de Estudios y Políticas Agrarias (ODEPA)"/>
    <s v="Exportaciones de Ciruela producidas en Chile, durante el Año 2020, por Países de Destino"/>
    <s v="El planisferio muestra los Países de Destino de Ciruel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2"/>
    <x v="0"/>
    <s v="#1774B9"/>
  </r>
  <r>
    <s v="0040"/>
    <x v="0"/>
    <x v="0"/>
    <s v="Agropecuario y Forestal"/>
    <n v="100108007"/>
    <x v="0"/>
    <x v="0"/>
    <x v="1"/>
    <x v="16"/>
    <x v="0"/>
    <x v="9"/>
    <s v="Año 2020"/>
    <s v="toneladas (t)"/>
    <s v="Oficina de Estudios y Políticas Agrarias (ODEPA)"/>
    <s v="Exportaciones de Coco producidas en Chile, durante el Año 2020, por Países de Destino"/>
    <s v="El planisferio muestra los Países de Destino de Coc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7"/>
    <x v="0"/>
    <s v="#1774B9"/>
  </r>
  <r>
    <s v="0041"/>
    <x v="0"/>
    <x v="0"/>
    <s v="Agropecuario y Forestal"/>
    <n v="100103003"/>
    <x v="0"/>
    <x v="0"/>
    <x v="1"/>
    <x v="16"/>
    <x v="0"/>
    <x v="10"/>
    <s v="Año 2020"/>
    <s v="toneladas (t)"/>
    <s v="Oficina de Estudios y Políticas Agrarias (ODEPA)"/>
    <s v="Exportaciones de Damasco producidas en Chile, durante el Año 2020, por Países de Destino"/>
    <s v="El planisferio muestra los Países de Destino de Damasc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3"/>
    <x v="0"/>
    <s v="#1774B9"/>
  </r>
  <r>
    <s v="0042"/>
    <x v="0"/>
    <x v="0"/>
    <s v="Agropecuario y Forestal"/>
    <n v="100103004"/>
    <x v="0"/>
    <x v="0"/>
    <x v="1"/>
    <x v="16"/>
    <x v="0"/>
    <x v="11"/>
    <s v="Año 2020"/>
    <s v="toneladas (t)"/>
    <s v="Oficina de Estudios y Políticas Agrarias (ODEPA)"/>
    <s v="Exportaciones de Durazno producidas en Chile, durante el Año 2020, por Países de Destino"/>
    <s v="El planisferio muestra los Países de Destino de Durazn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4"/>
    <x v="0"/>
    <s v="#1774B9"/>
  </r>
  <r>
    <s v="0043"/>
    <x v="0"/>
    <x v="0"/>
    <s v="Agropecuario y Forestal"/>
    <n v="100101004"/>
    <x v="0"/>
    <x v="0"/>
    <x v="1"/>
    <x v="16"/>
    <x v="0"/>
    <x v="12"/>
    <s v="Año 2020"/>
    <s v="toneladas (t)"/>
    <s v="Oficina de Estudios y Políticas Agrarias (ODEPA)"/>
    <s v="Exportaciones de Frambuesa producidas en Chile, durante el Año 2020, por Países de Destino"/>
    <s v="El planisferio muestra los Países de Destino de Frambues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4"/>
    <x v="0"/>
    <s v="#1774B9"/>
  </r>
  <r>
    <s v="0044"/>
    <x v="0"/>
    <x v="0"/>
    <s v="Agropecuario y Forestal"/>
    <n v="100112025"/>
    <x v="0"/>
    <x v="0"/>
    <x v="1"/>
    <x v="16"/>
    <x v="0"/>
    <x v="13"/>
    <s v="Año 2020"/>
    <s v="toneladas (t)"/>
    <s v="Oficina de Estudios y Políticas Agrarias (ODEPA)"/>
    <s v="Exportaciones de Frutilla producidas en Chile, durante el Año 2020, por Países de Destino"/>
    <s v="El planisferio muestra los Países de Destino de Frutill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12025"/>
    <x v="0"/>
    <s v="#1774B9"/>
  </r>
  <r>
    <s v="0045"/>
    <x v="0"/>
    <x v="0"/>
    <s v="Agropecuario y Forestal"/>
    <n v="100101006"/>
    <x v="0"/>
    <x v="0"/>
    <x v="1"/>
    <x v="16"/>
    <x v="0"/>
    <x v="14"/>
    <s v="Año 2020"/>
    <s v="toneladas (t)"/>
    <s v="Oficina de Estudios y Políticas Agrarias (ODEPA)"/>
    <s v="Exportaciones de Higo producidas en Chile, durante el Año 2020, por Países de Destino"/>
    <s v="El planisferio muestra los Países de Destino de Hig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6"/>
    <x v="0"/>
    <s v="#1774B9"/>
  </r>
  <r>
    <s v="0046"/>
    <x v="0"/>
    <x v="0"/>
    <s v="Agropecuario y Forestal"/>
    <n v="100101007"/>
    <x v="0"/>
    <x v="0"/>
    <x v="1"/>
    <x v="16"/>
    <x v="0"/>
    <x v="15"/>
    <s v="Año 2020"/>
    <s v="toneladas (t)"/>
    <s v="Oficina de Estudios y Políticas Agrarias (ODEPA)"/>
    <s v="Exportaciones de Kiwi producidas en Chile, durante el Año 2020, por Países de Destino"/>
    <s v="El planisferio muestra los Países de Destino de Kiwi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7"/>
    <x v="0"/>
    <s v="#1774B9"/>
  </r>
  <r>
    <s v="0047"/>
    <x v="0"/>
    <x v="0"/>
    <s v="Agropecuario y Forestal"/>
    <n v="100102003"/>
    <x v="0"/>
    <x v="0"/>
    <x v="1"/>
    <x v="16"/>
    <x v="0"/>
    <x v="16"/>
    <s v="Año 2020"/>
    <s v="toneladas (t)"/>
    <s v="Oficina de Estudios y Políticas Agrarias (ODEPA)"/>
    <s v="Exportaciones de Limón producidas en Chile, durante el Año 2020, por Países de Destino"/>
    <s v="El planisferio muestra los Países de Destino de Limón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3"/>
    <x v="0"/>
    <s v="#1774B9"/>
  </r>
  <r>
    <s v="0048"/>
    <x v="0"/>
    <x v="0"/>
    <s v="Agropecuario y Forestal"/>
    <n v="100102004"/>
    <x v="0"/>
    <x v="0"/>
    <x v="1"/>
    <x v="16"/>
    <x v="0"/>
    <x v="17"/>
    <s v="Año 2020"/>
    <s v="toneladas (t)"/>
    <s v="Oficina de Estudios y Políticas Agrarias (ODEPA)"/>
    <s v="Exportaciones de Mandarina producidas en Chile, durante el Año 2020, por Países de Destino"/>
    <s v="El planisferio muestra los Países de Destino de Mandari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4"/>
    <x v="0"/>
    <s v="#1774B9"/>
  </r>
  <r>
    <s v="0049"/>
    <x v="0"/>
    <x v="0"/>
    <s v="Agropecuario y Forestal"/>
    <n v="100108002"/>
    <x v="0"/>
    <x v="0"/>
    <x v="1"/>
    <x v="16"/>
    <x v="0"/>
    <x v="18"/>
    <s v="Año 2020"/>
    <s v="toneladas (t)"/>
    <s v="Oficina de Estudios y Políticas Agrarias (ODEPA)"/>
    <s v="Exportaciones de Mangos y guayabas producidas en Chile, durante el Año 2020, por Países de Destino"/>
    <s v="El planisferio muestra los Países de Destino de Mangos y guayaba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2"/>
    <x v="0"/>
    <s v="#1774B9"/>
  </r>
  <r>
    <s v="0050"/>
    <x v="0"/>
    <x v="0"/>
    <s v="Agropecuario y Forestal"/>
    <n v="100104002"/>
    <x v="0"/>
    <x v="0"/>
    <x v="1"/>
    <x v="16"/>
    <x v="0"/>
    <x v="19"/>
    <s v="Año 2020"/>
    <s v="toneladas (t)"/>
    <s v="Oficina de Estudios y Políticas Agrarias (ODEPA)"/>
    <s v="Exportaciones de Manzana producidas en Chile, durante el Año 2020, por Países de Destino"/>
    <s v="El planisferio muestra los Países de Destino de Manza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2"/>
    <x v="0"/>
    <s v="#1774B9"/>
  </r>
  <r>
    <s v="0051"/>
    <x v="0"/>
    <x v="0"/>
    <s v="Agropecuario y Forestal"/>
    <n v="100104003"/>
    <x v="0"/>
    <x v="0"/>
    <x v="1"/>
    <x v="16"/>
    <x v="0"/>
    <x v="20"/>
    <s v="Año 2020"/>
    <s v="toneladas (t)"/>
    <s v="Oficina de Estudios y Políticas Agrarias (ODEPA)"/>
    <s v="Exportaciones de Membrillo producidas en Chile, durante el Año 2020, por Países de Destino"/>
    <s v="El planisferio muestra los Países de Destino de Membrill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3"/>
    <x v="0"/>
    <s v="#1774B9"/>
  </r>
  <r>
    <s v="0052"/>
    <x v="0"/>
    <x v="0"/>
    <s v="Agropecuario y Forestal"/>
    <n v="100101008"/>
    <x v="0"/>
    <x v="0"/>
    <x v="1"/>
    <x v="16"/>
    <x v="0"/>
    <x v="21"/>
    <s v="Año 2020"/>
    <s v="toneladas (t)"/>
    <s v="Oficina de Estudios y Políticas Agrarias (ODEPA)"/>
    <s v="Exportaciones de Mora producidas en Chile, durante el Año 2020, por Países de Destino"/>
    <s v="El planisferio muestra los Países de Destino de Mo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8"/>
    <x v="0"/>
    <s v="#1774B9"/>
  </r>
  <r>
    <s v="0053"/>
    <x v="0"/>
    <x v="0"/>
    <s v="Agropecuario y Forestal"/>
    <n v="100102005"/>
    <x v="0"/>
    <x v="0"/>
    <x v="1"/>
    <x v="16"/>
    <x v="0"/>
    <x v="22"/>
    <s v="Año 2020"/>
    <s v="toneladas (t)"/>
    <s v="Oficina de Estudios y Políticas Agrarias (ODEPA)"/>
    <s v="Exportaciones de Naranja producidas en Chile, durante el Año 2020, por Países de Destino"/>
    <s v="El planisferio muestra los Países de Destino de Naranj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5"/>
    <x v="0"/>
    <s v="#1774B9"/>
  </r>
  <r>
    <s v="0054"/>
    <x v="0"/>
    <x v="0"/>
    <s v="Agropecuario y Forestal"/>
    <n v="100103006"/>
    <x v="0"/>
    <x v="0"/>
    <x v="1"/>
    <x v="16"/>
    <x v="0"/>
    <x v="23"/>
    <s v="Año 2020"/>
    <s v="toneladas (t)"/>
    <s v="Oficina de Estudios y Políticas Agrarias (ODEPA)"/>
    <s v="Exportaciones de Nectarín producidas en Chile, durante el Año 2020, por Países de Destino"/>
    <s v="El planisferio muestra los Países de Destino de Nectarín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6"/>
    <x v="0"/>
    <s v="#1774B9"/>
  </r>
  <r>
    <s v="0055"/>
    <x v="0"/>
    <x v="0"/>
    <s v="Agropecuario y Forestal"/>
    <n v="100105004"/>
    <x v="0"/>
    <x v="0"/>
    <x v="1"/>
    <x v="16"/>
    <x v="0"/>
    <x v="24"/>
    <s v="Año 2020"/>
    <s v="toneladas (t)"/>
    <s v="Oficina de Estudios y Políticas Agrarias (ODEPA)"/>
    <s v="Exportaciones de Nuez producidas en Chile, durante el Año 2020, por Países de Destino"/>
    <s v="El planisferio muestra los Países de Destino de Nuez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4"/>
    <x v="0"/>
    <s v="#1774B9"/>
  </r>
  <r>
    <s v="0056"/>
    <x v="0"/>
    <x v="0"/>
    <s v="Agropecuario y Forestal"/>
    <n v="100106002"/>
    <x v="0"/>
    <x v="0"/>
    <x v="1"/>
    <x v="16"/>
    <x v="0"/>
    <x v="25"/>
    <s v="Año 2020"/>
    <s v="toneladas (t)"/>
    <s v="Oficina de Estudios y Políticas Agrarias (ODEPA)"/>
    <s v="Exportaciones de Palta producidas en Chile, durante el Año 2020, por Países de Destino"/>
    <s v="El planisferio muestra los Países de Destino de Palt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6002"/>
    <x v="0"/>
    <s v="#1774B9"/>
  </r>
  <r>
    <s v="0057"/>
    <x v="0"/>
    <x v="0"/>
    <s v="Agropecuario y Forestal"/>
    <n v="100104005"/>
    <x v="0"/>
    <x v="0"/>
    <x v="1"/>
    <x v="16"/>
    <x v="0"/>
    <x v="26"/>
    <s v="Año 2020"/>
    <s v="toneladas (t)"/>
    <s v="Oficina de Estudios y Políticas Agrarias (ODEPA)"/>
    <s v="Exportaciones de Pera producidas en Chile, durante el Año 2020, por Países de Destino"/>
    <s v="El planisferio muestra los Países de Destino de Pe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5"/>
    <x v="0"/>
    <s v="#1774B9"/>
  </r>
  <r>
    <s v="0058"/>
    <x v="0"/>
    <x v="0"/>
    <s v="Agropecuario y Forestal"/>
    <n v="100108005"/>
    <x v="0"/>
    <x v="0"/>
    <x v="1"/>
    <x v="16"/>
    <x v="0"/>
    <x v="27"/>
    <s v="Año 2020"/>
    <s v="toneladas (t)"/>
    <s v="Oficina de Estudios y Políticas Agrarias (ODEPA)"/>
    <s v="Exportaciones de Piña producidas en Chile, durante el Año 2020, por Países de Destino"/>
    <s v="El planisferio muestra los Países de Destino de Piñ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5"/>
    <x v="0"/>
    <s v="#1774B9"/>
  </r>
  <r>
    <s v="0059"/>
    <x v="0"/>
    <x v="0"/>
    <s v="Agropecuario y Forestal"/>
    <n v="100107013"/>
    <x v="0"/>
    <x v="0"/>
    <x v="1"/>
    <x v="16"/>
    <x v="0"/>
    <x v="28"/>
    <s v="Año 2020"/>
    <s v="toneladas (t)"/>
    <s v="Oficina de Estudios y Políticas Agrarias (ODEPA)"/>
    <s v="Exportaciones de Plumcots producidas en Chile, durante el Año 2020, por Países de Destino"/>
    <s v="El planisferio muestra los Países de Destino de Plumcot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7013"/>
    <x v="0"/>
    <s v="#1774B9"/>
  </r>
  <r>
    <s v="0060"/>
    <x v="0"/>
    <x v="0"/>
    <s v="Agropecuario y Forestal"/>
    <n v="100102006"/>
    <x v="0"/>
    <x v="0"/>
    <x v="1"/>
    <x v="16"/>
    <x v="0"/>
    <x v="29"/>
    <s v="Año 2020"/>
    <s v="toneladas (t)"/>
    <s v="Oficina de Estudios y Políticas Agrarias (ODEPA)"/>
    <s v="Exportaciones de Pomelo producidas en Chile, durante el Año 2020, por Países de Destino"/>
    <s v="El planisferio muestra los Países de Destino de Pomel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6"/>
    <x v="0"/>
    <s v="#1774B9"/>
  </r>
  <r>
    <s v="0061"/>
    <x v="0"/>
    <x v="0"/>
    <s v="Agropecuario y Forestal"/>
    <n v="100109001"/>
    <x v="0"/>
    <x v="0"/>
    <x v="1"/>
    <x v="16"/>
    <x v="0"/>
    <x v="30"/>
    <s v="Año 2020"/>
    <s v="toneladas (t)"/>
    <s v="Oficina de Estudios y Políticas Agrarias (ODEPA)"/>
    <s v="Exportaciones de Uva producidas en Chile, durante el Año 2020, por Países de Destino"/>
    <s v="El planisferio muestra los Países de Destino de Uv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9001"/>
    <x v="0"/>
    <s v="#1774B9"/>
  </r>
  <r>
    <s v="0062"/>
    <x v="0"/>
    <x v="0"/>
    <s v="Agropecuario y Forestal"/>
    <n v="1"/>
    <x v="0"/>
    <x v="0"/>
    <x v="1"/>
    <x v="16"/>
    <x v="0"/>
    <x v="31"/>
    <s v="Periodo 2012-2020"/>
    <s v="toneladas (t)"/>
    <s v="Oficina de Estudios y Políticas Agrarias (ODEPA)"/>
    <s v="Exportaciones de Aceites producidas en Chile, durante el Periodo 2012-2020, por Tipo de Fruta"/>
    <s v="Se muestra la evolución de las exportaciones de Aceite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1"/>
    <x v="0"/>
    <s v="#1774B9"/>
  </r>
  <r>
    <s v="0063"/>
    <x v="0"/>
    <x v="0"/>
    <s v="Agropecuario y Forestal"/>
    <n v="2"/>
    <x v="0"/>
    <x v="0"/>
    <x v="1"/>
    <x v="16"/>
    <x v="0"/>
    <x v="32"/>
    <s v="Periodo 2012-2020"/>
    <s v="toneladas (t)"/>
    <s v="Oficina de Estudios y Políticas Agrarias (ODEPA)"/>
    <s v="Exportaciones de Congelados producidas en Chile, durante el Periodo 2012-2020, por Tipo de Fruta"/>
    <s v="Se muestra la evolución de las exportaciones de Congelad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2"/>
    <x v="0"/>
    <s v="#1774B9"/>
  </r>
  <r>
    <s v="0064"/>
    <x v="0"/>
    <x v="0"/>
    <s v="Agropecuario y Forestal"/>
    <n v="3"/>
    <x v="0"/>
    <x v="0"/>
    <x v="1"/>
    <x v="16"/>
    <x v="0"/>
    <x v="33"/>
    <s v="Periodo 2012-2020"/>
    <s v="toneladas (t)"/>
    <s v="Oficina de Estudios y Políticas Agrarias (ODEPA)"/>
    <s v="Exportaciones de Conservas producidas en Chile, durante el Periodo 2012-2020, por Tipo de Fruta"/>
    <s v="Se muestra la evolución de las exportaciones de Conserva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3"/>
    <x v="0"/>
    <s v="#1774B9"/>
  </r>
  <r>
    <s v="0065"/>
    <x v="0"/>
    <x v="0"/>
    <s v="Agropecuario y Forestal"/>
    <n v="4"/>
    <x v="0"/>
    <x v="0"/>
    <x v="1"/>
    <x v="16"/>
    <x v="0"/>
    <x v="34"/>
    <s v="Periodo 2012-2020"/>
    <s v="toneladas (t)"/>
    <s v="Oficina de Estudios y Políticas Agrarias (ODEPA)"/>
    <s v="Exportaciones de Deshidratados producidas en Chile, durante el Periodo 2012-2020, por Tipo de Fruta"/>
    <s v="Se muestra la evolución de las exportaciones de Deshidratad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4"/>
    <x v="0"/>
    <s v="#1774B9"/>
  </r>
  <r>
    <s v="0066"/>
    <x v="0"/>
    <x v="0"/>
    <s v="Agropecuario y Forestal"/>
    <n v="5"/>
    <x v="0"/>
    <x v="0"/>
    <x v="1"/>
    <x v="16"/>
    <x v="0"/>
    <x v="35"/>
    <s v="Periodo 2012-2020"/>
    <s v="toneladas (t)"/>
    <s v="Oficina de Estudios y Políticas Agrarias (ODEPA)"/>
    <s v="Exportaciones de Fresca producidas en Chile, durante el Periodo 2012-2020, por Tipo de Fruta"/>
    <s v="Se muestra la evolución de las exportaciones de Fresca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5"/>
    <x v="0"/>
    <s v="#1774B9"/>
  </r>
  <r>
    <s v="0067"/>
    <x v="0"/>
    <x v="0"/>
    <s v="Agropecuario y Forestal"/>
    <n v="6"/>
    <x v="0"/>
    <x v="0"/>
    <x v="1"/>
    <x v="16"/>
    <x v="0"/>
    <x v="36"/>
    <s v="Periodo 2012-2020"/>
    <s v="toneladas (t)"/>
    <s v="Oficina de Estudios y Políticas Agrarias (ODEPA)"/>
    <s v="Exportaciones de Frutos secos producidas en Chile, durante el Periodo 2012-2020, por Tipo de Fruta"/>
    <s v="Se muestra la evolución de las exportaciones de Frutos sec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6"/>
    <x v="0"/>
    <s v="#1774B9"/>
  </r>
  <r>
    <s v="0068"/>
    <x v="0"/>
    <x v="0"/>
    <s v="Agropecuario y Forestal"/>
    <n v="7"/>
    <x v="0"/>
    <x v="0"/>
    <x v="1"/>
    <x v="16"/>
    <x v="0"/>
    <x v="37"/>
    <s v="Periodo 2012-2020"/>
    <s v="toneladas (t)"/>
    <s v="Oficina de Estudios y Políticas Agrarias (ODEPA)"/>
    <s v="Exportaciones de Jugos producidas en Chile, durante el Periodo 2012-2020, por Tipo de Fruta"/>
    <s v="Se muestra la evolución de las exportaciones de Jug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7"/>
    <x v="0"/>
    <s v="#1774B9"/>
  </r>
  <r>
    <s v="0069"/>
    <x v="0"/>
    <x v="0"/>
    <s v="Agropecuario y Forestal"/>
    <n v="1"/>
    <x v="0"/>
    <x v="0"/>
    <x v="0"/>
    <x v="0"/>
    <x v="0"/>
    <x v="38"/>
    <s v="Año 2020"/>
    <s v="Dólares (USD)"/>
    <s v="Oficina de Estudios y Políticas Agrarias (ODEPA)"/>
    <s v="Valor de las exportaciones de Fruta por Tipo de Procesamiento producidas en la Región de Tarapacá, durante el Año 2020"/>
    <s v="El gráfico detalla el valor de la Fruta por Tipo de Procesamiento exportada desde la Región de Tarapacá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"/>
    <x v="0"/>
    <s v="#1774B9"/>
  </r>
  <r>
    <s v="0070"/>
    <x v="0"/>
    <x v="0"/>
    <s v="Agropecuario y Forestal"/>
    <n v="2"/>
    <x v="0"/>
    <x v="0"/>
    <x v="0"/>
    <x v="1"/>
    <x v="0"/>
    <x v="38"/>
    <s v="Año 2020"/>
    <s v="Dólares (USD)"/>
    <s v="Oficina de Estudios y Políticas Agrarias (ODEPA)"/>
    <s v="Valor de las exportaciones de Fruta por Tipo de Procesamiento producidas en la Región de Antofagasta, durante el Año 2020"/>
    <s v="El gráfico detalla el valor de la Fruta por Tipo de Procesamiento exportada desde la Región de Antofagast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2"/>
    <x v="0"/>
    <s v="#1774B9"/>
  </r>
  <r>
    <s v="0071"/>
    <x v="0"/>
    <x v="0"/>
    <s v="Agropecuario y Forestal"/>
    <n v="3"/>
    <x v="0"/>
    <x v="0"/>
    <x v="0"/>
    <x v="2"/>
    <x v="0"/>
    <x v="38"/>
    <s v="Año 2020"/>
    <s v="Dólares (USD)"/>
    <s v="Oficina de Estudios y Políticas Agrarias (ODEPA)"/>
    <s v="Valor de las exportaciones de Fruta por Tipo de Procesamiento producidas en la Región de Atacama, durante el Año 2020"/>
    <s v="El gráfico detalla el valor de la Fruta por Tipo de Procesamiento exportada desde la Región de Atacam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3"/>
    <x v="0"/>
    <s v="#1774B9"/>
  </r>
  <r>
    <s v="0072"/>
    <x v="0"/>
    <x v="0"/>
    <s v="Agropecuario y Forestal"/>
    <n v="4"/>
    <x v="0"/>
    <x v="0"/>
    <x v="0"/>
    <x v="3"/>
    <x v="0"/>
    <x v="38"/>
    <s v="Año 2020"/>
    <s v="Dólares (USD)"/>
    <s v="Oficina de Estudios y Políticas Agrarias (ODEPA)"/>
    <s v="Valor de las exportaciones de Fruta por Tipo de Procesamiento producidas en la Región de Coquimbo, durante el Año 2020"/>
    <s v="El gráfico detalla el valor de la Fruta por Tipo de Procesamiento exportada desde la Región de Coquimb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4"/>
    <x v="0"/>
    <s v="#1774B9"/>
  </r>
  <r>
    <s v="0073"/>
    <x v="0"/>
    <x v="0"/>
    <s v="Agropecuario y Forestal"/>
    <n v="5"/>
    <x v="0"/>
    <x v="0"/>
    <x v="0"/>
    <x v="4"/>
    <x v="0"/>
    <x v="38"/>
    <s v="Año 2020"/>
    <s v="Dólares (USD)"/>
    <s v="Oficina de Estudios y Políticas Agrarias (ODEPA)"/>
    <s v="Valor de las exportaciones de Fruta por Tipo de Procesamiento producidas en la Región de Valparaíso, durante el Año 2020"/>
    <s v="El gráfico detalla el valor de la Fruta por Tipo de Procesamiento exportada desde la Región de Valparaís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5"/>
    <x v="0"/>
    <s v="#1774B9"/>
  </r>
  <r>
    <s v="0074"/>
    <x v="0"/>
    <x v="0"/>
    <s v="Agropecuario y Forestal"/>
    <n v="6"/>
    <x v="0"/>
    <x v="0"/>
    <x v="0"/>
    <x v="5"/>
    <x v="0"/>
    <x v="38"/>
    <s v="Año 2020"/>
    <s v="Dólares (USD)"/>
    <s v="Oficina de Estudios y Políticas Agrarias (ODEPA)"/>
    <s v="Valor de las exportaciones de Fruta por Tipo de Procesamiento producidas en la Región de O'Higgins, durante el Año 2020"/>
    <s v="El gráfico detalla el valor de la Fruta por Tipo de Procesamiento exportada desde la Región de O'Higgin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6"/>
    <x v="0"/>
    <s v="#1774B9"/>
  </r>
  <r>
    <s v="0075"/>
    <x v="0"/>
    <x v="0"/>
    <s v="Agropecuario y Forestal"/>
    <n v="7"/>
    <x v="0"/>
    <x v="0"/>
    <x v="0"/>
    <x v="6"/>
    <x v="0"/>
    <x v="38"/>
    <s v="Año 2020"/>
    <s v="Dólares (USD)"/>
    <s v="Oficina de Estudios y Políticas Agrarias (ODEPA)"/>
    <s v="Valor de las exportaciones de Fruta por Tipo de Procesamiento producidas en la Región de Maule, durante el Año 2020"/>
    <s v="El gráfico detalla el valor de la Fruta por Tipo de Procesamiento exportada desde la Región de Maule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7"/>
    <x v="0"/>
    <s v="#1774B9"/>
  </r>
  <r>
    <s v="0076"/>
    <x v="0"/>
    <x v="0"/>
    <s v="Agropecuario y Forestal"/>
    <n v="8"/>
    <x v="0"/>
    <x v="0"/>
    <x v="0"/>
    <x v="7"/>
    <x v="0"/>
    <x v="38"/>
    <s v="Año 2020"/>
    <s v="Dólares (USD)"/>
    <s v="Oficina de Estudios y Políticas Agrarias (ODEPA)"/>
    <s v="Valor de las exportaciones de Fruta por Tipo de Procesamiento producidas en la Región del Biobío, durante el Año 2020"/>
    <s v="El gráfico detalla el valor de la Fruta por Tipo de Procesamiento exportada desde la Región del Biobí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8"/>
    <x v="0"/>
    <s v="#1774B9"/>
  </r>
  <r>
    <s v="0077"/>
    <x v="0"/>
    <x v="0"/>
    <s v="Agropecuario y Forestal"/>
    <n v="9"/>
    <x v="0"/>
    <x v="0"/>
    <x v="0"/>
    <x v="8"/>
    <x v="0"/>
    <x v="38"/>
    <s v="Año 2020"/>
    <s v="Dólares (USD)"/>
    <s v="Oficina de Estudios y Políticas Agrarias (ODEPA)"/>
    <s v="Valor de las exportaciones de Fruta por Tipo de Procesamiento producidas en la Región de La Araucanía, durante el Año 2020"/>
    <s v="El gráfico detalla el valor de la Fruta por Tipo de Procesamiento exportada desde la Región de La Araucaní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9"/>
    <x v="0"/>
    <s v="#1774B9"/>
  </r>
  <r>
    <s v="0078"/>
    <x v="0"/>
    <x v="0"/>
    <s v="Agropecuario y Forestal"/>
    <n v="10"/>
    <x v="0"/>
    <x v="0"/>
    <x v="0"/>
    <x v="9"/>
    <x v="0"/>
    <x v="38"/>
    <s v="Año 2020"/>
    <s v="Dólares (USD)"/>
    <s v="Oficina de Estudios y Políticas Agrarias (ODEPA)"/>
    <s v="Valor de las exportaciones de Fruta por Tipo de Procesamiento producidas en la Región de Los Lagos, durante el Año 2020"/>
    <s v="El gráfico detalla el valor de la Fruta por Tipo de Procesamiento exportada desde la Región de Los Lago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0"/>
    <x v="0"/>
    <s v="#1774B9"/>
  </r>
  <r>
    <s v="0079"/>
    <x v="0"/>
    <x v="0"/>
    <s v="Agropecuario y Forestal"/>
    <n v="11"/>
    <x v="0"/>
    <x v="0"/>
    <x v="0"/>
    <x v="10"/>
    <x v="0"/>
    <x v="38"/>
    <s v="Año 2020"/>
    <s v="Dólares (USD)"/>
    <s v="Oficina de Estudios y Políticas Agrarias (ODEPA)"/>
    <s v="Valor de las exportaciones de Fruta por Tipo de Procesamiento producidas en la Región de Aysén, durante el Año 2020"/>
    <s v="El gráfico detalla el valor de la Fruta por Tipo de Procesamiento exportada desde la Región de Aysén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1"/>
    <x v="0"/>
    <s v="#1774B9"/>
  </r>
  <r>
    <s v="0080"/>
    <x v="0"/>
    <x v="0"/>
    <s v="Agropecuario y Forestal"/>
    <n v="12"/>
    <x v="0"/>
    <x v="0"/>
    <x v="0"/>
    <x v="11"/>
    <x v="0"/>
    <x v="38"/>
    <s v="Año 2020"/>
    <s v="Dólares (USD)"/>
    <s v="Oficina de Estudios y Políticas Agrarias (ODEPA)"/>
    <s v="Valor de las exportaciones de Fruta por Tipo de Procesamiento producidas en la Región de Magallanes, durante el Año 2020"/>
    <s v="El gráfico detalla el valor de la Fruta por Tipo de Procesamiento exportada desde la Región de Magallane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2"/>
    <x v="0"/>
    <s v="#1774B9"/>
  </r>
  <r>
    <s v="0081"/>
    <x v="0"/>
    <x v="0"/>
    <s v="Agropecuario y Forestal"/>
    <n v="13"/>
    <x v="0"/>
    <x v="0"/>
    <x v="0"/>
    <x v="12"/>
    <x v="0"/>
    <x v="38"/>
    <s v="Año 2020"/>
    <s v="Dólares (USD)"/>
    <s v="Oficina de Estudios y Políticas Agrarias (ODEPA)"/>
    <s v="Valor de las exportaciones de Fruta por Tipo de Procesamiento producidas en la Región Metropolitana, durante el Año 2020"/>
    <s v="El gráfico detalla el valor de la Fruta por Tipo de Procesamiento exportada desde la Región Metropolitan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3"/>
    <x v="0"/>
    <s v="#1774B9"/>
  </r>
  <r>
    <s v="0082"/>
    <x v="0"/>
    <x v="0"/>
    <s v="Agropecuario y Forestal"/>
    <n v="14"/>
    <x v="0"/>
    <x v="0"/>
    <x v="0"/>
    <x v="13"/>
    <x v="0"/>
    <x v="38"/>
    <s v="Año 2020"/>
    <s v="Dólares (USD)"/>
    <s v="Oficina de Estudios y Políticas Agrarias (ODEPA)"/>
    <s v="Valor de las exportaciones de Fruta por Tipo de Procesamiento producidas en la Región de Los Ríos, durante el Año 2020"/>
    <s v="El gráfico detalla el valor de la Fruta por Tipo de Procesamiento exportada desde la Región de Los Río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4"/>
    <x v="0"/>
    <s v="#1774B9"/>
  </r>
  <r>
    <s v="0083"/>
    <x v="0"/>
    <x v="0"/>
    <s v="Agropecuario y Forestal"/>
    <n v="15"/>
    <x v="0"/>
    <x v="0"/>
    <x v="0"/>
    <x v="14"/>
    <x v="0"/>
    <x v="38"/>
    <s v="Año 2020"/>
    <s v="Dólares (USD)"/>
    <s v="Oficina de Estudios y Políticas Agrarias (ODEPA)"/>
    <s v="Valor de las exportaciones de Fruta por Tipo de Procesamiento producidas en la Región de Arica y Parinacota, durante el Año 2020"/>
    <s v="El gráfico detalla el valor de la Fruta por Tipo de Procesamiento exportada desde la Región de Arica y Parinacot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5"/>
    <x v="0"/>
    <s v="#1774B9"/>
  </r>
  <r>
    <s v="0084"/>
    <x v="0"/>
    <x v="0"/>
    <s v="Agropecuario y Forestal"/>
    <n v="16"/>
    <x v="0"/>
    <x v="0"/>
    <x v="0"/>
    <x v="15"/>
    <x v="0"/>
    <x v="38"/>
    <s v="Año 2020"/>
    <s v="Dólares (USD)"/>
    <s v="Oficina de Estudios y Políticas Agrarias (ODEPA)"/>
    <s v="Valor de las exportaciones de Fruta por Tipo de Procesamiento producidas en la Región de Ñuble, durante el Año 2020"/>
    <s v="El gráfico detalla el valor de la Fruta por Tipo de Procesamiento exportada desde la Región de Ñuble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6"/>
    <x v="0"/>
    <s v="#1774B9"/>
  </r>
  <r>
    <s v="0085"/>
    <x v="0"/>
    <x v="0"/>
    <s v="Agropecuario y Forestal"/>
    <n v="3"/>
    <x v="0"/>
    <x v="0"/>
    <x v="2"/>
    <x v="17"/>
    <x v="0"/>
    <x v="0"/>
    <s v="Año 2020"/>
    <s v="Dólares (USD)"/>
    <s v="Oficina de Estudios y Políticas Agrarias (ODEPA)"/>
    <s v="Valor de las exportaciones de fruta, por Tipo de Fruta, con destino a  Alemania, durante el Año 2020"/>
    <s v="La gráfica permite visualizar el valor de la fruta, por Tipo de Fruta, exportada hacia Alema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"/>
    <x v="0"/>
    <s v="#1774B9"/>
  </r>
  <r>
    <s v="0086"/>
    <x v="0"/>
    <x v="0"/>
    <s v="Agropecuario y Forestal"/>
    <n v="7"/>
    <x v="0"/>
    <x v="0"/>
    <x v="2"/>
    <x v="18"/>
    <x v="0"/>
    <x v="0"/>
    <s v="Año 2020"/>
    <s v="Dólares (USD)"/>
    <s v="Oficina de Estudios y Políticas Agrarias (ODEPA)"/>
    <s v="Valor de las exportaciones de fruta, por Tipo de Fruta, con destino a  Arabia Saudita, durante el Año 2020"/>
    <s v="La gráfica permite visualizar el valor de la fruta, por Tipo de Fruta, exportada hacia Arabia Saudit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7"/>
    <x v="0"/>
    <s v="#1774B9"/>
  </r>
  <r>
    <s v="0087"/>
    <x v="0"/>
    <x v="0"/>
    <s v="Agropecuario y Forestal"/>
    <n v="9"/>
    <x v="0"/>
    <x v="0"/>
    <x v="2"/>
    <x v="19"/>
    <x v="0"/>
    <x v="0"/>
    <s v="Año 2020"/>
    <s v="Dólares (USD)"/>
    <s v="Oficina de Estudios y Políticas Agrarias (ODEPA)"/>
    <s v="Valor de las exportaciones de fruta, por Tipo de Fruta, con destino a  Argentina, durante el Año 2020"/>
    <s v="La gráfica permite visualizar el valor de la fruta, por Tipo de Fruta, exportada hacia Argentin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"/>
    <x v="0"/>
    <s v="#1774B9"/>
  </r>
  <r>
    <s v="0088"/>
    <x v="0"/>
    <x v="0"/>
    <s v="Agropecuario y Forestal"/>
    <n v="11"/>
    <x v="0"/>
    <x v="0"/>
    <x v="2"/>
    <x v="20"/>
    <x v="0"/>
    <x v="0"/>
    <s v="Año 2020"/>
    <s v="Dólares (USD)"/>
    <s v="Oficina de Estudios y Políticas Agrarias (ODEPA)"/>
    <s v="Valor de las exportaciones de fruta, por Tipo de Fruta, con destino a  Australia, durante el Año 2020"/>
    <s v="La gráfica permite visualizar el valor de la fruta, por Tipo de Fruta, exportada hacia Austral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1"/>
    <x v="0"/>
    <s v="#1774B9"/>
  </r>
  <r>
    <s v="0089"/>
    <x v="0"/>
    <x v="0"/>
    <s v="Agropecuario y Forestal"/>
    <n v="12"/>
    <x v="0"/>
    <x v="0"/>
    <x v="2"/>
    <x v="21"/>
    <x v="0"/>
    <x v="0"/>
    <s v="Año 2020"/>
    <s v="Dólares (USD)"/>
    <s v="Oficina de Estudios y Políticas Agrarias (ODEPA)"/>
    <s v="Valor de las exportaciones de fruta, por Tipo de Fruta, con destino a  Austria, durante el Año 2020"/>
    <s v="La gráfica permite visualizar el valor de la fruta, por Tipo de Fruta, exportada hacia Austr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2"/>
    <x v="0"/>
    <s v="#1774B9"/>
  </r>
  <r>
    <s v="0090"/>
    <x v="0"/>
    <x v="0"/>
    <s v="Agropecuario y Forestal"/>
    <n v="13"/>
    <x v="0"/>
    <x v="0"/>
    <x v="2"/>
    <x v="22"/>
    <x v="0"/>
    <x v="0"/>
    <s v="Año 2020"/>
    <s v="Dólares (USD)"/>
    <s v="Oficina de Estudios y Políticas Agrarias (ODEPA)"/>
    <s v="Valor de las exportaciones de fruta, por Tipo de Fruta, con destino a  Azerbaiyán, durante el Año 2020"/>
    <s v="La gráfica permite visualizar el valor de la fruta, por Tipo de Fruta, exportada hacia Azerbaiyán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"/>
    <x v="0"/>
    <s v="#1774B9"/>
  </r>
  <r>
    <s v="0091"/>
    <x v="0"/>
    <x v="0"/>
    <s v="Agropecuario y Forestal"/>
    <n v="18"/>
    <x v="0"/>
    <x v="0"/>
    <x v="2"/>
    <x v="23"/>
    <x v="0"/>
    <x v="0"/>
    <s v="Año 2020"/>
    <s v="Dólares (USD)"/>
    <s v="Oficina de Estudios y Políticas Agrarias (ODEPA)"/>
    <s v="Valor de las exportaciones de fruta, por Tipo de Fruta, con destino a  Bélgica, durante el Año 2020"/>
    <s v="La gráfica permite visualizar el valor de la fruta, por Tipo de Fruta, exportada hacia Bélgic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8"/>
    <x v="0"/>
    <s v="#1774B9"/>
  </r>
  <r>
    <s v="0092"/>
    <x v="0"/>
    <x v="0"/>
    <s v="Agropecuario y Forestal"/>
    <n v="21"/>
    <x v="0"/>
    <x v="0"/>
    <x v="2"/>
    <x v="24"/>
    <x v="0"/>
    <x v="0"/>
    <s v="Año 2020"/>
    <s v="Dólares (USD)"/>
    <s v="Oficina de Estudios y Políticas Agrarias (ODEPA)"/>
    <s v="Valor de las exportaciones de fruta, por Tipo de Fruta, con destino a  Bielorrusia, durante el Año 2020"/>
    <s v="La gráfica permite visualizar el valor de la fruta, por Tipo de Fruta, exportada hacia Bielorrus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21"/>
    <x v="0"/>
    <s v="#1774B9"/>
  </r>
  <r>
    <s v="0093"/>
    <x v="0"/>
    <x v="0"/>
    <s v="Agropecuario y Forestal"/>
    <n v="23"/>
    <x v="0"/>
    <x v="0"/>
    <x v="2"/>
    <x v="25"/>
    <x v="0"/>
    <x v="0"/>
    <s v="Año 2020"/>
    <s v="Dólares (USD)"/>
    <s v="Oficina de Estudios y Políticas Agrarias (ODEPA)"/>
    <s v="Valor de las exportaciones de fruta, por Tipo de Fruta, con destino a  Bolivia, durante el Año 2020"/>
    <s v="La gráfica permite visualizar el valor de la fruta, por Tipo de Fruta, exportada hacia Boliv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23"/>
    <x v="0"/>
    <s v="#1774B9"/>
  </r>
  <r>
    <s v="0094"/>
    <x v="0"/>
    <x v="0"/>
    <s v="Agropecuario y Forestal"/>
    <n v="26"/>
    <x v="0"/>
    <x v="0"/>
    <x v="2"/>
    <x v="26"/>
    <x v="0"/>
    <x v="0"/>
    <s v="Año 2020"/>
    <s v="Dólares (USD)"/>
    <s v="Oficina de Estudios y Políticas Agrarias (ODEPA)"/>
    <s v="Valor de las exportaciones de fruta, por Tipo de Fruta, con destino a  Brasil, durante el Año 2020"/>
    <s v="La gráfica permite visualizar el valor de la fruta, por Tipo de Fruta, exportada hacia Brasil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26"/>
    <x v="0"/>
    <s v="#1774B9"/>
  </r>
  <r>
    <s v="0095"/>
    <x v="0"/>
    <x v="0"/>
    <s v="Agropecuario y Forestal"/>
    <n v="35"/>
    <x v="0"/>
    <x v="0"/>
    <x v="2"/>
    <x v="27"/>
    <x v="0"/>
    <x v="0"/>
    <s v="Año 2020"/>
    <s v="Dólares (USD)"/>
    <s v="Oficina de Estudios y Políticas Agrarias (ODEPA)"/>
    <s v="Valor de las exportaciones de fruta, por Tipo de Fruta, con destino a  Canadá, durante el Año 2020"/>
    <s v="La gráfica permite visualizar el valor de la fruta, por Tipo de Fruta, exportada hacia Canadá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5"/>
    <x v="0"/>
    <s v="#1774B9"/>
  </r>
  <r>
    <s v="0096"/>
    <x v="0"/>
    <x v="0"/>
    <s v="Agropecuario y Forestal"/>
    <n v="39"/>
    <x v="0"/>
    <x v="0"/>
    <x v="2"/>
    <x v="28"/>
    <x v="0"/>
    <x v="0"/>
    <s v="Año 2020"/>
    <s v="Dólares (USD)"/>
    <s v="Oficina de Estudios y Políticas Agrarias (ODEPA)"/>
    <s v="Valor de las exportaciones de fruta, por Tipo de Fruta, con destino a  China, durante el Año 2020"/>
    <s v="La gráfica permite visualizar el valor de la fruta, por Tipo de Fruta, exportada hacia Chin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9"/>
    <x v="0"/>
    <s v="#1774B9"/>
  </r>
  <r>
    <s v="0097"/>
    <x v="0"/>
    <x v="0"/>
    <s v="Agropecuario y Forestal"/>
    <n v="41"/>
    <x v="0"/>
    <x v="0"/>
    <x v="2"/>
    <x v="29"/>
    <x v="0"/>
    <x v="0"/>
    <s v="Año 2020"/>
    <s v="Dólares (USD)"/>
    <s v="Oficina de Estudios y Políticas Agrarias (ODEPA)"/>
    <s v="Valor de las exportaciones de fruta, por Tipo de Fruta, con destino a  Colombia, durante el Año 2020"/>
    <s v="La gráfica permite visualizar el valor de la fruta, por Tipo de Fruta, exportada hacia Colomb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1"/>
    <x v="0"/>
    <s v="#1774B9"/>
  </r>
  <r>
    <s v="0098"/>
    <x v="0"/>
    <x v="0"/>
    <s v="Agropecuario y Forestal"/>
    <n v="45"/>
    <x v="0"/>
    <x v="0"/>
    <x v="2"/>
    <x v="30"/>
    <x v="0"/>
    <x v="0"/>
    <s v="Año 2020"/>
    <s v="Dólares (USD)"/>
    <s v="Oficina de Estudios y Políticas Agrarias (ODEPA)"/>
    <s v="Valor de las exportaciones de fruta, por Tipo de Fruta, con destino a  Corea del Sur, durante el Año 2020"/>
    <s v="La gráfica permite visualizar el valor de la fruta, por Tipo de Fruta, exportada hacia Corea del Su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5"/>
    <x v="0"/>
    <s v="#1774B9"/>
  </r>
  <r>
    <s v="0099"/>
    <x v="0"/>
    <x v="0"/>
    <s v="Agropecuario y Forestal"/>
    <n v="47"/>
    <x v="0"/>
    <x v="0"/>
    <x v="2"/>
    <x v="31"/>
    <x v="0"/>
    <x v="0"/>
    <s v="Año 2020"/>
    <s v="Dólares (USD)"/>
    <s v="Oficina de Estudios y Políticas Agrarias (ODEPA)"/>
    <s v="Valor de las exportaciones de fruta, por Tipo de Fruta, con destino a  Costa Rica, durante el Año 2020"/>
    <s v="La gráfica permite visualizar el valor de la fruta, por Tipo de Fruta, exportada hacia Costa Ric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7"/>
    <x v="0"/>
    <s v="#1774B9"/>
  </r>
  <r>
    <s v="0100"/>
    <x v="0"/>
    <x v="0"/>
    <s v="Agropecuario y Forestal"/>
    <n v="49"/>
    <x v="0"/>
    <x v="0"/>
    <x v="2"/>
    <x v="32"/>
    <x v="0"/>
    <x v="0"/>
    <s v="Año 2020"/>
    <s v="Dólares (USD)"/>
    <s v="Oficina de Estudios y Políticas Agrarias (ODEPA)"/>
    <s v="Valor de las exportaciones de fruta, por Tipo de Fruta, con destino a  Cuba, durante el Año 2020"/>
    <s v="La gráfica permite visualizar el valor de la fruta, por Tipo de Fruta, exportada hacia Cub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9"/>
    <x v="0"/>
    <s v="#1774B9"/>
  </r>
  <r>
    <s v="0101"/>
    <x v="0"/>
    <x v="0"/>
    <s v="Agropecuario y Forestal"/>
    <n v="50"/>
    <x v="0"/>
    <x v="0"/>
    <x v="2"/>
    <x v="33"/>
    <x v="0"/>
    <x v="0"/>
    <s v="Año 2020"/>
    <s v="Dólares (USD)"/>
    <s v="Oficina de Estudios y Políticas Agrarias (ODEPA)"/>
    <s v="Valor de las exportaciones de fruta, por Tipo de Fruta, con destino a  Dinamarca, durante el Año 2020"/>
    <s v="La gráfica permite visualizar el valor de la fruta, por Tipo de Fruta, exportada hacia Dinamarc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0"/>
    <x v="0"/>
    <s v="#1774B9"/>
  </r>
  <r>
    <s v="0102"/>
    <x v="0"/>
    <x v="0"/>
    <s v="Agropecuario y Forestal"/>
    <n v="52"/>
    <x v="0"/>
    <x v="0"/>
    <x v="2"/>
    <x v="34"/>
    <x v="0"/>
    <x v="0"/>
    <s v="Año 2020"/>
    <s v="Dólares (USD)"/>
    <s v="Oficina de Estudios y Políticas Agrarias (ODEPA)"/>
    <s v="Valor de las exportaciones de fruta, por Tipo de Fruta, con destino a  Ecuador, durante el Año 2020"/>
    <s v="La gráfica permite visualizar el valor de la fruta, por Tipo de Fruta, exportada hacia Ecuado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2"/>
    <x v="0"/>
    <s v="#1774B9"/>
  </r>
  <r>
    <s v="0103"/>
    <x v="0"/>
    <x v="0"/>
    <s v="Agropecuario y Forestal"/>
    <n v="54"/>
    <x v="0"/>
    <x v="0"/>
    <x v="2"/>
    <x v="35"/>
    <x v="0"/>
    <x v="0"/>
    <s v="Año 2020"/>
    <s v="Dólares (USD)"/>
    <s v="Oficina de Estudios y Políticas Agrarias (ODEPA)"/>
    <s v="Valor de las exportaciones de fruta, por Tipo de Fruta, con destino a  El Salvador, durante el Año 2020"/>
    <s v="La gráfica permite visualizar el valor de la fruta, por Tipo de Fruta, exportada hacia El Salvado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4"/>
    <x v="0"/>
    <s v="#1774B9"/>
  </r>
  <r>
    <s v="0104"/>
    <x v="0"/>
    <x v="0"/>
    <s v="Agropecuario y Forestal"/>
    <n v="55"/>
    <x v="0"/>
    <x v="0"/>
    <x v="2"/>
    <x v="36"/>
    <x v="0"/>
    <x v="0"/>
    <s v="Año 2020"/>
    <s v="Dólares (USD)"/>
    <s v="Oficina de Estudios y Políticas Agrarias (ODEPA)"/>
    <s v="Valor de las exportaciones de fruta, por Tipo de Fruta, con destino a  Emiratos Árabes Unidos, durante el Año 2020"/>
    <s v="La gráfica permite visualizar el valor de la fruta, por Tipo de Fruta, exportada hacia Emiratos Árabes Unid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5"/>
    <x v="0"/>
    <s v="#1774B9"/>
  </r>
  <r>
    <s v="0105"/>
    <x v="0"/>
    <x v="0"/>
    <s v="Agropecuario y Forestal"/>
    <n v="59"/>
    <x v="0"/>
    <x v="0"/>
    <x v="2"/>
    <x v="37"/>
    <x v="0"/>
    <x v="0"/>
    <s v="Año 2020"/>
    <s v="Dólares (USD)"/>
    <s v="Oficina de Estudios y Políticas Agrarias (ODEPA)"/>
    <s v="Valor de las exportaciones de fruta, por Tipo de Fruta, con destino a  España, durante el Año 2020"/>
    <s v="La gráfica permite visualizar el valor de la fruta, por Tipo de Fruta, exportada hacia Españ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9"/>
    <x v="0"/>
    <s v="#1774B9"/>
  </r>
  <r>
    <s v="0106"/>
    <x v="0"/>
    <x v="0"/>
    <s v="Agropecuario y Forestal"/>
    <n v="60"/>
    <x v="0"/>
    <x v="0"/>
    <x v="2"/>
    <x v="38"/>
    <x v="0"/>
    <x v="0"/>
    <s v="Año 2020"/>
    <s v="Dólares (USD)"/>
    <s v="Oficina de Estudios y Políticas Agrarias (ODEPA)"/>
    <s v="Valor de las exportaciones de fruta, por Tipo de Fruta, con destino a  Estados Unidos, durante el Año 2020"/>
    <s v="La gráfica permite visualizar el valor de la fruta, por Tipo de Fruta, exportada hacia Estados Unid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0"/>
    <x v="0"/>
    <s v="#1774B9"/>
  </r>
  <r>
    <s v="0107"/>
    <x v="0"/>
    <x v="0"/>
    <s v="Agropecuario y Forestal"/>
    <n v="63"/>
    <x v="0"/>
    <x v="0"/>
    <x v="2"/>
    <x v="39"/>
    <x v="0"/>
    <x v="0"/>
    <s v="Año 2020"/>
    <s v="Dólares (USD)"/>
    <s v="Oficina de Estudios y Políticas Agrarias (ODEPA)"/>
    <s v="Valor de las exportaciones de fruta, por Tipo de Fruta, con destino a  Filipinas, durante el Año 2020"/>
    <s v="La gráfica permite visualizar el valor de la fruta, por Tipo de Fruta, exportada hacia Filipina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3"/>
    <x v="0"/>
    <s v="#1774B9"/>
  </r>
  <r>
    <s v="0108"/>
    <x v="0"/>
    <x v="0"/>
    <s v="Agropecuario y Forestal"/>
    <n v="64"/>
    <x v="0"/>
    <x v="0"/>
    <x v="2"/>
    <x v="40"/>
    <x v="0"/>
    <x v="0"/>
    <s v="Año 2020"/>
    <s v="Dólares (USD)"/>
    <s v="Oficina de Estudios y Políticas Agrarias (ODEPA)"/>
    <s v="Valor de las exportaciones de fruta, por Tipo de Fruta, con destino a  Finlandia, durante el Año 2020"/>
    <s v="La gráfica permite visualizar el valor de la fruta, por Tipo de Fruta, exportada hacia Finland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4"/>
    <x v="0"/>
    <s v="#1774B9"/>
  </r>
  <r>
    <s v="0109"/>
    <x v="0"/>
    <x v="0"/>
    <s v="Agropecuario y Forestal"/>
    <n v="66"/>
    <x v="0"/>
    <x v="0"/>
    <x v="2"/>
    <x v="41"/>
    <x v="0"/>
    <x v="0"/>
    <s v="Año 2020"/>
    <s v="Dólares (USD)"/>
    <s v="Oficina de Estudios y Políticas Agrarias (ODEPA)"/>
    <s v="Valor de las exportaciones de fruta, por Tipo de Fruta, con destino a  Francia, durante el Año 2020"/>
    <s v="La gráfica permite visualizar el valor de la fruta, por Tipo de Fruta, exportada hacia Franc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6"/>
    <x v="0"/>
    <s v="#1774B9"/>
  </r>
  <r>
    <s v="0110"/>
    <x v="0"/>
    <x v="0"/>
    <s v="Agropecuario y Forestal"/>
    <n v="73"/>
    <x v="0"/>
    <x v="0"/>
    <x v="2"/>
    <x v="42"/>
    <x v="0"/>
    <x v="0"/>
    <s v="Año 2020"/>
    <s v="Dólares (USD)"/>
    <s v="Oficina de Estudios y Políticas Agrarias (ODEPA)"/>
    <s v="Valor de las exportaciones de fruta, por Tipo de Fruta, con destino a  Guatemala, durante el Año 2020"/>
    <s v="La gráfica permite visualizar el valor de la fruta, por Tipo de Fruta, exportada hacia Guatemal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73"/>
    <x v="0"/>
    <s v="#1774B9"/>
  </r>
  <r>
    <s v="0111"/>
    <x v="0"/>
    <x v="0"/>
    <s v="Agropecuario y Forestal"/>
    <n v="79"/>
    <x v="0"/>
    <x v="0"/>
    <x v="2"/>
    <x v="43"/>
    <x v="0"/>
    <x v="0"/>
    <s v="Año 2020"/>
    <s v="Dólares (USD)"/>
    <s v="Oficina de Estudios y Políticas Agrarias (ODEPA)"/>
    <s v="Valor de las exportaciones de fruta, por Tipo de Fruta, con destino a  Honduras, durante el Año 2020"/>
    <s v="La gráfica permite visualizar el valor de la fruta, por Tipo de Fruta, exportada hacia Hondura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79"/>
    <x v="0"/>
    <s v="#1774B9"/>
  </r>
  <r>
    <s v="0112"/>
    <x v="0"/>
    <x v="0"/>
    <s v="Agropecuario y Forestal"/>
    <n v="81"/>
    <x v="0"/>
    <x v="0"/>
    <x v="2"/>
    <x v="44"/>
    <x v="0"/>
    <x v="0"/>
    <s v="Año 2020"/>
    <s v="Dólares (USD)"/>
    <s v="Oficina de Estudios y Políticas Agrarias (ODEPA)"/>
    <s v="Valor de las exportaciones de fruta, por Tipo de Fruta, con destino a  India, durante el Año 2020"/>
    <s v="La gráfica permite visualizar el valor de la fruta, por Tipo de Fruta, exportada hacia Ind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81"/>
    <x v="0"/>
    <s v="#1774B9"/>
  </r>
  <r>
    <s v="0113"/>
    <x v="0"/>
    <x v="0"/>
    <s v="Agropecuario y Forestal"/>
    <n v="82"/>
    <x v="0"/>
    <x v="0"/>
    <x v="2"/>
    <x v="45"/>
    <x v="0"/>
    <x v="0"/>
    <s v="Año 2020"/>
    <s v="Dólares (USD)"/>
    <s v="Oficina de Estudios y Políticas Agrarias (ODEPA)"/>
    <s v="Valor de las exportaciones de fruta, por Tipo de Fruta, con destino a  Indonesia, durante el Año 2020"/>
    <s v="La gráfica permite visualizar el valor de la fruta, por Tipo de Fruta, exportada hacia Indones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82"/>
    <x v="0"/>
    <s v="#1774B9"/>
  </r>
  <r>
    <s v="0114"/>
    <x v="0"/>
    <x v="0"/>
    <s v="Agropecuario y Forestal"/>
    <n v="89"/>
    <x v="0"/>
    <x v="0"/>
    <x v="2"/>
    <x v="46"/>
    <x v="0"/>
    <x v="0"/>
    <s v="Año 2020"/>
    <s v="Dólares (USD)"/>
    <s v="Oficina de Estudios y Políticas Agrarias (ODEPA)"/>
    <s v="Valor de las exportaciones de fruta, por Tipo de Fruta, con destino a  Israel, durante el Año 2020"/>
    <s v="La gráfica permite visualizar el valor de la fruta, por Tipo de Fruta, exportada hacia Israel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89"/>
    <x v="0"/>
    <s v="#1774B9"/>
  </r>
  <r>
    <s v="0115"/>
    <x v="0"/>
    <x v="0"/>
    <s v="Agropecuario y Forestal"/>
    <n v="90"/>
    <x v="0"/>
    <x v="0"/>
    <x v="2"/>
    <x v="47"/>
    <x v="0"/>
    <x v="0"/>
    <s v="Año 2020"/>
    <s v="Dólares (USD)"/>
    <s v="Oficina de Estudios y Políticas Agrarias (ODEPA)"/>
    <s v="Valor de las exportaciones de fruta, por Tipo de Fruta, con destino a  Italia, durante el Año 2020"/>
    <s v="La gráfica permite visualizar el valor de la fruta, por Tipo de Fruta, exportada hacia Ital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0"/>
    <x v="0"/>
    <s v="#1774B9"/>
  </r>
  <r>
    <s v="0116"/>
    <x v="0"/>
    <x v="0"/>
    <s v="Agropecuario y Forestal"/>
    <n v="92"/>
    <x v="0"/>
    <x v="0"/>
    <x v="2"/>
    <x v="48"/>
    <x v="0"/>
    <x v="0"/>
    <s v="Año 2020"/>
    <s v="Dólares (USD)"/>
    <s v="Oficina de Estudios y Políticas Agrarias (ODEPA)"/>
    <s v="Valor de las exportaciones de fruta, por Tipo de Fruta, con destino a  Japón, durante el Año 2020"/>
    <s v="La gráfica permite visualizar el valor de la fruta, por Tipo de Fruta, exportada hacia Japón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2"/>
    <x v="0"/>
    <s v="#1774B9"/>
  </r>
  <r>
    <s v="0117"/>
    <x v="0"/>
    <x v="0"/>
    <s v="Agropecuario y Forestal"/>
    <n v="99"/>
    <x v="0"/>
    <x v="0"/>
    <x v="2"/>
    <x v="49"/>
    <x v="0"/>
    <x v="0"/>
    <s v="Año 2020"/>
    <s v="Dólares (USD)"/>
    <s v="Oficina de Estudios y Políticas Agrarias (ODEPA)"/>
    <s v="Valor de las exportaciones de fruta, por Tipo de Fruta, con destino a  Kuwait, durante el Año 2020"/>
    <s v="La gráfica permite visualizar el valor de la fruta, por Tipo de Fruta, exportada hacia Kuwait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9"/>
    <x v="0"/>
    <s v="#1774B9"/>
  </r>
  <r>
    <s v="0118"/>
    <x v="0"/>
    <x v="0"/>
    <s v="Agropecuario y Forestal"/>
    <n v="102"/>
    <x v="0"/>
    <x v="0"/>
    <x v="2"/>
    <x v="50"/>
    <x v="0"/>
    <x v="0"/>
    <s v="Año 2020"/>
    <s v="Dólares (USD)"/>
    <s v="Oficina de Estudios y Políticas Agrarias (ODEPA)"/>
    <s v="Valor de las exportaciones de fruta, por Tipo de Fruta, con destino a  Letonia, durante el Año 2020"/>
    <s v="La gráfica permite visualizar el valor de la fruta, por Tipo de Fruta, exportada hacia Leto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02"/>
    <x v="0"/>
    <s v="#1774B9"/>
  </r>
  <r>
    <s v="0119"/>
    <x v="0"/>
    <x v="0"/>
    <s v="Agropecuario y Forestal"/>
    <n v="105"/>
    <x v="0"/>
    <x v="0"/>
    <x v="2"/>
    <x v="51"/>
    <x v="0"/>
    <x v="0"/>
    <s v="Año 2020"/>
    <s v="Dólares (USD)"/>
    <s v="Oficina de Estudios y Políticas Agrarias (ODEPA)"/>
    <s v="Valor de las exportaciones de fruta, por Tipo de Fruta, con destino a  Libia, durante el Año 2020"/>
    <s v="La gráfica permite visualizar el valor de la fruta, por Tipo de Fruta, exportada hacia Lib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05"/>
    <x v="0"/>
    <s v="#1774B9"/>
  </r>
  <r>
    <s v="0120"/>
    <x v="0"/>
    <x v="0"/>
    <s v="Agropecuario y Forestal"/>
    <n v="107"/>
    <x v="0"/>
    <x v="0"/>
    <x v="2"/>
    <x v="52"/>
    <x v="0"/>
    <x v="0"/>
    <s v="Año 2020"/>
    <s v="Dólares (USD)"/>
    <s v="Oficina de Estudios y Políticas Agrarias (ODEPA)"/>
    <s v="Valor de las exportaciones de fruta, por Tipo de Fruta, con destino a  Lituania, durante el Año 2020"/>
    <s v="La gráfica permite visualizar el valor de la fruta, por Tipo de Fruta, exportada hacia Litua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07"/>
    <x v="0"/>
    <s v="#1774B9"/>
  </r>
  <r>
    <s v="0121"/>
    <x v="0"/>
    <x v="0"/>
    <s v="Agropecuario y Forestal"/>
    <n v="116"/>
    <x v="0"/>
    <x v="0"/>
    <x v="2"/>
    <x v="53"/>
    <x v="0"/>
    <x v="0"/>
    <s v="Año 2020"/>
    <s v="Dólares (USD)"/>
    <s v="Oficina de Estudios y Políticas Agrarias (ODEPA)"/>
    <s v="Valor de las exportaciones de fruta, por Tipo de Fruta, con destino a  Marruecos, durante el Año 2020"/>
    <s v="La gráfica permite visualizar el valor de la fruta, por Tipo de Fruta, exportada hacia Marruec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16"/>
    <x v="0"/>
    <s v="#1774B9"/>
  </r>
  <r>
    <s v="0122"/>
    <x v="0"/>
    <x v="0"/>
    <s v="Agropecuario y Forestal"/>
    <n v="119"/>
    <x v="0"/>
    <x v="0"/>
    <x v="2"/>
    <x v="54"/>
    <x v="0"/>
    <x v="0"/>
    <s v="Año 2020"/>
    <s v="Dólares (USD)"/>
    <s v="Oficina de Estudios y Políticas Agrarias (ODEPA)"/>
    <s v="Valor de las exportaciones de fruta, por Tipo de Fruta, con destino a  México, durante el Año 2020"/>
    <s v="La gráfica permite visualizar el valor de la fruta, por Tipo de Fruta, exportada hacia México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19"/>
    <x v="0"/>
    <s v="#1774B9"/>
  </r>
  <r>
    <s v="0123"/>
    <x v="0"/>
    <x v="0"/>
    <s v="Agropecuario y Forestal"/>
    <n v="132"/>
    <x v="0"/>
    <x v="0"/>
    <x v="2"/>
    <x v="55"/>
    <x v="0"/>
    <x v="0"/>
    <s v="Año 2020"/>
    <s v="Dólares (USD)"/>
    <s v="Oficina de Estudios y Políticas Agrarias (ODEPA)"/>
    <s v="Valor de las exportaciones de fruta, por Tipo de Fruta, con destino a  Noruega, durante el Año 2020"/>
    <s v="La gráfica permite visualizar el valor de la fruta, por Tipo de Fruta, exportada hacia Norueg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2"/>
    <x v="0"/>
    <s v="#1774B9"/>
  </r>
  <r>
    <s v="0124"/>
    <x v="0"/>
    <x v="0"/>
    <s v="Agropecuario y Forestal"/>
    <n v="133"/>
    <x v="0"/>
    <x v="0"/>
    <x v="2"/>
    <x v="56"/>
    <x v="0"/>
    <x v="0"/>
    <s v="Año 2020"/>
    <s v="Dólares (USD)"/>
    <s v="Oficina de Estudios y Políticas Agrarias (ODEPA)"/>
    <s v="Valor de las exportaciones de fruta, por Tipo de Fruta, con destino a  Nueva Zelanda, durante el Año 2020"/>
    <s v="La gráfica permite visualizar el valor de la fruta, por Tipo de Fruta, exportada hacia Nueva Zeland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3"/>
    <x v="0"/>
    <s v="#1774B9"/>
  </r>
  <r>
    <s v="0125"/>
    <x v="0"/>
    <x v="0"/>
    <s v="Agropecuario y Forestal"/>
    <n v="135"/>
    <x v="0"/>
    <x v="0"/>
    <x v="2"/>
    <x v="57"/>
    <x v="0"/>
    <x v="0"/>
    <s v="Año 2020"/>
    <s v="Dólares (USD)"/>
    <s v="Oficina de Estudios y Políticas Agrarias (ODEPA)"/>
    <s v="Valor de las exportaciones de fruta, por Tipo de Fruta, con destino a  Países Bajos, durante el Año 2020"/>
    <s v="La gráfica permite visualizar el valor de la fruta, por Tipo de Fruta, exportada hacia Países Baj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5"/>
    <x v="0"/>
    <s v="#1774B9"/>
  </r>
  <r>
    <s v="0126"/>
    <x v="0"/>
    <x v="0"/>
    <s v="Agropecuario y Forestal"/>
    <n v="139"/>
    <x v="0"/>
    <x v="0"/>
    <x v="2"/>
    <x v="58"/>
    <x v="0"/>
    <x v="0"/>
    <s v="Año 2020"/>
    <s v="Dólares (USD)"/>
    <s v="Oficina de Estudios y Políticas Agrarias (ODEPA)"/>
    <s v="Valor de las exportaciones de fruta, por Tipo de Fruta, con destino a  Panamá, durante el Año 2020"/>
    <s v="La gráfica permite visualizar el valor de la fruta, por Tipo de Fruta, exportada hacia Panamá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9"/>
    <x v="0"/>
    <s v="#1774B9"/>
  </r>
  <r>
    <s v="0127"/>
    <x v="0"/>
    <x v="0"/>
    <s v="Agropecuario y Forestal"/>
    <n v="141"/>
    <x v="0"/>
    <x v="0"/>
    <x v="2"/>
    <x v="59"/>
    <x v="0"/>
    <x v="0"/>
    <s v="Año 2020"/>
    <s v="Dólares (USD)"/>
    <s v="Oficina de Estudios y Políticas Agrarias (ODEPA)"/>
    <s v="Valor de las exportaciones de fruta, por Tipo de Fruta, con destino a  Paraguay, durante el Año 2020"/>
    <s v="La gráfica permite visualizar el valor de la fruta, por Tipo de Fruta, exportada hacia Paraguay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1"/>
    <x v="0"/>
    <s v="#1774B9"/>
  </r>
  <r>
    <s v="0128"/>
    <x v="0"/>
    <x v="0"/>
    <s v="Agropecuario y Forestal"/>
    <n v="142"/>
    <x v="0"/>
    <x v="0"/>
    <x v="2"/>
    <x v="60"/>
    <x v="0"/>
    <x v="0"/>
    <s v="Año 2020"/>
    <s v="Dólares (USD)"/>
    <s v="Oficina de Estudios y Políticas Agrarias (ODEPA)"/>
    <s v="Valor de las exportaciones de fruta, por Tipo de Fruta, con destino a  Perú, durante el Año 2020"/>
    <s v="La gráfica permite visualizar el valor de la fruta, por Tipo de Fruta, exportada hacia Perú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2"/>
    <x v="0"/>
    <s v="#1774B9"/>
  </r>
  <r>
    <s v="0129"/>
    <x v="0"/>
    <x v="0"/>
    <s v="Agropecuario y Forestal"/>
    <n v="143"/>
    <x v="0"/>
    <x v="0"/>
    <x v="2"/>
    <x v="61"/>
    <x v="0"/>
    <x v="0"/>
    <s v="Año 2020"/>
    <s v="Dólares (USD)"/>
    <s v="Oficina de Estudios y Políticas Agrarias (ODEPA)"/>
    <s v="Valor de las exportaciones de fruta, por Tipo de Fruta, con destino a  Polonia, durante el Año 2020"/>
    <s v="La gráfica permite visualizar el valor de la fruta, por Tipo de Fruta, exportada hacia Polo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3"/>
    <x v="0"/>
    <s v="#1774B9"/>
  </r>
  <r>
    <s v="0130"/>
    <x v="0"/>
    <x v="0"/>
    <s v="Agropecuario y Forestal"/>
    <n v="144"/>
    <x v="0"/>
    <x v="0"/>
    <x v="2"/>
    <x v="62"/>
    <x v="0"/>
    <x v="0"/>
    <s v="Año 2020"/>
    <s v="Dólares (USD)"/>
    <s v="Oficina de Estudios y Políticas Agrarias (ODEPA)"/>
    <s v="Valor de las exportaciones de fruta, por Tipo de Fruta, con destino a  Portugal, durante el Año 2020"/>
    <s v="La gráfica permite visualizar el valor de la fruta, por Tipo de Fruta, exportada hacia Portugal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4"/>
    <x v="0"/>
    <s v="#1774B9"/>
  </r>
  <r>
    <s v="0131"/>
    <x v="0"/>
    <x v="0"/>
    <s v="Agropecuario y Forestal"/>
    <n v="145"/>
    <x v="0"/>
    <x v="0"/>
    <x v="2"/>
    <x v="63"/>
    <x v="0"/>
    <x v="0"/>
    <s v="Año 2020"/>
    <s v="Dólares (USD)"/>
    <s v="Oficina de Estudios y Políticas Agrarias (ODEPA)"/>
    <s v="Valor de las exportaciones de fruta, por Tipo de Fruta, con destino a  Reino Unido, durante el Año 2020"/>
    <s v="La gráfica permite visualizar el valor de la fruta, por Tipo de Fruta, exportada hacia Reino Unido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5"/>
    <x v="0"/>
    <s v="#1774B9"/>
  </r>
  <r>
    <s v="0132"/>
    <x v="0"/>
    <x v="0"/>
    <s v="Agropecuario y Forestal"/>
    <n v="149"/>
    <x v="0"/>
    <x v="0"/>
    <x v="2"/>
    <x v="64"/>
    <x v="0"/>
    <x v="0"/>
    <s v="Año 2020"/>
    <s v="Dólares (USD)"/>
    <s v="Oficina de Estudios y Políticas Agrarias (ODEPA)"/>
    <s v="Valor de las exportaciones de fruta, por Tipo de Fruta, con destino a  República Dominicana, durante el Año 2020"/>
    <s v="La gráfica permite visualizar el valor de la fruta, por Tipo de Fruta, exportada hacia República Dominican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9"/>
    <x v="0"/>
    <s v="#1774B9"/>
  </r>
  <r>
    <s v="0133"/>
    <x v="0"/>
    <x v="0"/>
    <s v="Agropecuario y Forestal"/>
    <n v="151"/>
    <x v="0"/>
    <x v="0"/>
    <x v="2"/>
    <x v="65"/>
    <x v="0"/>
    <x v="0"/>
    <s v="Año 2020"/>
    <s v="Dólares (USD)"/>
    <s v="Oficina de Estudios y Políticas Agrarias (ODEPA)"/>
    <s v="Valor de las exportaciones de fruta, por Tipo de Fruta, con destino a  Rumania, durante el Año 2020"/>
    <s v="La gráfica permite visualizar el valor de la fruta, por Tipo de Fruta, exportada hacia Ruma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51"/>
    <x v="0"/>
    <s v="#1774B9"/>
  </r>
  <r>
    <s v="0134"/>
    <x v="0"/>
    <x v="0"/>
    <s v="Agropecuario y Forestal"/>
    <n v="152"/>
    <x v="0"/>
    <x v="0"/>
    <x v="2"/>
    <x v="66"/>
    <x v="0"/>
    <x v="0"/>
    <s v="Año 2020"/>
    <s v="Dólares (USD)"/>
    <s v="Oficina de Estudios y Políticas Agrarias (ODEPA)"/>
    <s v="Valor de las exportaciones de fruta, por Tipo de Fruta, con destino a  Rusia, durante el Año 2020"/>
    <s v="La gráfica permite visualizar el valor de la fruta, por Tipo de Fruta, exportada hacia Rus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52"/>
    <x v="0"/>
    <s v="#1774B9"/>
  </r>
  <r>
    <s v="0135"/>
    <x v="0"/>
    <x v="0"/>
    <s v="Agropecuario y Forestal"/>
    <n v="163"/>
    <x v="0"/>
    <x v="0"/>
    <x v="2"/>
    <x v="67"/>
    <x v="0"/>
    <x v="0"/>
    <s v="Año 2020"/>
    <s v="Dólares (USD)"/>
    <s v="Oficina de Estudios y Políticas Agrarias (ODEPA)"/>
    <s v="Valor de las exportaciones de fruta, por Tipo de Fruta, con destino a  Singapur, durante el Año 2020"/>
    <s v="La gráfica permite visualizar el valor de la fruta, por Tipo de Fruta, exportada hacia Singapu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63"/>
    <x v="0"/>
    <s v="#1774B9"/>
  </r>
  <r>
    <s v="0136"/>
    <x v="0"/>
    <x v="0"/>
    <s v="Agropecuario y Forestal"/>
    <n v="171"/>
    <x v="0"/>
    <x v="0"/>
    <x v="2"/>
    <x v="68"/>
    <x v="0"/>
    <x v="0"/>
    <s v="Año 2020"/>
    <s v="Dólares (USD)"/>
    <s v="Oficina de Estudios y Políticas Agrarias (ODEPA)"/>
    <s v="Valor de las exportaciones de fruta, por Tipo de Fruta, con destino a  Suecia, durante el Año 2020"/>
    <s v="La gráfica permite visualizar el valor de la fruta, por Tipo de Fruta, exportada hacia Suec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1"/>
    <x v="0"/>
    <s v="#1774B9"/>
  </r>
  <r>
    <s v="0137"/>
    <x v="0"/>
    <x v="0"/>
    <s v="Agropecuario y Forestal"/>
    <n v="172"/>
    <x v="0"/>
    <x v="0"/>
    <x v="2"/>
    <x v="69"/>
    <x v="0"/>
    <x v="0"/>
    <s v="Año 2020"/>
    <s v="Dólares (USD)"/>
    <s v="Oficina de Estudios y Políticas Agrarias (ODEPA)"/>
    <s v="Valor de las exportaciones de fruta, por Tipo de Fruta, con destino a  Suiza, durante el Año 2020"/>
    <s v="La gráfica permite visualizar el valor de la fruta, por Tipo de Fruta, exportada hacia Suiz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2"/>
    <x v="0"/>
    <s v="#1774B9"/>
  </r>
  <r>
    <s v="0138"/>
    <x v="0"/>
    <x v="0"/>
    <s v="Agropecuario y Forestal"/>
    <n v="174"/>
    <x v="0"/>
    <x v="0"/>
    <x v="2"/>
    <x v="70"/>
    <x v="0"/>
    <x v="0"/>
    <s v="Año 2020"/>
    <s v="Dólares (USD)"/>
    <s v="Oficina de Estudios y Políticas Agrarias (ODEPA)"/>
    <s v="Valor de las exportaciones de fruta, por Tipo de Fruta, con destino a  Tailandia, durante el Año 2020"/>
    <s v="La gráfica permite visualizar el valor de la fruta, por Tipo de Fruta, exportada hacia Tailand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4"/>
    <x v="0"/>
    <s v="#1774B9"/>
  </r>
  <r>
    <s v="0139"/>
    <x v="0"/>
    <x v="0"/>
    <s v="Agropecuario y Forestal"/>
    <n v="175"/>
    <x v="0"/>
    <x v="0"/>
    <x v="2"/>
    <x v="71"/>
    <x v="0"/>
    <x v="0"/>
    <s v="Año 2020"/>
    <s v="Dólares (USD)"/>
    <s v="Oficina de Estudios y Políticas Agrarias (ODEPA)"/>
    <s v="Valor de las exportaciones de fruta, por Tipo de Fruta, con destino a  Taiwán, durante el Año 2020"/>
    <s v="La gráfica permite visualizar el valor de la fruta, por Tipo de Fruta, exportada hacia Taiwán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5"/>
    <x v="0"/>
    <s v="#1774B9"/>
  </r>
  <r>
    <s v="0140"/>
    <x v="0"/>
    <x v="0"/>
    <s v="Agropecuario y Forestal"/>
    <n v="184"/>
    <x v="0"/>
    <x v="0"/>
    <x v="2"/>
    <x v="72"/>
    <x v="0"/>
    <x v="0"/>
    <s v="Año 2020"/>
    <s v="Dólares (USD)"/>
    <s v="Oficina de Estudios y Políticas Agrarias (ODEPA)"/>
    <s v="Valor de las exportaciones de fruta, por Tipo de Fruta, con destino a  Turquía, durante el Año 2020"/>
    <s v="La gráfica permite visualizar el valor de la fruta, por Tipo de Fruta, exportada hacia Turquí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84"/>
    <x v="0"/>
    <s v="#1774B9"/>
  </r>
  <r>
    <s v="0141"/>
    <x v="0"/>
    <x v="0"/>
    <s v="Agropecuario y Forestal"/>
    <n v="188"/>
    <x v="0"/>
    <x v="0"/>
    <x v="2"/>
    <x v="73"/>
    <x v="0"/>
    <x v="0"/>
    <s v="Año 2020"/>
    <s v="Dólares (USD)"/>
    <s v="Oficina de Estudios y Políticas Agrarias (ODEPA)"/>
    <s v="Valor de las exportaciones de fruta, por Tipo de Fruta, con destino a  Uruguay, durante el Año 2020"/>
    <s v="La gráfica permite visualizar el valor de la fruta, por Tipo de Fruta, exportada hacia Uruguay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88"/>
    <x v="0"/>
    <s v="#1774B9"/>
  </r>
  <r>
    <s v="0142"/>
    <x v="0"/>
    <x v="0"/>
    <s v="Agropecuario y Forestal"/>
    <n v="192"/>
    <x v="0"/>
    <x v="0"/>
    <x v="2"/>
    <x v="74"/>
    <x v="0"/>
    <x v="0"/>
    <s v="Año 2020"/>
    <s v="Dólares (USD)"/>
    <s v="Oficina de Estudios y Políticas Agrarias (ODEPA)"/>
    <s v="Valor de las exportaciones de fruta, por Tipo de Fruta, con destino a  Venezuela, durante el Año 2020"/>
    <s v="La gráfica permite visualizar el valor de la fruta, por Tipo de Fruta, exportada hacia Venezuel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92"/>
    <x v="0"/>
    <s v="#1774B9"/>
  </r>
  <r>
    <s v="0143"/>
    <x v="0"/>
    <x v="0"/>
    <s v="Agropecuario y Forestal"/>
    <n v="193"/>
    <x v="0"/>
    <x v="0"/>
    <x v="2"/>
    <x v="75"/>
    <x v="0"/>
    <x v="0"/>
    <s v="Año 2020"/>
    <s v="Dólares (USD)"/>
    <s v="Oficina de Estudios y Políticas Agrarias (ODEPA)"/>
    <s v="Valor de las exportaciones de fruta, por Tipo de Fruta, con destino a  Vietnam, durante el Año 2020"/>
    <s v="La gráfica permite visualizar el valor de la fruta, por Tipo de Fruta, exportada hacia Vietnam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93"/>
    <x v="0"/>
    <s v="#1774B9"/>
  </r>
  <r>
    <s v="0144"/>
    <x v="0"/>
    <x v="0"/>
    <s v="Agropecuario y Forestal"/>
    <n v="3096"/>
    <x v="0"/>
    <x v="0"/>
    <x v="2"/>
    <x v="76"/>
    <x v="0"/>
    <x v="0"/>
    <s v="Año 2020"/>
    <s v="Dólares (USD)"/>
    <s v="Oficina de Estudios y Políticas Agrarias (ODEPA)"/>
    <s v="Valor de las exportaciones de fruta, por Tipo de Fruta, con destino a  Hong Kong, durante el Año 2020"/>
    <s v="La gráfica permite visualizar el valor de la fruta, por Tipo de Fruta, exportada hacia Hong Kong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096"/>
    <x v="0"/>
    <s v="#1774B9"/>
  </r>
  <r>
    <s v="0145"/>
    <x v="0"/>
    <x v="0"/>
    <s v="Agropecuario y Forestal"/>
    <n v="3097"/>
    <x v="0"/>
    <x v="0"/>
    <x v="2"/>
    <x v="77"/>
    <x v="0"/>
    <x v="0"/>
    <s v="Año 2020"/>
    <s v="Dólares (USD)"/>
    <s v="Oficina de Estudios y Políticas Agrarias (ODEPA)"/>
    <s v="Valor de las exportaciones de fruta, por Tipo de Fruta, con destino a  Puerto Rico, durante el Año 2020"/>
    <s v="La gráfica permite visualizar el valor de la fruta, por Tipo de Fruta, exportada hacia Puerto Rico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097"/>
    <x v="0"/>
    <s v="#1774B9"/>
  </r>
  <r>
    <s v="0146"/>
    <x v="0"/>
    <x v="0"/>
    <s v="Agropecuario y Forestal"/>
    <n v="100101001"/>
    <x v="0"/>
    <x v="0"/>
    <x v="1"/>
    <x v="16"/>
    <x v="0"/>
    <x v="39"/>
    <s v="Periodo 2012-2020"/>
    <s v="Dólares (USD)"/>
    <s v="Oficina de Estudios y Políticas Agrarias (ODEPA)"/>
    <s v="Valor de las exportaciones de Arándano, de acuerdo a su procesamiento, durante el Periodo 2012-2020"/>
    <s v="Se muestra el valor de las exportaciones de Arándan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1"/>
    <x v="0"/>
    <s v="#1774B9"/>
  </r>
  <r>
    <s v="0147"/>
    <x v="0"/>
    <x v="0"/>
    <s v="Agropecuario y Forestal"/>
    <n v="100101004"/>
    <x v="0"/>
    <x v="0"/>
    <x v="1"/>
    <x v="16"/>
    <x v="0"/>
    <x v="12"/>
    <s v="Periodo 2012-2020"/>
    <s v="Dólares (USD)"/>
    <s v="Oficina de Estudios y Políticas Agrarias (ODEPA)"/>
    <s v="Valor de las exportaciones de Frambuesa, de acuerdo a su procesamiento, durante el Periodo 2012-2020"/>
    <s v="Se muestra el valor de las exportaciones de Frambues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4"/>
    <x v="0"/>
    <s v="#1774B9"/>
  </r>
  <r>
    <s v="0148"/>
    <x v="0"/>
    <x v="0"/>
    <s v="Agropecuario y Forestal"/>
    <n v="100101006"/>
    <x v="0"/>
    <x v="0"/>
    <x v="1"/>
    <x v="16"/>
    <x v="0"/>
    <x v="14"/>
    <s v="Periodo 2012-2020"/>
    <s v="Dólares (USD)"/>
    <s v="Oficina de Estudios y Políticas Agrarias (ODEPA)"/>
    <s v="Valor de las exportaciones de Higo, de acuerdo a su procesamiento, durante el Periodo 2012-2020"/>
    <s v="Se muestra el valor de las exportaciones de Hig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6"/>
    <x v="0"/>
    <s v="#1774B9"/>
  </r>
  <r>
    <s v="0149"/>
    <x v="0"/>
    <x v="0"/>
    <s v="Agropecuario y Forestal"/>
    <n v="100101007"/>
    <x v="0"/>
    <x v="0"/>
    <x v="1"/>
    <x v="16"/>
    <x v="0"/>
    <x v="15"/>
    <s v="Periodo 2012-2020"/>
    <s v="Dólares (USD)"/>
    <s v="Oficina de Estudios y Políticas Agrarias (ODEPA)"/>
    <s v="Valor de las exportaciones de Kiwi, de acuerdo a su procesamiento, durante el Periodo 2012-2020"/>
    <s v="Se muestra el valor de las exportaciones de Kiwi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7"/>
    <x v="0"/>
    <s v="#1774B9"/>
  </r>
  <r>
    <s v="0150"/>
    <x v="0"/>
    <x v="0"/>
    <s v="Agropecuario y Forestal"/>
    <n v="100101008"/>
    <x v="0"/>
    <x v="0"/>
    <x v="1"/>
    <x v="16"/>
    <x v="0"/>
    <x v="21"/>
    <s v="Periodo 2012-2020"/>
    <s v="Dólares (USD)"/>
    <s v="Oficina de Estudios y Políticas Agrarias (ODEPA)"/>
    <s v="Valor de las exportaciones de Mora, de acuerdo a su procesamiento, durante el Periodo 2012-2020"/>
    <s v="Se muestra el valor de las exportaciones de Mor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8"/>
    <x v="0"/>
    <s v="#1774B9"/>
  </r>
  <r>
    <s v="0151"/>
    <x v="0"/>
    <x v="0"/>
    <s v="Agropecuario y Forestal"/>
    <n v="100101011"/>
    <x v="0"/>
    <x v="0"/>
    <x v="1"/>
    <x v="16"/>
    <x v="0"/>
    <x v="40"/>
    <s v="Periodo 2012-2020"/>
    <s v="Dólares (USD)"/>
    <s v="Oficina de Estudios y Políticas Agrarias (ODEPA)"/>
    <s v="Valor de las exportaciones de Otros berries, de acuerdo a su procesamiento, durante el Periodo 2012-2020"/>
    <s v="Se muestra el valor de las exportaciones de Otros berrie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11"/>
    <x v="0"/>
    <s v="#1774B9"/>
  </r>
  <r>
    <s v="0152"/>
    <x v="0"/>
    <x v="0"/>
    <s v="Agropecuario y Forestal"/>
    <n v="100102003"/>
    <x v="0"/>
    <x v="0"/>
    <x v="1"/>
    <x v="16"/>
    <x v="0"/>
    <x v="16"/>
    <s v="Periodo 2012-2020"/>
    <s v="Dólares (USD)"/>
    <s v="Oficina de Estudios y Políticas Agrarias (ODEPA)"/>
    <s v="Valor de las exportaciones de Limón, de acuerdo a su procesamiento, durante el Periodo 2012-2020"/>
    <s v="Se muestra el valor de las exportaciones de Limón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3"/>
    <x v="0"/>
    <s v="#1774B9"/>
  </r>
  <r>
    <s v="0153"/>
    <x v="0"/>
    <x v="0"/>
    <s v="Agropecuario y Forestal"/>
    <n v="100102004"/>
    <x v="0"/>
    <x v="0"/>
    <x v="1"/>
    <x v="16"/>
    <x v="0"/>
    <x v="17"/>
    <s v="Periodo 2012-2020"/>
    <s v="Dólares (USD)"/>
    <s v="Oficina de Estudios y Políticas Agrarias (ODEPA)"/>
    <s v="Valor de las exportaciones de Mandarina, de acuerdo a su procesamiento, durante el Periodo 2012-2020"/>
    <s v="Se muestra el valor de las exportaciones de Mandarin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4"/>
    <x v="0"/>
    <s v="#1774B9"/>
  </r>
  <r>
    <s v="0154"/>
    <x v="0"/>
    <x v="0"/>
    <s v="Agropecuario y Forestal"/>
    <n v="100102005"/>
    <x v="0"/>
    <x v="0"/>
    <x v="1"/>
    <x v="16"/>
    <x v="0"/>
    <x v="22"/>
    <s v="Periodo 2012-2020"/>
    <s v="Dólares (USD)"/>
    <s v="Oficina de Estudios y Políticas Agrarias (ODEPA)"/>
    <s v="Valor de las exportaciones de Naranja, de acuerdo a su procesamiento, durante el Periodo 2012-2020"/>
    <s v="Se muestra el valor de las exportaciones de Naranj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5"/>
    <x v="0"/>
    <s v="#1774B9"/>
  </r>
  <r>
    <s v="0155"/>
    <x v="0"/>
    <x v="0"/>
    <s v="Agropecuario y Forestal"/>
    <n v="100102006"/>
    <x v="0"/>
    <x v="0"/>
    <x v="1"/>
    <x v="16"/>
    <x v="0"/>
    <x v="29"/>
    <s v="Periodo 2012-2020"/>
    <s v="Dólares (USD)"/>
    <s v="Oficina de Estudios y Políticas Agrarias (ODEPA)"/>
    <s v="Valor de las exportaciones de Pomelo, de acuerdo a su procesamiento, durante el Periodo 2012-2020"/>
    <s v="Se muestra el valor de las exportaciones de Pomel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6"/>
    <x v="0"/>
    <s v="#1774B9"/>
  </r>
  <r>
    <s v="0156"/>
    <x v="0"/>
    <x v="0"/>
    <s v="Agropecuario y Forestal"/>
    <n v="100102008"/>
    <x v="0"/>
    <x v="0"/>
    <x v="1"/>
    <x v="16"/>
    <x v="0"/>
    <x v="41"/>
    <s v="Periodo 2012-2020"/>
    <s v="Dólares (USD)"/>
    <s v="Oficina de Estudios y Políticas Agrarias (ODEPA)"/>
    <s v="Valor de las exportaciones de Otros cítricos, de acuerdo a su procesamiento, durante el Periodo 2012-2020"/>
    <s v="Se muestra el valor de las exportaciones de Otros cítrico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8"/>
    <x v="0"/>
    <s v="#1774B9"/>
  </r>
  <r>
    <s v="0157"/>
    <x v="0"/>
    <x v="0"/>
    <s v="Agropecuario y Forestal"/>
    <n v="100103001"/>
    <x v="0"/>
    <x v="0"/>
    <x v="1"/>
    <x v="16"/>
    <x v="0"/>
    <x v="7"/>
    <s v="Periodo 2012-2020"/>
    <s v="Dólares (USD)"/>
    <s v="Oficina de Estudios y Políticas Agrarias (ODEPA)"/>
    <s v="Valor de las exportaciones de Cereza, de acuerdo a su procesamiento, durante el Periodo 2012-2020"/>
    <s v="Se muestra el valor de las exportaciones de Cerez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1"/>
    <x v="0"/>
    <s v="#1774B9"/>
  </r>
  <r>
    <s v="0158"/>
    <x v="0"/>
    <x v="0"/>
    <s v="Agropecuario y Forestal"/>
    <n v="100103002"/>
    <x v="0"/>
    <x v="0"/>
    <x v="1"/>
    <x v="16"/>
    <x v="0"/>
    <x v="8"/>
    <s v="Periodo 2012-2020"/>
    <s v="Dólares (USD)"/>
    <s v="Oficina de Estudios y Políticas Agrarias (ODEPA)"/>
    <s v="Valor de las exportaciones de Ciruela, de acuerdo a su procesamiento, durante el Periodo 2012-2020"/>
    <s v="Se muestra el valor de las exportaciones de Ciruel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2"/>
    <x v="0"/>
    <s v="#1774B9"/>
  </r>
  <r>
    <s v="0159"/>
    <x v="0"/>
    <x v="0"/>
    <s v="Agropecuario y Forestal"/>
    <n v="100103003"/>
    <x v="0"/>
    <x v="0"/>
    <x v="1"/>
    <x v="16"/>
    <x v="0"/>
    <x v="10"/>
    <s v="Periodo 2012-2020"/>
    <s v="Dólares (USD)"/>
    <s v="Oficina de Estudios y Políticas Agrarias (ODEPA)"/>
    <s v="Valor de las exportaciones de Damasco, de acuerdo a su procesamiento, durante el Periodo 2012-2020"/>
    <s v="Se muestra el valor de las exportaciones de Damasc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3"/>
    <x v="0"/>
    <s v="#1774B9"/>
  </r>
  <r>
    <s v="0160"/>
    <x v="0"/>
    <x v="0"/>
    <s v="Agropecuario y Forestal"/>
    <n v="100103004"/>
    <x v="0"/>
    <x v="0"/>
    <x v="1"/>
    <x v="16"/>
    <x v="0"/>
    <x v="11"/>
    <s v="Periodo 2012-2020"/>
    <s v="Dólares (USD)"/>
    <s v="Oficina de Estudios y Políticas Agrarias (ODEPA)"/>
    <s v="Valor de las exportaciones de Durazno, de acuerdo a su procesamiento, durante el Periodo 2012-2020"/>
    <s v="Se muestra el valor de las exportaciones de Durazn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4"/>
    <x v="0"/>
    <s v="#1774B9"/>
  </r>
  <r>
    <s v="0161"/>
    <x v="0"/>
    <x v="0"/>
    <s v="Agropecuario y Forestal"/>
    <n v="100103006"/>
    <x v="0"/>
    <x v="0"/>
    <x v="1"/>
    <x v="16"/>
    <x v="0"/>
    <x v="23"/>
    <s v="Periodo 2012-2020"/>
    <s v="Dólares (USD)"/>
    <s v="Oficina de Estudios y Políticas Agrarias (ODEPA)"/>
    <s v="Valor de las exportaciones de Nectarín, de acuerdo a su procesamiento, durante el Periodo 2012-2020"/>
    <s v="Se muestra el valor de las exportaciones de Nectarín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6"/>
    <x v="0"/>
    <s v="#1774B9"/>
  </r>
  <r>
    <s v="0162"/>
    <x v="0"/>
    <x v="0"/>
    <s v="Agropecuario y Forestal"/>
    <n v="100104002"/>
    <x v="0"/>
    <x v="0"/>
    <x v="1"/>
    <x v="16"/>
    <x v="0"/>
    <x v="19"/>
    <s v="Periodo 2012-2020"/>
    <s v="Dólares (USD)"/>
    <s v="Oficina de Estudios y Políticas Agrarias (ODEPA)"/>
    <s v="Valor de las exportaciones de Manzana, de acuerdo a su procesamiento, durante el Periodo 2012-2020"/>
    <s v="Se muestra el valor de las exportaciones de Manzan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4002"/>
    <x v="0"/>
    <s v="#1774B9"/>
  </r>
  <r>
    <s v="0163"/>
    <x v="0"/>
    <x v="0"/>
    <s v="Agropecuario y Forestal"/>
    <n v="100104003"/>
    <x v="0"/>
    <x v="0"/>
    <x v="1"/>
    <x v="16"/>
    <x v="0"/>
    <x v="20"/>
    <s v="Periodo 2012-2020"/>
    <s v="Dólares (USD)"/>
    <s v="Oficina de Estudios y Políticas Agrarias (ODEPA)"/>
    <s v="Valor de las exportaciones de Membrillo, de acuerdo a su procesamiento, durante el Periodo 2012-2020"/>
    <s v="Se muestra el valor de las exportaciones de Membrill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4003"/>
    <x v="0"/>
    <s v="#1774B9"/>
  </r>
  <r>
    <s v="0164"/>
    <x v="0"/>
    <x v="0"/>
    <s v="Agropecuario y Forestal"/>
    <n v="100104005"/>
    <x v="0"/>
    <x v="0"/>
    <x v="1"/>
    <x v="16"/>
    <x v="0"/>
    <x v="26"/>
    <s v="Periodo 2012-2020"/>
    <s v="Dólares (USD)"/>
    <s v="Oficina de Estudios y Políticas Agrarias (ODEPA)"/>
    <s v="Valor de las exportaciones de Pera, de acuerdo a su procesamiento, durante el Periodo 2012-2020"/>
    <s v="Se muestra el valor de las exportaciones de Per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4005"/>
    <x v="0"/>
    <s v="#1774B9"/>
  </r>
  <r>
    <s v="0165"/>
    <x v="0"/>
    <x v="0"/>
    <s v="Agropecuario y Forestal"/>
    <n v="100105001"/>
    <x v="0"/>
    <x v="0"/>
    <x v="1"/>
    <x v="16"/>
    <x v="0"/>
    <x v="3"/>
    <s v="Periodo 2012-2020"/>
    <s v="Dólares (USD)"/>
    <s v="Oficina de Estudios y Políticas Agrarias (ODEPA)"/>
    <s v="Valor de las exportaciones de Almendra, de acuerdo a su procesamiento, durante el Periodo 2012-2020"/>
    <s v="Se muestra el valor de las exportaciones de Almendr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1"/>
    <x v="0"/>
    <s v="#1774B9"/>
  </r>
  <r>
    <s v="0166"/>
    <x v="0"/>
    <x v="0"/>
    <s v="Agropecuario y Forestal"/>
    <n v="100105002"/>
    <x v="0"/>
    <x v="0"/>
    <x v="1"/>
    <x v="16"/>
    <x v="0"/>
    <x v="5"/>
    <s v="Periodo 2012-2020"/>
    <s v="Dólares (USD)"/>
    <s v="Oficina de Estudios y Políticas Agrarias (ODEPA)"/>
    <s v="Valor de las exportaciones de Avellana, de acuerdo a su procesamiento, durante el Periodo 2012-2020"/>
    <s v="Se muestra el valor de las exportaciones de Avellan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2"/>
    <x v="0"/>
    <s v="#1774B9"/>
  </r>
  <r>
    <s v="0167"/>
    <x v="0"/>
    <x v="0"/>
    <s v="Agropecuario y Forestal"/>
    <n v="100105003"/>
    <x v="0"/>
    <x v="0"/>
    <x v="1"/>
    <x v="16"/>
    <x v="0"/>
    <x v="6"/>
    <s v="Periodo 2012-2020"/>
    <s v="Dólares (USD)"/>
    <s v="Oficina de Estudios y Políticas Agrarias (ODEPA)"/>
    <s v="Valor de las exportaciones de Castaña, de acuerdo a su procesamiento, durante el Periodo 2012-2020"/>
    <s v="Se muestra el valor de las exportaciones de Castañ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3"/>
    <x v="0"/>
    <s v="#1774B9"/>
  </r>
  <r>
    <s v="0168"/>
    <x v="0"/>
    <x v="0"/>
    <s v="Agropecuario y Forestal"/>
    <n v="100105004"/>
    <x v="0"/>
    <x v="0"/>
    <x v="1"/>
    <x v="16"/>
    <x v="0"/>
    <x v="24"/>
    <s v="Periodo 2012-2020"/>
    <s v="Dólares (USD)"/>
    <s v="Oficina de Estudios y Políticas Agrarias (ODEPA)"/>
    <s v="Valor de las exportaciones de Nuez, de acuerdo a su procesamiento, durante el Periodo 2012-2020"/>
    <s v="Se muestra el valor de las exportaciones de Nuez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4"/>
    <x v="0"/>
    <s v="#1774B9"/>
  </r>
  <r>
    <s v="0169"/>
    <x v="0"/>
    <x v="0"/>
    <s v="Agropecuario y Forestal"/>
    <n v="100105005"/>
    <x v="0"/>
    <x v="0"/>
    <x v="1"/>
    <x v="16"/>
    <x v="0"/>
    <x v="42"/>
    <s v="Periodo 2012-2020"/>
    <s v="Dólares (USD)"/>
    <s v="Oficina de Estudios y Políticas Agrarias (ODEPA)"/>
    <s v="Valor de las exportaciones de Pistacho, de acuerdo a su procesamiento, durante el Periodo 2012-2020"/>
    <s v="Se muestra el valor de las exportaciones de Pistach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5"/>
    <x v="0"/>
    <s v="#1774B9"/>
  </r>
  <r>
    <s v="0170"/>
    <x v="0"/>
    <x v="0"/>
    <s v="Agropecuario y Forestal"/>
    <n v="100105006"/>
    <x v="0"/>
    <x v="0"/>
    <x v="1"/>
    <x v="16"/>
    <x v="0"/>
    <x v="43"/>
    <s v="Periodo 2012-2020"/>
    <s v="Dólares (USD)"/>
    <s v="Oficina de Estudios y Políticas Agrarias (ODEPA)"/>
    <s v="Valor de las exportaciones de Otros frutos secos, de acuerdo a su procesamiento, durante el Periodo 2012-2020"/>
    <s v="Se muestra el valor de las exportaciones de Otros frutos seco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6"/>
    <x v="0"/>
    <s v="#1774B9"/>
  </r>
  <r>
    <s v="0171"/>
    <x v="0"/>
    <x v="0"/>
    <s v="Agropecuario y Forestal"/>
    <n v="100106001"/>
    <x v="0"/>
    <x v="0"/>
    <x v="1"/>
    <x v="16"/>
    <x v="0"/>
    <x v="44"/>
    <s v="Periodo 2012-2020"/>
    <s v="Dólares (USD)"/>
    <s v="Oficina de Estudios y Políticas Agrarias (ODEPA)"/>
    <s v="Valor de las exportaciones de Olivo, de acuerdo a su procesamiento, durante el Periodo 2012-2020"/>
    <s v="Se muestra el valor de las exportaciones de Oliv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6001"/>
    <x v="0"/>
    <s v="#1774B9"/>
  </r>
  <r>
    <s v="0172"/>
    <x v="0"/>
    <x v="0"/>
    <s v="Agropecuario y Forestal"/>
    <n v="100106002"/>
    <x v="0"/>
    <x v="0"/>
    <x v="1"/>
    <x v="16"/>
    <x v="0"/>
    <x v="25"/>
    <s v="Periodo 2012-2020"/>
    <s v="Dólares (USD)"/>
    <s v="Oficina de Estudios y Políticas Agrarias (ODEPA)"/>
    <s v="Valor de las exportaciones de Palta, de acuerdo a su procesamiento, durante el Periodo 2012-2020"/>
    <s v="Se muestra el valor de las exportaciones de Palt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6002"/>
    <x v="0"/>
    <s v="#1774B9"/>
  </r>
  <r>
    <s v="0173"/>
    <x v="0"/>
    <x v="0"/>
    <s v="Agropecuario y Forestal"/>
    <n v="100107002"/>
    <x v="0"/>
    <x v="0"/>
    <x v="1"/>
    <x v="16"/>
    <x v="0"/>
    <x v="45"/>
    <s v="Periodo 2012-2020"/>
    <s v="Dólares (USD)"/>
    <s v="Oficina de Estudios y Políticas Agrarias (ODEPA)"/>
    <s v="Valor de las exportaciones de Chirimoya, de acuerdo a su procesamiento, durante el Periodo 2012-2020"/>
    <s v="Se muestra el valor de las exportaciones de Chirimoy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7002"/>
    <x v="0"/>
    <s v="#1774B9"/>
  </r>
  <r>
    <s v="0174"/>
    <x v="0"/>
    <x v="0"/>
    <s v="Agropecuario y Forestal"/>
    <n v="100107012"/>
    <x v="0"/>
    <x v="0"/>
    <x v="1"/>
    <x v="16"/>
    <x v="0"/>
    <x v="46"/>
    <s v="Periodo 2012-2020"/>
    <s v="Dólares (USD)"/>
    <s v="Oficina de Estudios y Políticas Agrarias (ODEPA)"/>
    <s v="Valor de las exportaciones de Otros frutos, de acuerdo a su procesamiento, durante el Periodo 2012-2020"/>
    <s v="Se muestra el valor de las exportaciones de Otros fruto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7012"/>
    <x v="0"/>
    <s v="#1774B9"/>
  </r>
  <r>
    <s v="0175"/>
    <x v="0"/>
    <x v="0"/>
    <s v="Agropecuario y Forestal"/>
    <n v="100107013"/>
    <x v="0"/>
    <x v="0"/>
    <x v="1"/>
    <x v="16"/>
    <x v="0"/>
    <x v="28"/>
    <s v="Periodo 2012-2020"/>
    <s v="Dólares (USD)"/>
    <s v="Oficina de Estudios y Políticas Agrarias (ODEPA)"/>
    <s v="Valor de las exportaciones de Plumcots, de acuerdo a su procesamiento, durante el Periodo 2012-2020"/>
    <s v="Se muestra el valor de las exportaciones de Plumcot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7013"/>
    <x v="0"/>
    <s v="#1774B9"/>
  </r>
  <r>
    <s v="0176"/>
    <x v="0"/>
    <x v="0"/>
    <s v="Agropecuario y Forestal"/>
    <n v="100108002"/>
    <x v="0"/>
    <x v="0"/>
    <x v="1"/>
    <x v="16"/>
    <x v="0"/>
    <x v="47"/>
    <s v="Periodo 2012-2020"/>
    <s v="Dólares (USD)"/>
    <s v="Oficina de Estudios y Políticas Agrarias (ODEPA)"/>
    <s v="Valor de las exportaciones de Mango, de acuerdo a su procesamiento, durante el Periodo 2012-2020"/>
    <s v="Se muestra el valor de las exportaciones de Mang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2"/>
    <x v="0"/>
    <s v="#1774B9"/>
  </r>
  <r>
    <s v="0177"/>
    <x v="0"/>
    <x v="0"/>
    <s v="Agropecuario y Forestal"/>
    <n v="100108005"/>
    <x v="0"/>
    <x v="0"/>
    <x v="1"/>
    <x v="16"/>
    <x v="0"/>
    <x v="27"/>
    <s v="Periodo 2012-2020"/>
    <s v="Dólares (USD)"/>
    <s v="Oficina de Estudios y Políticas Agrarias (ODEPA)"/>
    <s v="Valor de las exportaciones de Piña, de acuerdo a su procesamiento, durante el Periodo 2012-2020"/>
    <s v="Se muestra el valor de las exportaciones de Piñ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5"/>
    <x v="0"/>
    <s v="#1774B9"/>
  </r>
  <r>
    <s v="0178"/>
    <x v="0"/>
    <x v="0"/>
    <s v="Agropecuario y Forestal"/>
    <n v="100108006"/>
    <x v="0"/>
    <x v="0"/>
    <x v="1"/>
    <x v="16"/>
    <x v="0"/>
    <x v="48"/>
    <s v="Periodo 2012-2020"/>
    <s v="Dólares (USD)"/>
    <s v="Oficina de Estudios y Políticas Agrarias (ODEPA)"/>
    <s v="Valor de las exportaciones de Plátano, de acuerdo a su procesamiento, durante el Periodo 2012-2020"/>
    <s v="Se muestra el valor de las exportaciones de Plátan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6"/>
    <x v="0"/>
    <s v="#1774B9"/>
  </r>
  <r>
    <s v="0179"/>
    <x v="0"/>
    <x v="0"/>
    <s v="Agropecuario y Forestal"/>
    <n v="100108007"/>
    <x v="0"/>
    <x v="0"/>
    <x v="1"/>
    <x v="16"/>
    <x v="0"/>
    <x v="9"/>
    <s v="Periodo 2012-2020"/>
    <s v="Dólares (USD)"/>
    <s v="Oficina de Estudios y Políticas Agrarias (ODEPA)"/>
    <s v="Valor de las exportaciones de Coco, de acuerdo a su procesamiento, durante el Periodo 2012-2020"/>
    <s v="Se muestra el valor de las exportaciones de Coc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7"/>
    <x v="0"/>
    <s v="#1774B9"/>
  </r>
  <r>
    <s v="0180"/>
    <x v="0"/>
    <x v="0"/>
    <s v="Agropecuario y Forestal"/>
    <n v="100109001"/>
    <x v="0"/>
    <x v="0"/>
    <x v="1"/>
    <x v="16"/>
    <x v="0"/>
    <x v="30"/>
    <s v="Periodo 2012-2020"/>
    <s v="Dólares (USD)"/>
    <s v="Oficina de Estudios y Políticas Agrarias (ODEPA)"/>
    <s v="Valor de las exportaciones de Uva, de acuerdo a su procesamiento, durante el Periodo 2012-2020"/>
    <s v="Se muestra el valor de las exportaciones de Uv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9001"/>
    <x v="0"/>
    <s v="#1774B9"/>
  </r>
  <r>
    <s v="0181"/>
    <x v="0"/>
    <x v="0"/>
    <s v="Agropecuario y Forestal"/>
    <n v="100112025"/>
    <x v="0"/>
    <x v="0"/>
    <x v="1"/>
    <x v="16"/>
    <x v="0"/>
    <x v="13"/>
    <s v="Periodo 2012-2020"/>
    <s v="Dólares (USD)"/>
    <s v="Oficina de Estudios y Políticas Agrarias (ODEPA)"/>
    <s v="Valor de las exportaciones de Frutilla, de acuerdo a su procesamiento, durante el Periodo 2012-2020"/>
    <s v="Se muestra el valor de las exportaciones de Frutill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12025"/>
    <x v="0"/>
    <s v="#1774B9"/>
  </r>
  <r>
    <s v="0182"/>
    <x v="1"/>
    <x v="1"/>
    <s v="Socioeconómico"/>
    <n v="0"/>
    <x v="1"/>
    <x v="1"/>
    <x v="3"/>
    <x v="16"/>
    <x v="0"/>
    <x v="49"/>
    <s v="Años 2006-2009-2011-2013-2015-2017"/>
    <s v="CLP/mes"/>
    <s v="Elaboración propia con base en Encuestas CASEN 2006 a 2017"/>
    <s v="Evolución del Ingreso Promedio Mensual por Persona a Escala Nacional"/>
    <s v="Gráfico que muestra la cantidad de fruta exportada desde la Chi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153"/>
    <x v="1"/>
    <s v="#1774B9"/>
  </r>
  <r>
    <s v="0183"/>
    <x v="1"/>
    <x v="1"/>
    <s v="Socioeconómico"/>
    <n v="1"/>
    <x v="2"/>
    <x v="2"/>
    <x v="4"/>
    <x v="0"/>
    <x v="0"/>
    <x v="50"/>
    <s v="Años 2006-2009-2011-2013-2015-2017"/>
    <s v="CLP/mes"/>
    <s v="Elaboración propia con base en Encuestas CASEN 2006 a 2017"/>
    <s v="Evolución del Ingreso Promedio Mensual por Persona para la Región de Tarapacá"/>
    <s v="Gráfico que muestra la cantidad de fruta exportada desde la Región de Tarapacá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"/>
    <x v="2"/>
    <s v="#1774B10"/>
  </r>
  <r>
    <s v="0184"/>
    <x v="1"/>
    <x v="1"/>
    <s v="Socioeconómico"/>
    <n v="2"/>
    <x v="2"/>
    <x v="2"/>
    <x v="4"/>
    <x v="1"/>
    <x v="0"/>
    <x v="50"/>
    <s v="Años 2006-2009-2011-2013-2015-2017"/>
    <s v="CLP/mes"/>
    <s v="Elaboración propia con base en Encuestas CASEN 2006 a 2017"/>
    <s v="Evolución del Ingreso Promedio Mensual por Persona para la Región de Antofagasta"/>
    <s v="Gráfico que muestra la cantidad de fruta exportada desde la Región de Antofagas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2"/>
    <x v="3"/>
    <s v="#1774B11"/>
  </r>
  <r>
    <s v="0185"/>
    <x v="1"/>
    <x v="1"/>
    <s v="Socioeconómico"/>
    <n v="3"/>
    <x v="2"/>
    <x v="2"/>
    <x v="4"/>
    <x v="2"/>
    <x v="0"/>
    <x v="50"/>
    <s v="Años 2006-2009-2011-2013-2015-2017"/>
    <s v="CLP/mes"/>
    <s v="Elaboración propia con base en Encuestas CASEN 2006 a 2017"/>
    <s v="Evolución del Ingreso Promedio Mensual por Persona para la Región de Atacama"/>
    <s v="Gráfico que muestra la cantidad de fruta exportada desde la Región de Atacam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3"/>
    <x v="4"/>
    <s v="#1774B12"/>
  </r>
  <r>
    <s v="0186"/>
    <x v="1"/>
    <x v="1"/>
    <s v="Socioeconómico"/>
    <n v="4"/>
    <x v="2"/>
    <x v="2"/>
    <x v="4"/>
    <x v="3"/>
    <x v="0"/>
    <x v="50"/>
    <s v="Años 2006-2009-2011-2013-2015-2017"/>
    <s v="CLP/mes"/>
    <s v="Elaboración propia con base en Encuestas CASEN 2006 a 2017"/>
    <s v="Evolución del Ingreso Promedio Mensual por Persona para la Región de Coquimbo"/>
    <s v="Gráfico que muestra la cantidad de fruta exportada desde la Región de Coquimb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4"/>
    <x v="4"/>
    <s v="#1774B13"/>
  </r>
  <r>
    <s v="0187"/>
    <x v="1"/>
    <x v="1"/>
    <s v="Socioeconómico"/>
    <n v="5"/>
    <x v="2"/>
    <x v="2"/>
    <x v="4"/>
    <x v="4"/>
    <x v="0"/>
    <x v="50"/>
    <s v="Años 2006-2009-2011-2013-2015-2017"/>
    <s v="CLP/mes"/>
    <s v="Elaboración propia con base en Encuestas CASEN 2006 a 2017"/>
    <s v="Evolución del Ingreso Promedio Mensual por Persona para la Región de Valparaíso"/>
    <s v="Gráfico que muestra la cantidad de fruta exportada desde la Región de Valparaís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5"/>
    <x v="4"/>
    <s v="#1774B14"/>
  </r>
  <r>
    <s v="0188"/>
    <x v="1"/>
    <x v="1"/>
    <s v="Socioeconómico"/>
    <n v="6"/>
    <x v="2"/>
    <x v="2"/>
    <x v="4"/>
    <x v="5"/>
    <x v="0"/>
    <x v="50"/>
    <s v="Años 2006-2009-2011-2013-2015-2017"/>
    <s v="CLP/mes"/>
    <s v="Elaboración propia con base en Encuestas CASEN 2006 a 2017"/>
    <s v="Evolución del Ingreso Promedio Mensual por Persona para la Región de O'Higgins"/>
    <s v="Gráfico que muestra la cantidad de fruta exportada desde la Región de O'Higgin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6"/>
    <x v="4"/>
    <s v="#1774B15"/>
  </r>
  <r>
    <s v="0189"/>
    <x v="1"/>
    <x v="1"/>
    <s v="Socioeconómico"/>
    <n v="7"/>
    <x v="2"/>
    <x v="2"/>
    <x v="4"/>
    <x v="6"/>
    <x v="0"/>
    <x v="50"/>
    <s v="Años 2006-2009-2011-2013-2015-2017"/>
    <s v="CLP/mes"/>
    <s v="Elaboración propia con base en Encuestas CASEN 2006 a 2017"/>
    <s v="Evolución del Ingreso Promedio Mensual por Persona para la Región de Maule"/>
    <s v="Gráfico que muestra la cantidad de fruta exportada desde la Región de Mau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7"/>
    <x v="4"/>
    <s v="#1774B16"/>
  </r>
  <r>
    <s v="0190"/>
    <x v="1"/>
    <x v="1"/>
    <s v="Socioeconómico"/>
    <n v="8"/>
    <x v="2"/>
    <x v="2"/>
    <x v="4"/>
    <x v="7"/>
    <x v="0"/>
    <x v="50"/>
    <s v="Años 2006-2009-2011-2013-2015-2017"/>
    <s v="CLP/mes"/>
    <s v="Elaboración propia con base en Encuestas CASEN 2006 a 2017"/>
    <s v="Evolución del Ingreso Promedio Mensual por Persona para la Región del Biobío"/>
    <s v="Gráfico que muestra la cantidad de fruta exportada desde la Región del Biobí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8"/>
    <x v="4"/>
    <s v="#1774B17"/>
  </r>
  <r>
    <s v="0191"/>
    <x v="1"/>
    <x v="1"/>
    <s v="Socioeconómico"/>
    <n v="9"/>
    <x v="2"/>
    <x v="2"/>
    <x v="4"/>
    <x v="8"/>
    <x v="0"/>
    <x v="50"/>
    <s v="Años 2006-2009-2011-2013-2015-2017"/>
    <s v="CLP/mes"/>
    <s v="Elaboración propia con base en Encuestas CASEN 2006 a 2017"/>
    <s v="Evolución del Ingreso Promedio Mensual por Persona para la Región de La Araucanía"/>
    <s v="Gráfico que muestra la cantidad de fruta exportada desde la Región de La Araucaní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9"/>
    <x v="4"/>
    <s v="#1774B18"/>
  </r>
  <r>
    <s v="0192"/>
    <x v="1"/>
    <x v="1"/>
    <s v="Socioeconómico"/>
    <n v="10"/>
    <x v="2"/>
    <x v="2"/>
    <x v="4"/>
    <x v="9"/>
    <x v="0"/>
    <x v="50"/>
    <s v="Años 2006-2009-2011-2013-2015-2017"/>
    <s v="CLP/mes"/>
    <s v="Elaboración propia con base en Encuestas CASEN 2006 a 2017"/>
    <s v="Evolución del Ingreso Promedio Mensual por Persona para la Región de Los Lagos"/>
    <s v="Gráfico que muestra la cantidad de fruta exportada desde la Región de Los Lago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0"/>
    <x v="4"/>
    <s v="#1774B19"/>
  </r>
  <r>
    <s v="0193"/>
    <x v="1"/>
    <x v="1"/>
    <s v="Socioeconómico"/>
    <n v="11"/>
    <x v="2"/>
    <x v="2"/>
    <x v="4"/>
    <x v="10"/>
    <x v="0"/>
    <x v="50"/>
    <s v="Años 2006-2009-2011-2013-2015-2017"/>
    <s v="CLP/mes"/>
    <s v="Elaboración propia con base en Encuestas CASEN 2006 a 2017"/>
    <s v="Evolución del Ingreso Promedio Mensual por Persona para la Región de Aysén"/>
    <s v="Gráfico que muestra la cantidad de fruta exportada desde la Región de Aysé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1"/>
    <x v="4"/>
    <s v="#1774B20"/>
  </r>
  <r>
    <s v="0194"/>
    <x v="1"/>
    <x v="1"/>
    <s v="Socioeconómico"/>
    <n v="12"/>
    <x v="2"/>
    <x v="2"/>
    <x v="4"/>
    <x v="11"/>
    <x v="0"/>
    <x v="50"/>
    <s v="Años 2006-2009-2011-2013-2015-2017"/>
    <s v="CLP/mes"/>
    <s v="Elaboración propia con base en Encuestas CASEN 2006 a 2017"/>
    <s v="Evolución del Ingreso Promedio Mensual por Persona para la Región de Magallanes"/>
    <s v="Gráfico que muestra la cantidad de fruta exportada desde la Región de Magallan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2"/>
    <x v="4"/>
    <s v="#1774B21"/>
  </r>
  <r>
    <s v="0195"/>
    <x v="1"/>
    <x v="1"/>
    <s v="Socioeconómico"/>
    <n v="13"/>
    <x v="2"/>
    <x v="2"/>
    <x v="4"/>
    <x v="12"/>
    <x v="0"/>
    <x v="50"/>
    <s v="Años 2006-2009-2011-2013-2015-2017"/>
    <s v="CLP/mes"/>
    <s v="Elaboración propia con base en Encuestas CASEN 2006 a 2017"/>
    <s v="Evolución del Ingreso Promedio Mensual por Persona para la Región Metropolitana"/>
    <s v="Gráfico que muestra la cantidad de fruta exportada desde la Región Metropolita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3"/>
    <x v="4"/>
    <s v="#1774B22"/>
  </r>
  <r>
    <s v="0196"/>
    <x v="1"/>
    <x v="1"/>
    <s v="Socioeconómico"/>
    <n v="14"/>
    <x v="2"/>
    <x v="2"/>
    <x v="4"/>
    <x v="13"/>
    <x v="0"/>
    <x v="50"/>
    <s v="Años 2006-2009-2011-2013-2015-2017"/>
    <s v="CLP/mes"/>
    <s v="Elaboración propia con base en Encuestas CASEN 2006 a 2017"/>
    <s v="Evolución del Ingreso Promedio Mensual por Persona para la Región de Los Ríos"/>
    <s v="Gráfico que muestra la cantidad de fruta exportada desde la Región de Los Río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4"/>
    <x v="4"/>
    <s v="#1774B23"/>
  </r>
  <r>
    <s v="0197"/>
    <x v="1"/>
    <x v="1"/>
    <s v="Socioeconómico"/>
    <n v="15"/>
    <x v="2"/>
    <x v="2"/>
    <x v="4"/>
    <x v="14"/>
    <x v="0"/>
    <x v="50"/>
    <s v="Años 2006-2009-2011-2013-2015-2017"/>
    <s v="CLP/mes"/>
    <s v="Elaboración propia con base en Encuestas CASEN 2006 a 2017"/>
    <s v="Evolución del Ingreso Promedio Mensual por Persona para la Región de Arica y Parinacota"/>
    <s v="Gráfico que muestra la cantidad de fruta exportada desde la Región de Arica y Parinaco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5"/>
    <x v="4"/>
    <s v="#1774B24"/>
  </r>
  <r>
    <s v="0198"/>
    <x v="1"/>
    <x v="1"/>
    <s v="Socioeconómico"/>
    <n v="16"/>
    <x v="2"/>
    <x v="2"/>
    <x v="4"/>
    <x v="15"/>
    <x v="0"/>
    <x v="50"/>
    <s v="Años 2006-2009-2011-2013-2015-2017"/>
    <s v="CLP/mes"/>
    <s v="Elaboración propia con base en Encuestas CASEN 2006 a 2017"/>
    <s v="Evolución del Ingreso Promedio Mensual por Persona para la Región de Ñuble"/>
    <s v="Gráfico que muestra la cantidad de fruta exportada desde la Región de Ñub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6"/>
    <x v="4"/>
    <s v="#1774B25"/>
  </r>
  <r>
    <s v="0199"/>
    <x v="1"/>
    <x v="1"/>
    <s v="Socioeconómico"/>
    <n v="1101"/>
    <x v="3"/>
    <x v="3"/>
    <x v="5"/>
    <x v="78"/>
    <x v="0"/>
    <x v="51"/>
    <s v="Años 2006-2009-2011-2013-2015-2017"/>
    <s v="CLP/mes"/>
    <s v="Elaboración propia con base en Encuestas CASEN 2006 a 2017"/>
    <s v="Evolución del Ingreso Promedio Mensual por Persona en la comuna de Iquique"/>
    <s v="Gráfico que muestra la cantidad de fruta exportada desde la Iquiqu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101"/>
    <x v="4"/>
    <s v="#1774B77"/>
  </r>
  <r>
    <s v="0200"/>
    <x v="1"/>
    <x v="1"/>
    <s v="Socioeconómico"/>
    <n v="1107"/>
    <x v="3"/>
    <x v="3"/>
    <x v="5"/>
    <x v="79"/>
    <x v="0"/>
    <x v="51"/>
    <s v="Años 2006-2009-2011-2013-2015-2017"/>
    <s v="CLP/mes"/>
    <s v="Elaboración propia con base en Encuestas CASEN 2006 a 2017"/>
    <s v="Evolución del Ingreso Promedio Mensual por Persona en la comuna de Alto Hospicio"/>
    <s v="Gráfico que muestra la cantidad de fruta exportada desde la Alto Hospici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107"/>
    <x v="4"/>
    <s v="#1774B78"/>
  </r>
  <r>
    <s v="0201"/>
    <x v="1"/>
    <x v="1"/>
    <s v="Socioeconómico"/>
    <n v="1401"/>
    <x v="3"/>
    <x v="3"/>
    <x v="5"/>
    <x v="80"/>
    <x v="0"/>
    <x v="51"/>
    <s v="Años 2006-2009-2011-2013-2015-2017"/>
    <s v="CLP/mes"/>
    <s v="Elaboración propia con base en Encuestas CASEN 2006 a 2017"/>
    <s v="Evolución del Ingreso Promedio Mensual por Persona en la comuna de Pozo Almonte"/>
    <s v="Gráfico que muestra la cantidad de fruta exportada desde la Pozo Almont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1"/>
    <x v="4"/>
    <s v="#1774B79"/>
  </r>
  <r>
    <s v="0202"/>
    <x v="1"/>
    <x v="1"/>
    <s v="Socioeconómico"/>
    <n v="1402"/>
    <x v="3"/>
    <x v="3"/>
    <x v="5"/>
    <x v="81"/>
    <x v="0"/>
    <x v="51"/>
    <s v="Años 2006-2009-2011-2013-2015-2017"/>
    <s v="CLP/mes"/>
    <s v="Elaboración propia con base en Encuestas CASEN 2006 a 2017"/>
    <s v="Evolución del Ingreso Promedio Mensual por Persona en la comuna de Camiña"/>
    <s v="Gráfico que muestra la cantidad de fruta exportada desde la Camiñ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2"/>
    <x v="4"/>
    <s v="#1774B80"/>
  </r>
  <r>
    <s v="0203"/>
    <x v="1"/>
    <x v="1"/>
    <s v="Socioeconómico"/>
    <n v="1403"/>
    <x v="3"/>
    <x v="3"/>
    <x v="5"/>
    <x v="82"/>
    <x v="0"/>
    <x v="51"/>
    <s v="Años 2006-2009-2011-2013-2015-2017"/>
    <s v="CLP/mes"/>
    <s v="Elaboración propia con base en Encuestas CASEN 2006 a 2017"/>
    <s v="Evolución del Ingreso Promedio Mensual por Persona en la comuna de Colchane"/>
    <s v="Gráfico que muestra la cantidad de fruta exportada desde la Colchan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3"/>
    <x v="4"/>
    <s v="#1774B81"/>
  </r>
  <r>
    <s v="0204"/>
    <x v="1"/>
    <x v="1"/>
    <s v="Socioeconómico"/>
    <n v="1404"/>
    <x v="3"/>
    <x v="3"/>
    <x v="5"/>
    <x v="83"/>
    <x v="0"/>
    <x v="51"/>
    <s v="Años 2006-2009-2011-2013-2015-2017"/>
    <s v="CLP/mes"/>
    <s v="Elaboración propia con base en Encuestas CASEN 2006 a 2017"/>
    <s v="Evolución del Ingreso Promedio Mensual por Persona en la comuna de Huara"/>
    <s v="Gráfico que muestra la cantidad de fruta exportada desde la Hua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4"/>
    <x v="4"/>
    <s v="#1774B82"/>
  </r>
  <r>
    <s v="0205"/>
    <x v="1"/>
    <x v="1"/>
    <s v="Socioeconómico"/>
    <n v="1405"/>
    <x v="3"/>
    <x v="3"/>
    <x v="5"/>
    <x v="84"/>
    <x v="0"/>
    <x v="51"/>
    <s v="Años 2006-2009-2011-2013-2015-2017"/>
    <s v="CLP/mes"/>
    <s v="Elaboración propia con base en Encuestas CASEN 2006 a 2017"/>
    <s v="Evolución del Ingreso Promedio Mensual por Persona en la comuna de Pica"/>
    <s v="Gráfico que muestra la cantidad de fruta exportada desde la Pi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5"/>
    <x v="4"/>
    <s v="#1774B83"/>
  </r>
  <r>
    <s v="0206"/>
    <x v="1"/>
    <x v="1"/>
    <s v="Socioeconómico"/>
    <n v="2101"/>
    <x v="3"/>
    <x v="3"/>
    <x v="5"/>
    <x v="85"/>
    <x v="0"/>
    <x v="51"/>
    <s v="Años 2006-2009-2011-2013-2015-2017"/>
    <s v="CLP/mes"/>
    <s v="Elaboración propia con base en Encuestas CASEN 2006 a 2017"/>
    <s v="Evolución del Ingreso Promedio Mensual por Persona en la comuna de Antofagasta"/>
    <s v="Gráfico que muestra la cantidad de fruta exportada desde la Antofagas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1"/>
    <x v="4"/>
    <s v="#1774B84"/>
  </r>
  <r>
    <s v="0207"/>
    <x v="1"/>
    <x v="1"/>
    <s v="Socioeconómico"/>
    <n v="2102"/>
    <x v="3"/>
    <x v="3"/>
    <x v="5"/>
    <x v="86"/>
    <x v="0"/>
    <x v="51"/>
    <s v="Años 2006-2009-2011-2013-2015-2017"/>
    <s v="CLP/mes"/>
    <s v="Elaboración propia con base en Encuestas CASEN 2006 a 2017"/>
    <s v="Evolución del Ingreso Promedio Mensual por Persona en la comuna de Mejillones"/>
    <s v="Gráfico que muestra la cantidad de fruta exportada desde la Mejillon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2"/>
    <x v="4"/>
    <s v="#1774B85"/>
  </r>
  <r>
    <s v="0208"/>
    <x v="1"/>
    <x v="1"/>
    <s v="Socioeconómico"/>
    <n v="2103"/>
    <x v="3"/>
    <x v="3"/>
    <x v="5"/>
    <x v="87"/>
    <x v="0"/>
    <x v="51"/>
    <s v="Años 2006-2009-2011-2013-2015-2017"/>
    <s v="CLP/mes"/>
    <s v="Elaboración propia con base en Encuestas CASEN 2006 a 2017"/>
    <s v="Evolución del Ingreso Promedio Mensual por Persona en la comuna de Sierra Gorda"/>
    <s v="Gráfico que muestra la cantidad de fruta exportada desde la Sierra Gord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3"/>
    <x v="4"/>
    <s v="#1774B86"/>
  </r>
  <r>
    <s v="0209"/>
    <x v="1"/>
    <x v="1"/>
    <s v="Socioeconómico"/>
    <n v="2104"/>
    <x v="3"/>
    <x v="3"/>
    <x v="5"/>
    <x v="88"/>
    <x v="0"/>
    <x v="51"/>
    <s v="Años 2006-2009-2011-2013-2015-2017"/>
    <s v="CLP/mes"/>
    <s v="Elaboración propia con base en Encuestas CASEN 2006 a 2017"/>
    <s v="Evolución del Ingreso Promedio Mensual por Persona en la comuna de Taltal"/>
    <s v="Gráfico que muestra la cantidad de fruta exportada desde la Taltal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4"/>
    <x v="4"/>
    <s v="#1774B87"/>
  </r>
  <r>
    <s v="0210"/>
    <x v="1"/>
    <x v="1"/>
    <s v="Socioeconómico"/>
    <n v="2201"/>
    <x v="3"/>
    <x v="3"/>
    <x v="5"/>
    <x v="89"/>
    <x v="0"/>
    <x v="51"/>
    <s v="Años 2006-2009-2011-2013-2015-2017"/>
    <s v="CLP/mes"/>
    <s v="Elaboración propia con base en Encuestas CASEN 2006 a 2017"/>
    <s v="Evolución del Ingreso Promedio Mensual por Persona en la comuna de Calama"/>
    <s v="Gráfico que muestra la cantidad de fruta exportada desde la Calam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201"/>
    <x v="4"/>
    <s v="#1774B88"/>
  </r>
  <r>
    <s v="0211"/>
    <x v="1"/>
    <x v="1"/>
    <s v="Socioeconómico"/>
    <n v="2202"/>
    <x v="3"/>
    <x v="3"/>
    <x v="5"/>
    <x v="90"/>
    <x v="0"/>
    <x v="51"/>
    <s v="Años 2006-2009-2011-2013-2015-2017"/>
    <s v="CLP/mes"/>
    <s v="Elaboración propia con base en Encuestas CASEN 2006 a 2017"/>
    <s v="Evolución del Ingreso Promedio Mensual por Persona en la comuna de Ollagüe"/>
    <s v="Gráfico que muestra la cantidad de fruta exportada desde la Ollagü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202"/>
    <x v="4"/>
    <s v="#1774B89"/>
  </r>
  <r>
    <s v="0212"/>
    <x v="1"/>
    <x v="1"/>
    <s v="Socioeconómico"/>
    <n v="2203"/>
    <x v="3"/>
    <x v="3"/>
    <x v="5"/>
    <x v="91"/>
    <x v="0"/>
    <x v="51"/>
    <s v="Años 2006-2009-2011-2013-2015-2017"/>
    <s v="CLP/mes"/>
    <s v="Elaboración propia con base en Encuestas CASEN 2006 a 2017"/>
    <s v="Evolución del Ingreso Promedio Mensual por Persona en la comuna de San Pedro de Atacama"/>
    <s v="Gráfico que muestra la cantidad de fruta exportada desde la San Pedro de Atacam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203"/>
    <x v="4"/>
    <s v="#1774B90"/>
  </r>
  <r>
    <s v="0213"/>
    <x v="1"/>
    <x v="1"/>
    <s v="Socioeconómico"/>
    <n v="2301"/>
    <x v="3"/>
    <x v="3"/>
    <x v="5"/>
    <x v="92"/>
    <x v="0"/>
    <x v="51"/>
    <s v="Años 2006-2009-2011-2013-2015-2017"/>
    <s v="CLP/mes"/>
    <s v="Elaboración propia con base en Encuestas CASEN 2006 a 2017"/>
    <s v="Evolución del Ingreso Promedio Mensual por Persona en la comuna de Tocopilla"/>
    <s v="Gráfico que muestra la cantidad de fruta exportada desde la Tocopill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301"/>
    <x v="4"/>
    <s v="#1774B91"/>
  </r>
  <r>
    <s v="0214"/>
    <x v="1"/>
    <x v="1"/>
    <s v="Socioeconómico"/>
    <n v="2302"/>
    <x v="3"/>
    <x v="3"/>
    <x v="5"/>
    <x v="93"/>
    <x v="0"/>
    <x v="51"/>
    <s v="Años 2006-2009-2011-2013-2015-2017"/>
    <s v="CLP/mes"/>
    <s v="Elaboración propia con base en Encuestas CASEN 2006 a 2017"/>
    <s v="Evolución del Ingreso Promedio Mensual por Persona en la comuna de María Elena"/>
    <s v="Gráfico que muestra la cantidad de fruta exportada desde la María Ele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302"/>
    <x v="4"/>
    <s v="#1774B92"/>
  </r>
  <r>
    <s v="0215"/>
    <x v="1"/>
    <x v="1"/>
    <s v="Socioeconómico"/>
    <n v="3101"/>
    <x v="3"/>
    <x v="3"/>
    <x v="5"/>
    <x v="94"/>
    <x v="0"/>
    <x v="51"/>
    <s v="Años 2006-2009-2011-2013-2015-2017"/>
    <s v="CLP/mes"/>
    <s v="Elaboración propia con base en Encuestas CASEN 2006 a 2017"/>
    <s v="Evolución del Ingreso Promedio Mensual por Persona en la comuna de Copiapó"/>
    <s v="Gráfico que muestra la cantidad de fruta exportada desde la Copiapó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101"/>
    <x v="4"/>
    <s v="#1774B93"/>
  </r>
  <r>
    <s v="0216"/>
    <x v="1"/>
    <x v="1"/>
    <s v="Socioeconómico"/>
    <n v="3102"/>
    <x v="3"/>
    <x v="3"/>
    <x v="5"/>
    <x v="95"/>
    <x v="0"/>
    <x v="51"/>
    <s v="Años 2006-2009-2011-2013-2015-2017"/>
    <s v="CLP/mes"/>
    <s v="Elaboración propia con base en Encuestas CASEN 2006 a 2017"/>
    <s v="Evolución del Ingreso Promedio Mensual por Persona en la comuna de Caldera"/>
    <s v="Gráfico que muestra la cantidad de fruta exportada desde la Calde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102"/>
    <x v="4"/>
    <s v="#1774B94"/>
  </r>
  <r>
    <s v="0217"/>
    <x v="1"/>
    <x v="1"/>
    <s v="Socioeconómico"/>
    <n v="3103"/>
    <x v="3"/>
    <x v="3"/>
    <x v="5"/>
    <x v="96"/>
    <x v="0"/>
    <x v="51"/>
    <s v="Años 2006-2009-2011-2013-2015-2017"/>
    <s v="CLP/mes"/>
    <s v="Elaboración propia con base en Encuestas CASEN 2006 a 2017"/>
    <s v="Evolución del Ingreso Promedio Mensual por Persona en la comuna de Tierra Amarilla"/>
    <s v="Gráfico que muestra la cantidad de fruta exportada desde la Tierra Amarill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103"/>
    <x v="4"/>
    <s v="#1774B95"/>
  </r>
  <r>
    <s v="0218"/>
    <x v="1"/>
    <x v="1"/>
    <s v="Socioeconómico"/>
    <n v="3201"/>
    <x v="3"/>
    <x v="3"/>
    <x v="5"/>
    <x v="97"/>
    <x v="0"/>
    <x v="51"/>
    <s v="Años 2006-2009-2011-2013-2015-2017"/>
    <s v="CLP/mes"/>
    <s v="Elaboración propia con base en Encuestas CASEN 2006 a 2017"/>
    <s v="Evolución del Ingreso Promedio Mensual por Persona en la comuna de Chañaral"/>
    <s v="Gráfico que muestra la cantidad de fruta exportada desde la Chañaral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201"/>
    <x v="4"/>
    <s v="#1774B96"/>
  </r>
  <r>
    <s v="0219"/>
    <x v="1"/>
    <x v="1"/>
    <s v="Socioeconómico"/>
    <n v="3202"/>
    <x v="3"/>
    <x v="3"/>
    <x v="5"/>
    <x v="98"/>
    <x v="0"/>
    <x v="51"/>
    <s v="Años 2006-2009-2011-2013-2015-2017"/>
    <s v="CLP/mes"/>
    <s v="Elaboración propia con base en Encuestas CASEN 2006 a 2017"/>
    <s v="Evolución del Ingreso Promedio Mensual por Persona en la comuna de Diego de Almagro"/>
    <s v="Gráfico que muestra la cantidad de fruta exportada desde la Diego de Almagr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202"/>
    <x v="4"/>
    <s v="#1774B97"/>
  </r>
  <r>
    <s v="0220"/>
    <x v="1"/>
    <x v="1"/>
    <s v="Socioeconómico"/>
    <n v="3301"/>
    <x v="3"/>
    <x v="3"/>
    <x v="5"/>
    <x v="99"/>
    <x v="0"/>
    <x v="51"/>
    <s v="Años 2006-2009-2011-2013-2015-2017"/>
    <s v="CLP/mes"/>
    <s v="Elaboración propia con base en Encuestas CASEN 2006 a 2017"/>
    <s v="Evolución del Ingreso Promedio Mensual por Persona en la comuna de Vallenar"/>
    <s v="Gráfico que muestra la cantidad de fruta exportada desde la Vallenar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1"/>
    <x v="4"/>
    <s v="#1774B98"/>
  </r>
  <r>
    <s v="0221"/>
    <x v="1"/>
    <x v="1"/>
    <s v="Socioeconómico"/>
    <n v="3302"/>
    <x v="3"/>
    <x v="3"/>
    <x v="5"/>
    <x v="100"/>
    <x v="0"/>
    <x v="51"/>
    <s v="Años 2006-2009-2011-2013-2015-2017"/>
    <s v="CLP/mes"/>
    <s v="Elaboración propia con base en Encuestas CASEN 2006 a 2017"/>
    <s v="Evolución del Ingreso Promedio Mensual por Persona en la comuna de Alto del Carmen"/>
    <s v="Gráfico que muestra la cantidad de fruta exportada desde la Alto del Carme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2"/>
    <x v="4"/>
    <s v="#1774B99"/>
  </r>
  <r>
    <s v="0222"/>
    <x v="1"/>
    <x v="1"/>
    <s v="Socioeconómico"/>
    <n v="3303"/>
    <x v="3"/>
    <x v="3"/>
    <x v="5"/>
    <x v="101"/>
    <x v="0"/>
    <x v="51"/>
    <s v="Años 2006-2009-2011-2013-2015-2017"/>
    <s v="CLP/mes"/>
    <s v="Elaboración propia con base en Encuestas CASEN 2006 a 2017"/>
    <s v="Evolución del Ingreso Promedio Mensual por Persona en la comuna de Freirina"/>
    <s v="Gráfico que muestra la cantidad de fruta exportada desde la Freiri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3"/>
    <x v="4"/>
    <s v="#1774B100"/>
  </r>
  <r>
    <s v="0223"/>
    <x v="1"/>
    <x v="1"/>
    <s v="Socioeconómico"/>
    <n v="3304"/>
    <x v="3"/>
    <x v="3"/>
    <x v="5"/>
    <x v="102"/>
    <x v="0"/>
    <x v="51"/>
    <s v="Años 2006-2009-2011-2013-2015-2017"/>
    <s v="CLP/mes"/>
    <s v="Elaboración propia con base en Encuestas CASEN 2006 a 2017"/>
    <s v="Evolución del Ingreso Promedio Mensual por Persona en la comuna de Huasco"/>
    <s v="Gráfico que muestra la cantidad de fruta exportada desde la Huasc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4"/>
    <x v="4"/>
    <s v="#1774B101"/>
  </r>
  <r>
    <s v="0224"/>
    <x v="1"/>
    <x v="1"/>
    <s v="Socioeconómico"/>
    <n v="4101"/>
    <x v="3"/>
    <x v="3"/>
    <x v="5"/>
    <x v="103"/>
    <x v="0"/>
    <x v="51"/>
    <s v="Años 2006-2009-2011-2013-2015-2017"/>
    <s v="CLP/mes"/>
    <s v="Elaboración propia con base en Encuestas CASEN 2006 a 2017"/>
    <s v="Evolución del Ingreso Promedio Mensual por Persona en la comuna de La Serena"/>
    <s v="Gráfico que muestra la cantidad de fruta exportada desde la La Sere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1"/>
    <x v="4"/>
    <s v="#1774B102"/>
  </r>
  <r>
    <s v="0225"/>
    <x v="1"/>
    <x v="1"/>
    <s v="Socioeconómico"/>
    <n v="4102"/>
    <x v="3"/>
    <x v="3"/>
    <x v="5"/>
    <x v="104"/>
    <x v="0"/>
    <x v="51"/>
    <s v="Años 2006-2009-2011-2013-2015-2017"/>
    <s v="CLP/mes"/>
    <s v="Elaboración propia con base en Encuestas CASEN 2006 a 2017"/>
    <s v="Evolución del Ingreso Promedio Mensual por Persona en la comuna de Coquimbo"/>
    <s v="Gráfico que muestra la cantidad de fruta exportada desde la Coquimb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2"/>
    <x v="4"/>
    <s v="#1774B103"/>
  </r>
  <r>
    <s v="0226"/>
    <x v="1"/>
    <x v="1"/>
    <s v="Socioeconómico"/>
    <n v="4103"/>
    <x v="3"/>
    <x v="3"/>
    <x v="5"/>
    <x v="105"/>
    <x v="0"/>
    <x v="51"/>
    <s v="Años 2006-2009-2011-2013-2015-2017"/>
    <s v="CLP/mes"/>
    <s v="Elaboración propia con base en Encuestas CASEN 2006 a 2017"/>
    <s v="Evolución del Ingreso Promedio Mensual por Persona en la comuna de Andacollo"/>
    <s v="Gráfico que muestra la cantidad de fruta exportada desde la Andacoll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3"/>
    <x v="4"/>
    <s v="#1774B104"/>
  </r>
  <r>
    <s v="0227"/>
    <x v="1"/>
    <x v="1"/>
    <s v="Socioeconómico"/>
    <n v="4104"/>
    <x v="3"/>
    <x v="3"/>
    <x v="5"/>
    <x v="106"/>
    <x v="0"/>
    <x v="51"/>
    <s v="Años 2006-2009-2011-2013-2015-2017"/>
    <s v="CLP/mes"/>
    <s v="Elaboración propia con base en Encuestas CASEN 2006 a 2017"/>
    <s v="Evolución del Ingreso Promedio Mensual por Persona en la comuna de La Higuera"/>
    <s v="Gráfico que muestra la cantidad de fruta exportada desde la La Higue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4"/>
    <x v="4"/>
    <s v="#1774B105"/>
  </r>
  <r>
    <s v="0228"/>
    <x v="1"/>
    <x v="1"/>
    <s v="Socioeconómico"/>
    <n v="4105"/>
    <x v="3"/>
    <x v="3"/>
    <x v="5"/>
    <x v="107"/>
    <x v="0"/>
    <x v="51"/>
    <s v="Años 2006-2009-2011-2013-2015-2017"/>
    <s v="CLP/mes"/>
    <s v="Elaboración propia con base en Encuestas CASEN 2006 a 2017"/>
    <s v="Evolución del Ingreso Promedio Mensual por Persona en la comuna de Paiguano"/>
    <s v="Gráfico que muestra la cantidad de fruta exportada desde la Paiguan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5"/>
    <x v="4"/>
    <s v="#1774B106"/>
  </r>
  <r>
    <s v="0229"/>
    <x v="1"/>
    <x v="1"/>
    <s v="Socioeconómico"/>
    <n v="4106"/>
    <x v="3"/>
    <x v="3"/>
    <x v="5"/>
    <x v="108"/>
    <x v="0"/>
    <x v="51"/>
    <s v="Años 2006-2009-2011-2013-2015-2017"/>
    <s v="CLP/mes"/>
    <s v="Elaboración propia con base en Encuestas CASEN 2006 a 2017"/>
    <s v="Evolución del Ingreso Promedio Mensual por Persona en la comuna de Vicuña"/>
    <s v="Gráfico que muestra la cantidad de fruta exportada desde la Vicuñ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6"/>
    <x v="4"/>
    <s v="#1774B107"/>
  </r>
  <r>
    <s v="0230"/>
    <x v="1"/>
    <x v="1"/>
    <s v="Socioeconómico"/>
    <n v="4201"/>
    <x v="3"/>
    <x v="3"/>
    <x v="5"/>
    <x v="109"/>
    <x v="0"/>
    <x v="51"/>
    <s v="Años 2006-2009-2011-2013-2015-2017"/>
    <s v="CLP/mes"/>
    <s v="Elaboración propia con base en Encuestas CASEN 2006 a 2017"/>
    <s v="Evolución del Ingreso Promedio Mensual por Persona en la comuna de Illapel"/>
    <s v="Gráfico que muestra la cantidad de fruta exportada desde la Illapel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1"/>
    <x v="4"/>
    <s v="#1774B108"/>
  </r>
  <r>
    <s v="0231"/>
    <x v="1"/>
    <x v="1"/>
    <s v="Socioeconómico"/>
    <n v="4202"/>
    <x v="3"/>
    <x v="3"/>
    <x v="5"/>
    <x v="110"/>
    <x v="0"/>
    <x v="51"/>
    <s v="Años 2006-2009-2011-2013-2015-2017"/>
    <s v="CLP/mes"/>
    <s v="Elaboración propia con base en Encuestas CASEN 2006 a 2017"/>
    <s v="Evolución del Ingreso Promedio Mensual por Persona en la comuna de Canela"/>
    <s v="Gráfico que muestra la cantidad de fruta exportada desde la Canel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2"/>
    <x v="4"/>
    <s v="#1774B109"/>
  </r>
  <r>
    <s v="0232"/>
    <x v="1"/>
    <x v="1"/>
    <s v="Socioeconómico"/>
    <n v="4203"/>
    <x v="3"/>
    <x v="3"/>
    <x v="5"/>
    <x v="111"/>
    <x v="0"/>
    <x v="51"/>
    <s v="Años 2006-2009-2011-2013-2015-2017"/>
    <s v="CLP/mes"/>
    <s v="Elaboración propia con base en Encuestas CASEN 2006 a 2017"/>
    <s v="Evolución del Ingreso Promedio Mensual por Persona en la comuna de Los Vilos"/>
    <s v="Gráfico que muestra la cantidad de fruta exportada desde la Los Vilo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3"/>
    <x v="4"/>
    <s v="#1774B110"/>
  </r>
  <r>
    <s v="0233"/>
    <x v="1"/>
    <x v="1"/>
    <s v="Socioeconómico"/>
    <n v="4204"/>
    <x v="3"/>
    <x v="3"/>
    <x v="5"/>
    <x v="112"/>
    <x v="0"/>
    <x v="51"/>
    <s v="Años 2006-2009-2011-2013-2015-2017"/>
    <s v="CLP/mes"/>
    <s v="Elaboración propia con base en Encuestas CASEN 2006 a 2017"/>
    <s v="Evolución del Ingreso Promedio Mensual por Persona en la comuna de Salamanca"/>
    <s v="Gráfico que muestra la cantidad de fruta exportada desde la Salaman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4"/>
    <x v="4"/>
    <s v="#1774B111"/>
  </r>
  <r>
    <s v="0234"/>
    <x v="1"/>
    <x v="1"/>
    <s v="Socioeconómico"/>
    <n v="4301"/>
    <x v="3"/>
    <x v="3"/>
    <x v="5"/>
    <x v="113"/>
    <x v="0"/>
    <x v="51"/>
    <s v="Años 2006-2009-2011-2013-2015-2017"/>
    <s v="CLP/mes"/>
    <s v="Elaboración propia con base en Encuestas CASEN 2006 a 2017"/>
    <s v="Evolución del Ingreso Promedio Mensual por Persona en la comuna de Ovalle"/>
    <s v="Gráfico que muestra la cantidad de fruta exportada desde la Oval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1"/>
    <x v="4"/>
    <s v="#1774B112"/>
  </r>
  <r>
    <s v="0235"/>
    <x v="1"/>
    <x v="1"/>
    <s v="Socioeconómico"/>
    <n v="4302"/>
    <x v="3"/>
    <x v="3"/>
    <x v="5"/>
    <x v="114"/>
    <x v="0"/>
    <x v="51"/>
    <s v="Años 2006-2009-2011-2013-2015-2017"/>
    <s v="CLP/mes"/>
    <s v="Elaboración propia con base en Encuestas CASEN 2006 a 2017"/>
    <s v="Evolución del Ingreso Promedio Mensual por Persona en la comuna de Combarbalá"/>
    <s v="Gráfico que muestra la cantidad de fruta exportada desde la Combarbalá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2"/>
    <x v="4"/>
    <s v="#1774B113"/>
  </r>
  <r>
    <s v="0236"/>
    <x v="1"/>
    <x v="1"/>
    <s v="Socioeconómico"/>
    <n v="4303"/>
    <x v="3"/>
    <x v="3"/>
    <x v="5"/>
    <x v="115"/>
    <x v="0"/>
    <x v="51"/>
    <s v="Años 2006-2009-2011-2013-2015-2017"/>
    <s v="CLP/mes"/>
    <s v="Elaboración propia con base en Encuestas CASEN 2006 a 2017"/>
    <s v="Evolución del Ingreso Promedio Mensual por Persona en la comuna de Monte Patria"/>
    <s v="Gráfico que muestra la cantidad de fruta exportada desde la Monte Patri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3"/>
    <x v="4"/>
    <s v="#1774B114"/>
  </r>
  <r>
    <s v="0237"/>
    <x v="1"/>
    <x v="1"/>
    <s v="Socioeconómico"/>
    <n v="4304"/>
    <x v="3"/>
    <x v="3"/>
    <x v="5"/>
    <x v="116"/>
    <x v="0"/>
    <x v="51"/>
    <s v="Años 2006-2009-2011-2013-2015-2017"/>
    <s v="CLP/mes"/>
    <s v="Elaboración propia con base en Encuestas CASEN 2006 a 2017"/>
    <s v="Evolución del Ingreso Promedio Mensual por Persona en la comuna de Punitaqui"/>
    <s v="Gráfico que muestra la cantidad de fruta exportada desde la Punitaqui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4"/>
    <x v="4"/>
    <s v="#1774B115"/>
  </r>
  <r>
    <s v="0238"/>
    <x v="1"/>
    <x v="1"/>
    <s v="Socioeconómico"/>
    <n v="4305"/>
    <x v="3"/>
    <x v="3"/>
    <x v="5"/>
    <x v="117"/>
    <x v="0"/>
    <x v="51"/>
    <s v="Años 2006-2009-2011-2013-2015-2017"/>
    <s v="CLP/mes"/>
    <s v="Elaboración propia con base en Encuestas CASEN 2006 a 2017"/>
    <s v="Evolución del Ingreso Promedio Mensual por Persona en la comuna de Río Hurtado"/>
    <s v="Gráfico que muestra la cantidad de fruta exportada desde la Río Hurtad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5"/>
    <x v="4"/>
    <s v="#1774B116"/>
  </r>
  <r>
    <s v="0239"/>
    <x v="1"/>
    <x v="1"/>
    <s v="Socioeconómico"/>
    <n v="5101"/>
    <x v="3"/>
    <x v="3"/>
    <x v="5"/>
    <x v="118"/>
    <x v="0"/>
    <x v="51"/>
    <s v="Años 2006-2009-2011-2013-2015-2017"/>
    <s v="CLP/mes"/>
    <s v="Elaboración propia con base en Encuestas CASEN 2006 a 2017"/>
    <s v="Evolución del Ingreso Promedio Mensual por Persona en la comuna de Valparaíso"/>
    <s v="Gráfico que muestra la cantidad de fruta exportada desde la Valparaís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1"/>
    <x v="4"/>
    <s v="#1774B117"/>
  </r>
  <r>
    <s v="0240"/>
    <x v="1"/>
    <x v="1"/>
    <s v="Socioeconómico"/>
    <n v="5102"/>
    <x v="3"/>
    <x v="3"/>
    <x v="5"/>
    <x v="119"/>
    <x v="0"/>
    <x v="51"/>
    <s v="Años 2006-2009-2011-2013-2015-2017"/>
    <s v="CLP/mes"/>
    <s v="Elaboración propia con base en Encuestas CASEN 2006 a 2017"/>
    <s v="Evolución del Ingreso Promedio Mensual por Persona en la comuna de Casablanca"/>
    <s v="Gráfico que muestra la cantidad de fruta exportada desde la Casablan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2"/>
    <x v="4"/>
    <s v="#1774B118"/>
  </r>
  <r>
    <s v="0241"/>
    <x v="1"/>
    <x v="1"/>
    <s v="Socioeconómico"/>
    <n v="5103"/>
    <x v="3"/>
    <x v="3"/>
    <x v="5"/>
    <x v="120"/>
    <x v="0"/>
    <x v="51"/>
    <s v="Años 2006-2009-2011-2013-2015-2017"/>
    <s v="CLP/mes"/>
    <s v="Elaboración propia con base en Encuestas CASEN 2006 a 2017"/>
    <s v="Evolución del Ingreso Promedio Mensual por Persona en la comuna de Concón"/>
    <s v="Gráfico que muestra la cantidad de fruta exportada desde la Concó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3"/>
    <x v="4"/>
    <s v="#1774B119"/>
  </r>
  <r>
    <s v="0242"/>
    <x v="1"/>
    <x v="1"/>
    <s v="Socioeconómico"/>
    <n v="5104"/>
    <x v="3"/>
    <x v="3"/>
    <x v="5"/>
    <x v="121"/>
    <x v="0"/>
    <x v="51"/>
    <s v="Años 2006-2009-2011-2013-2015-2017"/>
    <s v="CLP/mes"/>
    <s v="Elaboración propia con base en Encuestas CASEN 2006 a 2017"/>
    <s v="Evolución del Ingreso Promedio Mensual por Persona en la comuna de Juan Fernández"/>
    <s v="Gráfico que muestra la cantidad de fruta exportada desde la Juan Fernández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4"/>
    <x v="4"/>
    <s v="#1774B120"/>
  </r>
  <r>
    <s v="0243"/>
    <x v="1"/>
    <x v="1"/>
    <s v="Socioeconómico"/>
    <n v="5105"/>
    <x v="3"/>
    <x v="3"/>
    <x v="5"/>
    <x v="122"/>
    <x v="0"/>
    <x v="51"/>
    <s v="Años 2006-2009-2011-2013-2015-2017"/>
    <s v="CLP/mes"/>
    <s v="Elaboración propia con base en Encuestas CASEN 2006 a 2017"/>
    <s v="Evolución del Ingreso Promedio Mensual por Persona en la comuna de Puchuncaví"/>
    <s v="Gráfico que muestra la cantidad de fruta exportada desde la Puchuncaví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5"/>
    <x v="4"/>
    <s v="#1774B121"/>
  </r>
  <r>
    <s v="0244"/>
    <x v="1"/>
    <x v="1"/>
    <s v="Socioeconómico"/>
    <n v="5107"/>
    <x v="3"/>
    <x v="3"/>
    <x v="5"/>
    <x v="123"/>
    <x v="0"/>
    <x v="51"/>
    <s v="Años 2006-2009-2011-2013-2015-2017"/>
    <s v="CLP/mes"/>
    <s v="Elaboración propia con base en Encuestas CASEN 2006 a 2017"/>
    <s v="Evolución del Ingreso Promedio Mensual por Persona en la comuna de Quintero"/>
    <s v="Gráfico que muestra la cantidad de fruta exportada desde la Quinter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7"/>
    <x v="4"/>
    <s v="#1774B122"/>
  </r>
  <r>
    <s v="0245"/>
    <x v="1"/>
    <x v="1"/>
    <s v="Socioeconómico"/>
    <n v="5109"/>
    <x v="3"/>
    <x v="3"/>
    <x v="5"/>
    <x v="124"/>
    <x v="0"/>
    <x v="51"/>
    <s v="Años 2006-2009-2011-2013-2015-2017"/>
    <s v="CLP/mes"/>
    <s v="Elaboración propia con base en Encuestas CASEN 2006 a 2017"/>
    <s v="Evolución del Ingreso Promedio Mensual por Persona en la comuna de Viña del Mar"/>
    <s v="Gráfico que muestra la cantidad de fruta exportada desde la Viña del Mar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9"/>
    <x v="4"/>
    <s v="#1774B123"/>
  </r>
  <r>
    <s v="0246"/>
    <x v="1"/>
    <x v="1"/>
    <s v="Socioeconómico"/>
    <n v="5201"/>
    <x v="3"/>
    <x v="3"/>
    <x v="5"/>
    <x v="125"/>
    <x v="0"/>
    <x v="51"/>
    <s v="Años 2006-2009-2011-2013-2015-2017"/>
    <s v="CLP/mes"/>
    <s v="Elaboración propia con base en Encuestas CASEN 2006 a 2017"/>
    <s v="Evolución del Ingreso Promedio Mensual por Persona en la comuna de Isla de Pascua"/>
    <s v="Gráfico que muestra la cantidad de fruta exportada desde la Isla de Pascu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201"/>
    <x v="4"/>
    <s v="#1774B124"/>
  </r>
  <r>
    <s v="0247"/>
    <x v="1"/>
    <x v="1"/>
    <s v="Socioeconómico"/>
    <n v="5301"/>
    <x v="3"/>
    <x v="3"/>
    <x v="5"/>
    <x v="126"/>
    <x v="0"/>
    <x v="51"/>
    <s v="Años 2006-2009-2011-2013-2015-2017"/>
    <s v="CLP/mes"/>
    <s v="Elaboración propia con base en Encuestas CASEN 2006 a 2017"/>
    <s v="Evolución del Ingreso Promedio Mensual por Persona en la comuna de Los Andes"/>
    <s v="Gráfico que muestra la cantidad de fruta exportada desde la Los And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1"/>
    <x v="4"/>
    <s v="#1774B125"/>
  </r>
  <r>
    <s v="0248"/>
    <x v="1"/>
    <x v="1"/>
    <s v="Socioeconómico"/>
    <n v="5302"/>
    <x v="3"/>
    <x v="3"/>
    <x v="5"/>
    <x v="127"/>
    <x v="0"/>
    <x v="51"/>
    <s v="Años 2006-2009-2011-2013-2015-2017"/>
    <s v="CLP/mes"/>
    <s v="Elaboración propia con base en Encuestas CASEN 2006 a 2017"/>
    <s v="Evolución del Ingreso Promedio Mensual por Persona en la comuna de Calle Larga"/>
    <s v="Gráfico que muestra la cantidad de fruta exportada desde la Calle Larg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2"/>
    <x v="4"/>
    <s v="#1774B126"/>
  </r>
  <r>
    <s v="0249"/>
    <x v="1"/>
    <x v="1"/>
    <s v="Socioeconómico"/>
    <n v="5303"/>
    <x v="3"/>
    <x v="3"/>
    <x v="5"/>
    <x v="128"/>
    <x v="0"/>
    <x v="51"/>
    <s v="Años 2006-2009-2011-2013-2015-2017"/>
    <s v="CLP/mes"/>
    <s v="Elaboración propia con base en Encuestas CASEN 2006 a 2017"/>
    <s v="Evolución del Ingreso Promedio Mensual por Persona en la comuna de Rinconada"/>
    <s v="Gráfico que muestra la cantidad de fruta exportada desde la Rinconad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3"/>
    <x v="4"/>
    <s v="#1774B127"/>
  </r>
  <r>
    <s v="0250"/>
    <x v="1"/>
    <x v="1"/>
    <s v="Socioeconómico"/>
    <n v="5304"/>
    <x v="3"/>
    <x v="3"/>
    <x v="5"/>
    <x v="129"/>
    <x v="0"/>
    <x v="51"/>
    <s v="Años 2006-2009-2011-2013-2015-2017"/>
    <s v="CLP/mes"/>
    <s v="Elaboración propia con base en Encuestas CASEN 2006 a 2017"/>
    <s v="Evolución del Ingreso Promedio Mensual por Persona en la comuna de San Esteban"/>
    <s v="Gráfico que muestra la cantidad de fruta exportada desde la San Esteba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4"/>
    <x v="4"/>
    <s v="#1774B128"/>
  </r>
  <r>
    <s v="0251"/>
    <x v="1"/>
    <x v="1"/>
    <s v="Socioeconómico"/>
    <n v="5401"/>
    <x v="3"/>
    <x v="3"/>
    <x v="5"/>
    <x v="130"/>
    <x v="0"/>
    <x v="51"/>
    <s v="Años 2006-2009-2011-2013-2015-2017"/>
    <s v="CLP/mes"/>
    <s v="Elaboración propia con base en Encuestas CASEN 2006 a 2017"/>
    <s v="Evolución del Ingreso Promedio Mensual por Persona en la comuna de La Ligua"/>
    <s v="Gráfico que muestra la cantidad de fruta exportada desde la La Ligu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1"/>
    <x v="4"/>
    <s v="#1774B129"/>
  </r>
  <r>
    <s v="0252"/>
    <x v="1"/>
    <x v="1"/>
    <s v="Socioeconómico"/>
    <n v="5402"/>
    <x v="3"/>
    <x v="3"/>
    <x v="5"/>
    <x v="131"/>
    <x v="0"/>
    <x v="51"/>
    <s v="Años 2006-2009-2011-2013-2015-2017"/>
    <s v="CLP/mes"/>
    <s v="Elaboración propia con base en Encuestas CASEN 2006 a 2017"/>
    <s v="Evolución del Ingreso Promedio Mensual por Persona en la comuna de Cabildo"/>
    <s v="Gráfico que muestra la cantidad de fruta exportada desde la Cabild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2"/>
    <x v="4"/>
    <s v="#1774B130"/>
  </r>
  <r>
    <s v="0253"/>
    <x v="1"/>
    <x v="1"/>
    <s v="Socioeconómico"/>
    <n v="5403"/>
    <x v="3"/>
    <x v="3"/>
    <x v="5"/>
    <x v="132"/>
    <x v="0"/>
    <x v="51"/>
    <s v="Años 2006-2009-2011-2013-2015-2017"/>
    <s v="CLP/mes"/>
    <s v="Elaboración propia con base en Encuestas CASEN 2006 a 2017"/>
    <s v="Evolución del Ingreso Promedio Mensual por Persona en la comuna de Papudo"/>
    <s v="Gráfico que muestra la cantidad de fruta exportada desde la Papud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3"/>
    <x v="4"/>
    <s v="#1774B131"/>
  </r>
  <r>
    <s v="0254"/>
    <x v="1"/>
    <x v="1"/>
    <s v="Socioeconómico"/>
    <n v="5404"/>
    <x v="3"/>
    <x v="3"/>
    <x v="5"/>
    <x v="133"/>
    <x v="0"/>
    <x v="51"/>
    <s v="Años 2006-2009-2011-2013-2015-2017"/>
    <s v="CLP/mes"/>
    <s v="Elaboración propia con base en Encuestas CASEN 2006 a 2017"/>
    <s v="Evolución del Ingreso Promedio Mensual por Persona en la comuna de Petorca"/>
    <s v="Gráfico que muestra la cantidad de fruta exportada desde la Petor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4"/>
    <x v="4"/>
    <s v="#1774B132"/>
  </r>
  <r>
    <s v="0255"/>
    <x v="1"/>
    <x v="1"/>
    <s v="Socioeconómico"/>
    <n v="5405"/>
    <x v="3"/>
    <x v="3"/>
    <x v="5"/>
    <x v="134"/>
    <x v="0"/>
    <x v="51"/>
    <s v="Años 2006-2009-2011-2013-2015-2017"/>
    <s v="CLP/mes"/>
    <s v="Elaboración propia con base en Encuestas CASEN 2006 a 2017"/>
    <s v="Evolución del Ingreso Promedio Mensual por Persona en la comuna de Zapallar"/>
    <s v="Gráfico que muestra la cantidad de fruta exportada desde la Zapallar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5"/>
    <x v="4"/>
    <s v="#1774B133"/>
  </r>
  <r>
    <s v="0256"/>
    <x v="1"/>
    <x v="1"/>
    <s v="Socioeconómico"/>
    <n v="5501"/>
    <x v="3"/>
    <x v="3"/>
    <x v="5"/>
    <x v="135"/>
    <x v="0"/>
    <x v="51"/>
    <s v="Años 2006-2009-2011-2013-2015-2017"/>
    <s v="CLP/mes"/>
    <s v="Elaboración propia con base en Encuestas CASEN 2006 a 2017"/>
    <s v="Evolución del Ingreso Promedio Mensual por Persona en la comuna de Quillota"/>
    <s v="Gráfico que muestra la cantidad de fruta exportada desde la Quillo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1"/>
    <x v="4"/>
    <s v="#1774B134"/>
  </r>
  <r>
    <s v="0257"/>
    <x v="1"/>
    <x v="1"/>
    <s v="Socioeconómico"/>
    <n v="5502"/>
    <x v="3"/>
    <x v="3"/>
    <x v="5"/>
    <x v="136"/>
    <x v="0"/>
    <x v="51"/>
    <s v="Años 2006-2009-2011-2013-2015-2017"/>
    <s v="CLP/mes"/>
    <s v="Elaboración propia con base en Encuestas CASEN 2006 a 2017"/>
    <s v="Evolución del Ingreso Promedio Mensual por Persona en la comuna de Calera"/>
    <s v="Gráfico que muestra la cantidad de fruta exportada desde la Cale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2"/>
    <x v="4"/>
    <s v="#1774B135"/>
  </r>
  <r>
    <s v="0258"/>
    <x v="1"/>
    <x v="1"/>
    <s v="Socioeconómico"/>
    <n v="5503"/>
    <x v="3"/>
    <x v="3"/>
    <x v="5"/>
    <x v="137"/>
    <x v="0"/>
    <x v="51"/>
    <s v="Años 2006-2009-2011-2013-2015-2017"/>
    <s v="CLP/mes"/>
    <s v="Elaboración propia con base en Encuestas CASEN 2006 a 2017"/>
    <s v="Evolución del Ingreso Promedio Mensual por Persona en la comuna de Hijuelas"/>
    <s v="Gráfico que muestra la cantidad de fruta exportada desde la Hijuela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3"/>
    <x v="4"/>
    <s v="#1774B136"/>
  </r>
  <r>
    <s v="0259"/>
    <x v="1"/>
    <x v="1"/>
    <s v="Socioeconómico"/>
    <n v="5504"/>
    <x v="3"/>
    <x v="3"/>
    <x v="5"/>
    <x v="138"/>
    <x v="0"/>
    <x v="51"/>
    <s v="Años 2006-2009-2011-2013-2015-2017"/>
    <s v="CLP/mes"/>
    <s v="Elaboración propia con base en Encuestas CASEN 2006 a 2017"/>
    <s v="Evolución del Ingreso Promedio Mensual por Persona en la comuna de La Cruz"/>
    <s v="Gráfico que muestra la cantidad de fruta exportada desde la La Cruz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4"/>
    <x v="4"/>
    <s v="#1774B137"/>
  </r>
  <r>
    <s v="0260"/>
    <x v="1"/>
    <x v="1"/>
    <s v="Socioeconómico"/>
    <n v="5506"/>
    <x v="3"/>
    <x v="3"/>
    <x v="5"/>
    <x v="139"/>
    <x v="0"/>
    <x v="51"/>
    <s v="Años 2006-2009-2011-2013-2015-2017"/>
    <s v="CLP/mes"/>
    <s v="Elaboración propia con base en Encuestas CASEN 2006 a 2017"/>
    <s v="Evolución del Ingreso Promedio Mensual por Persona en la comuna de Nogales"/>
    <s v="Gráfico que muestra la cantidad de fruta exportada desde la Nogal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6"/>
    <x v="4"/>
    <s v="#1774B138"/>
  </r>
  <r>
    <s v="0261"/>
    <x v="1"/>
    <x v="1"/>
    <s v="Socioeconómico"/>
    <n v="5601"/>
    <x v="3"/>
    <x v="3"/>
    <x v="5"/>
    <x v="140"/>
    <x v="0"/>
    <x v="51"/>
    <s v="Años 2006-2009-2011-2013-2015-2017"/>
    <s v="CLP/mes"/>
    <s v="Elaboración propia con base en Encuestas CASEN 2006 a 2017"/>
    <s v="Evolución del Ingreso Promedio Mensual por Persona en la comuna de San Antonio"/>
    <s v="Gráfico que muestra la cantidad de fruta exportada desde la San Antoni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1"/>
    <x v="4"/>
    <s v="#1774B139"/>
  </r>
  <r>
    <s v="0262"/>
    <x v="1"/>
    <x v="1"/>
    <s v="Socioeconómico"/>
    <n v="5602"/>
    <x v="3"/>
    <x v="3"/>
    <x v="5"/>
    <x v="141"/>
    <x v="0"/>
    <x v="51"/>
    <s v="Años 2006-2009-2011-2013-2015-2017"/>
    <s v="CLP/mes"/>
    <s v="Elaboración propia con base en Encuestas CASEN 2006 a 2017"/>
    <s v="Evolución del Ingreso Promedio Mensual por Persona en la comuna de Algarrobo"/>
    <s v="Gráfico que muestra la cantidad de fruta exportada desde la Algarrob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2"/>
    <x v="4"/>
    <s v="#1774B140"/>
  </r>
  <r>
    <s v="0263"/>
    <x v="1"/>
    <x v="1"/>
    <s v="Socioeconómico"/>
    <n v="5603"/>
    <x v="3"/>
    <x v="3"/>
    <x v="5"/>
    <x v="142"/>
    <x v="0"/>
    <x v="51"/>
    <s v="Años 2006-2009-2011-2013-2015-2017"/>
    <s v="CLP/mes"/>
    <s v="Elaboración propia con base en Encuestas CASEN 2006 a 2017"/>
    <s v="Evolución del Ingreso Promedio Mensual por Persona en la comuna de Cartagena"/>
    <s v="Gráfico que muestra la cantidad de fruta exportada desde la Cartage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3"/>
    <x v="4"/>
    <s v="#1774B141"/>
  </r>
  <r>
    <s v="0264"/>
    <x v="1"/>
    <x v="1"/>
    <s v="Socioeconómico"/>
    <n v="5604"/>
    <x v="3"/>
    <x v="3"/>
    <x v="5"/>
    <x v="143"/>
    <x v="0"/>
    <x v="51"/>
    <s v="Años 2006-2009-2011-2013-2015-2017"/>
    <s v="CLP/mes"/>
    <s v="Elaboración propia con base en Encuestas CASEN 2006 a 2017"/>
    <s v="Evolución del Ingreso Promedio Mensual por Persona en la comuna de El Quisco"/>
    <s v="Gráfico que muestra la cantidad de fruta exportada desde la El Quisc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4"/>
    <x v="4"/>
    <s v="#1774B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M3:M7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m="1" x="9"/>
        <item m="1" x="6"/>
        <item m="1" x="4"/>
        <item m="1" x="5"/>
        <item m="1" x="8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6"/>
    </i>
    <i>
      <x v="7"/>
    </i>
    <i>
      <x v="8"/>
    </i>
    <i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F3:G7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m="1" x="10"/>
        <item m="1" x="7"/>
        <item m="1" x="4"/>
        <item m="1" x="2"/>
        <item m="1" x="11"/>
        <item m="1" x="8"/>
        <item m="1" x="5"/>
        <item m="1" x="3"/>
        <item m="1" x="12"/>
        <item m="1" x="9"/>
        <item m="1"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4"/>
        <item m="1"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4">
    <i>
      <x v="2"/>
      <x/>
    </i>
    <i>
      <x v="3"/>
      <x v="12"/>
    </i>
    <i>
      <x v="4"/>
      <x v="12"/>
    </i>
    <i>
      <x v="5"/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O3:AP16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7"/>
        <item x="3"/>
        <item m="1" x="6"/>
        <item x="0"/>
        <item x="1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4">
        <item m="1" x="149"/>
        <item x="141"/>
        <item m="1" x="339"/>
        <item m="1" x="426"/>
        <item x="100"/>
        <item x="79"/>
        <item m="1" x="187"/>
        <item x="105"/>
        <item m="1" x="332"/>
        <item x="85"/>
        <item m="1" x="183"/>
        <item m="1" x="353"/>
        <item m="1" x="340"/>
        <item m="1" x="328"/>
        <item m="1" x="311"/>
        <item x="131"/>
        <item m="1" x="404"/>
        <item m="1" x="229"/>
        <item x="89"/>
        <item m="1" x="155"/>
        <item x="95"/>
        <item x="136"/>
        <item m="1" x="390"/>
        <item x="127"/>
        <item m="1" x="385"/>
        <item x="81"/>
        <item x="110"/>
        <item m="1" x="221"/>
        <item m="1" x="300"/>
        <item x="142"/>
        <item x="119"/>
        <item m="1" x="427"/>
        <item m="1" x="290"/>
        <item m="1" x="313"/>
        <item m="1" x="302"/>
        <item m="1" x="203"/>
        <item m="1" x="273"/>
        <item m="1" x="150"/>
        <item x="97"/>
        <item m="1" x="410"/>
        <item m="1" x="309"/>
        <item x="16"/>
        <item m="1" x="373"/>
        <item m="1" x="223"/>
        <item m="1" x="209"/>
        <item m="1" x="376"/>
        <item m="1" x="391"/>
        <item m="1" x="217"/>
        <item m="1" x="416"/>
        <item m="1" x="243"/>
        <item m="1" x="274"/>
        <item m="1" x="213"/>
        <item m="1" x="425"/>
        <item m="1" x="253"/>
        <item m="1" x="146"/>
        <item m="1" x="293"/>
        <item m="1" x="409"/>
        <item m="1" x="366"/>
        <item x="82"/>
        <item m="1" x="192"/>
        <item m="1" x="381"/>
        <item m="1" x="196"/>
        <item x="114"/>
        <item m="1" x="295"/>
        <item m="1" x="338"/>
        <item x="120"/>
        <item m="1" x="181"/>
        <item m="1" x="236"/>
        <item x="94"/>
        <item x="104"/>
        <item m="1" x="212"/>
        <item m="1" x="422"/>
        <item m="1" x="154"/>
        <item m="1" x="239"/>
        <item m="1" x="264"/>
        <item m="1" x="347"/>
        <item m="1" x="386"/>
        <item m="1" x="327"/>
        <item m="1" x="394"/>
        <item m="1" x="242"/>
        <item m="1" x="265"/>
        <item x="98"/>
        <item m="1" x="151"/>
        <item m="1" x="429"/>
        <item m="1" x="184"/>
        <item m="1" x="250"/>
        <item x="143"/>
        <item m="1" x="342"/>
        <item m="1" x="318"/>
        <item m="1" x="384"/>
        <item m="1" x="288"/>
        <item m="1" x="343"/>
        <item m="1" x="249"/>
        <item x="101"/>
        <item m="1" x="325"/>
        <item m="1" x="303"/>
        <item m="1" x="314"/>
        <item m="1" x="380"/>
        <item m="1" x="238"/>
        <item m="1" x="417"/>
        <item m="1" x="174"/>
        <item m="1" x="397"/>
        <item m="1" x="208"/>
        <item x="137"/>
        <item m="1" x="214"/>
        <item m="1" x="218"/>
        <item m="1" x="344"/>
        <item m="1" x="235"/>
        <item x="83"/>
        <item x="102"/>
        <item m="1" x="285"/>
        <item x="109"/>
        <item m="1" x="432"/>
        <item x="78"/>
        <item m="1" x="402"/>
        <item x="125"/>
        <item x="121"/>
        <item m="1" x="226"/>
        <item x="138"/>
        <item m="1" x="186"/>
        <item m="1" x="244"/>
        <item m="1" x="368"/>
        <item x="106"/>
        <item x="130"/>
        <item m="1" x="251"/>
        <item m="1" x="411"/>
        <item x="103"/>
        <item m="1" x="178"/>
        <item m="1" x="162"/>
        <item m="1" x="296"/>
        <item m="1" x="227"/>
        <item m="1" x="365"/>
        <item m="1" x="222"/>
        <item m="1" x="262"/>
        <item m="1" x="173"/>
        <item m="1" x="412"/>
        <item m="1" x="161"/>
        <item m="1" x="329"/>
        <item m="1" x="188"/>
        <item m="1" x="317"/>
        <item m="1" x="424"/>
        <item m="1" x="398"/>
        <item m="1" x="152"/>
        <item m="1" x="277"/>
        <item m="1" x="299"/>
        <item m="1" x="399"/>
        <item m="1" x="360"/>
        <item m="1" x="421"/>
        <item m="1" x="156"/>
        <item m="1" x="354"/>
        <item m="1" x="284"/>
        <item m="1" x="382"/>
        <item x="126"/>
        <item m="1" x="408"/>
        <item m="1" x="224"/>
        <item m="1" x="198"/>
        <item m="1" x="363"/>
        <item x="111"/>
        <item m="1" x="232"/>
        <item m="1" x="211"/>
        <item m="1" x="431"/>
        <item m="1" x="210"/>
        <item m="1" x="199"/>
        <item m="1" x="405"/>
        <item m="1" x="341"/>
        <item m="1" x="169"/>
        <item x="93"/>
        <item m="1" x="413"/>
        <item m="1" x="231"/>
        <item m="1" x="352"/>
        <item m="1" x="355"/>
        <item x="86"/>
        <item m="1" x="201"/>
        <item m="1" x="266"/>
        <item m="1" x="258"/>
        <item x="115"/>
        <item m="1" x="230"/>
        <item m="1" x="206"/>
        <item m="1" x="430"/>
        <item m="1" x="275"/>
        <item m="1" x="358"/>
        <item m="1" x="207"/>
        <item m="1" x="348"/>
        <item m="1" x="423"/>
        <item x="139"/>
        <item m="1" x="204"/>
        <item m="1" x="292"/>
        <item m="1" x="357"/>
        <item m="1" x="349"/>
        <item m="1" x="160"/>
        <item x="90"/>
        <item m="1" x="356"/>
        <item m="1" x="175"/>
        <item x="113"/>
        <item m="1" x="414"/>
        <item m="1" x="147"/>
        <item x="107"/>
        <item m="1" x="305"/>
        <item m="1" x="269"/>
        <item m="1" x="378"/>
        <item m="1" x="361"/>
        <item m="1" x="389"/>
        <item m="1" x="350"/>
        <item x="132"/>
        <item m="1" x="202"/>
        <item m="1" x="177"/>
        <item m="1" x="364"/>
        <item m="1" x="194"/>
        <item m="1" x="322"/>
        <item m="1" x="326"/>
        <item m="1" x="334"/>
        <item m="1" x="200"/>
        <item m="1" x="145"/>
        <item m="1" x="267"/>
        <item m="1" x="419"/>
        <item m="1" x="345"/>
        <item x="133"/>
        <item m="1" x="257"/>
        <item x="84"/>
        <item m="1" x="255"/>
        <item m="1" x="158"/>
        <item m="1" x="324"/>
        <item m="1" x="144"/>
        <item m="1" x="197"/>
        <item m="1" x="176"/>
        <item m="1" x="319"/>
        <item m="1" x="281"/>
        <item x="80"/>
        <item m="1" x="225"/>
        <item m="1" x="219"/>
        <item x="122"/>
        <item m="1" x="191"/>
        <item m="1" x="163"/>
        <item m="1" x="400"/>
        <item m="1" x="310"/>
        <item m="1" x="220"/>
        <item m="1" x="351"/>
        <item m="1" x="294"/>
        <item x="116"/>
        <item m="1" x="383"/>
        <item m="1" x="362"/>
        <item m="1" x="321"/>
        <item m="1" x="171"/>
        <item m="1" x="157"/>
        <item m="1" x="377"/>
        <item m="1" x="216"/>
        <item m="1" x="283"/>
        <item m="1" x="330"/>
        <item m="1" x="374"/>
        <item m="1" x="259"/>
        <item m="1" x="215"/>
        <item m="1" x="312"/>
        <item m="1" x="367"/>
        <item x="135"/>
        <item m="1" x="359"/>
        <item m="1" x="375"/>
        <item m="1" x="261"/>
        <item m="1" x="336"/>
        <item x="123"/>
        <item m="1" x="306"/>
        <item m="1" x="179"/>
        <item m="1" x="372"/>
        <item m="1" x="182"/>
        <item m="1" x="407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280"/>
        <item m="1" x="205"/>
        <item m="1" x="337"/>
        <item m="1" x="388"/>
        <item m="1" x="291"/>
        <item x="128"/>
        <item m="1" x="168"/>
        <item m="1" x="307"/>
        <item x="117"/>
        <item m="1" x="165"/>
        <item m="1" x="401"/>
        <item m="1" x="172"/>
        <item m="1" x="331"/>
        <item m="1" x="260"/>
        <item m="1" x="393"/>
        <item x="112"/>
        <item x="140"/>
        <item m="1" x="256"/>
        <item m="1" x="346"/>
        <item m="1" x="190"/>
        <item x="129"/>
        <item m="1" x="185"/>
        <item m="1" x="180"/>
        <item m="1" x="271"/>
        <item m="1" x="159"/>
        <item m="1" x="371"/>
        <item m="1" x="268"/>
        <item m="1" x="286"/>
        <item m="1" x="420"/>
        <item m="1" x="289"/>
        <item m="1" x="320"/>
        <item m="1" x="278"/>
        <item m="1" x="369"/>
        <item m="1" x="395"/>
        <item x="91"/>
        <item m="1" x="279"/>
        <item m="1" x="245"/>
        <item m="1" x="370"/>
        <item m="1" x="240"/>
        <item m="1" x="387"/>
        <item m="1" x="403"/>
        <item m="1" x="189"/>
        <item m="1" x="287"/>
        <item m="1" x="166"/>
        <item m="1" x="396"/>
        <item m="1" x="316"/>
        <item x="87"/>
        <item m="1" x="270"/>
        <item m="1" x="415"/>
        <item m="1" x="298"/>
        <item x="88"/>
        <item m="1" x="228"/>
        <item m="1" x="418"/>
        <item m="1" x="272"/>
        <item x="96"/>
        <item m="1" x="252"/>
        <item m="1" x="237"/>
        <item m="1" x="247"/>
        <item x="92"/>
        <item m="1" x="379"/>
        <item m="1" x="167"/>
        <item m="1" x="153"/>
        <item m="1" x="233"/>
        <item m="1" x="301"/>
        <item m="1" x="164"/>
        <item m="1" x="195"/>
        <item m="1" x="254"/>
        <item x="99"/>
        <item x="118"/>
        <item m="1" x="315"/>
        <item m="1" x="335"/>
        <item x="108"/>
        <item m="1" x="304"/>
        <item m="1" x="392"/>
        <item m="1" x="323"/>
        <item m="1" x="308"/>
        <item x="124"/>
        <item m="1" x="282"/>
        <item m="1" x="433"/>
        <item m="1" x="193"/>
        <item m="1" x="406"/>
        <item x="134"/>
        <item m="1" x="148"/>
        <item m="1" x="276"/>
        <item m="1" x="263"/>
        <item m="1" x="234"/>
        <item m="1" x="428"/>
        <item m="1" x="246"/>
        <item m="1" x="297"/>
        <item m="1" x="241"/>
        <item m="1" x="333"/>
        <item m="1" x="170"/>
        <item m="1" x="24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161">
    <i>
      <x v="1"/>
      <x v="7"/>
    </i>
    <i>
      <x v="4"/>
      <x v="7"/>
    </i>
    <i>
      <x v="5"/>
      <x v="7"/>
    </i>
    <i>
      <x v="7"/>
      <x v="7"/>
    </i>
    <i>
      <x v="9"/>
      <x v="7"/>
    </i>
    <i>
      <x v="15"/>
      <x v="7"/>
    </i>
    <i>
      <x v="18"/>
      <x v="7"/>
    </i>
    <i>
      <x v="20"/>
      <x v="7"/>
    </i>
    <i>
      <x v="21"/>
      <x v="7"/>
    </i>
    <i>
      <x v="23"/>
      <x v="7"/>
    </i>
    <i>
      <x v="25"/>
      <x v="7"/>
    </i>
    <i>
      <x v="26"/>
      <x v="7"/>
    </i>
    <i>
      <x v="29"/>
      <x v="7"/>
    </i>
    <i>
      <x v="30"/>
      <x v="7"/>
    </i>
    <i>
      <x v="38"/>
      <x v="7"/>
    </i>
    <i>
      <x v="41"/>
      <x v="1"/>
    </i>
    <i r="1">
      <x v="4"/>
    </i>
    <i>
      <x v="58"/>
      <x v="7"/>
    </i>
    <i>
      <x v="62"/>
      <x v="7"/>
    </i>
    <i>
      <x v="65"/>
      <x v="7"/>
    </i>
    <i>
      <x v="68"/>
      <x v="7"/>
    </i>
    <i>
      <x v="69"/>
      <x v="7"/>
    </i>
    <i>
      <x v="81"/>
      <x v="7"/>
    </i>
    <i>
      <x v="86"/>
      <x v="7"/>
    </i>
    <i>
      <x v="93"/>
      <x v="7"/>
    </i>
    <i>
      <x v="103"/>
      <x v="7"/>
    </i>
    <i>
      <x v="108"/>
      <x v="7"/>
    </i>
    <i>
      <x v="109"/>
      <x v="7"/>
    </i>
    <i>
      <x v="111"/>
      <x v="7"/>
    </i>
    <i>
      <x v="113"/>
      <x v="7"/>
    </i>
    <i>
      <x v="115"/>
      <x v="7"/>
    </i>
    <i>
      <x v="116"/>
      <x v="7"/>
    </i>
    <i>
      <x v="118"/>
      <x v="7"/>
    </i>
    <i>
      <x v="122"/>
      <x v="7"/>
    </i>
    <i>
      <x v="123"/>
      <x v="7"/>
    </i>
    <i>
      <x v="126"/>
      <x v="7"/>
    </i>
    <i>
      <x v="152"/>
      <x v="7"/>
    </i>
    <i>
      <x v="157"/>
      <x v="7"/>
    </i>
    <i>
      <x v="166"/>
      <x v="7"/>
    </i>
    <i>
      <x v="171"/>
      <x v="7"/>
    </i>
    <i>
      <x v="175"/>
      <x v="7"/>
    </i>
    <i>
      <x v="184"/>
      <x v="7"/>
    </i>
    <i>
      <x v="190"/>
      <x v="7"/>
    </i>
    <i>
      <x v="193"/>
      <x v="7"/>
    </i>
    <i>
      <x v="196"/>
      <x v="7"/>
    </i>
    <i>
      <x v="203"/>
      <x v="7"/>
    </i>
    <i>
      <x v="216"/>
      <x v="7"/>
    </i>
    <i>
      <x v="218"/>
      <x v="7"/>
    </i>
    <i>
      <x v="227"/>
      <x v="7"/>
    </i>
    <i>
      <x v="230"/>
      <x v="7"/>
    </i>
    <i>
      <x v="238"/>
      <x v="7"/>
    </i>
    <i>
      <x v="253"/>
      <x v="7"/>
    </i>
    <i>
      <x v="258"/>
      <x v="7"/>
    </i>
    <i>
      <x v="264"/>
      <x v="3"/>
    </i>
    <i r="1">
      <x v="6"/>
    </i>
    <i>
      <x v="265"/>
      <x v="3"/>
    </i>
    <i r="1">
      <x v="6"/>
    </i>
    <i>
      <x v="266"/>
      <x v="3"/>
    </i>
    <i r="1">
      <x v="6"/>
    </i>
    <i>
      <x v="267"/>
      <x v="3"/>
    </i>
    <i r="1">
      <x v="6"/>
    </i>
    <i>
      <x v="268"/>
      <x v="3"/>
    </i>
    <i r="1">
      <x v="6"/>
    </i>
    <i>
      <x v="269"/>
      <x v="3"/>
    </i>
    <i r="1">
      <x v="6"/>
    </i>
    <i>
      <x v="270"/>
      <x v="3"/>
    </i>
    <i r="1">
      <x v="6"/>
    </i>
    <i>
      <x v="271"/>
      <x v="3"/>
    </i>
    <i r="1">
      <x v="6"/>
    </i>
    <i>
      <x v="272"/>
      <x v="3"/>
    </i>
    <i r="1">
      <x v="6"/>
    </i>
    <i>
      <x v="273"/>
      <x v="3"/>
    </i>
    <i r="1">
      <x v="6"/>
    </i>
    <i>
      <x v="274"/>
      <x v="3"/>
    </i>
    <i r="1">
      <x v="6"/>
    </i>
    <i>
      <x v="275"/>
      <x v="3"/>
    </i>
    <i r="1">
      <x v="6"/>
    </i>
    <i>
      <x v="276"/>
      <x v="3"/>
    </i>
    <i r="1">
      <x v="6"/>
    </i>
    <i>
      <x v="277"/>
      <x v="3"/>
    </i>
    <i r="1">
      <x v="6"/>
    </i>
    <i>
      <x v="278"/>
      <x v="3"/>
    </i>
    <i r="1">
      <x v="6"/>
    </i>
    <i>
      <x v="279"/>
      <x v="3"/>
    </i>
    <i r="1">
      <x v="6"/>
    </i>
    <i>
      <x v="285"/>
      <x v="7"/>
    </i>
    <i>
      <x v="288"/>
      <x v="7"/>
    </i>
    <i>
      <x v="295"/>
      <x v="7"/>
    </i>
    <i>
      <x v="296"/>
      <x v="7"/>
    </i>
    <i>
      <x v="300"/>
      <x v="7"/>
    </i>
    <i>
      <x v="314"/>
      <x v="7"/>
    </i>
    <i>
      <x v="326"/>
      <x v="7"/>
    </i>
    <i>
      <x v="330"/>
      <x v="7"/>
    </i>
    <i>
      <x v="334"/>
      <x v="7"/>
    </i>
    <i>
      <x v="338"/>
      <x v="7"/>
    </i>
    <i>
      <x v="347"/>
      <x v="7"/>
    </i>
    <i>
      <x v="348"/>
      <x v="7"/>
    </i>
    <i>
      <x v="351"/>
      <x v="7"/>
    </i>
    <i>
      <x v="356"/>
      <x v="7"/>
    </i>
    <i>
      <x v="361"/>
      <x v="7"/>
    </i>
    <i>
      <x v="373"/>
      <x v="5"/>
    </i>
    <i>
      <x v="374"/>
      <x v="5"/>
    </i>
    <i>
      <x v="375"/>
      <x v="5"/>
    </i>
    <i>
      <x v="376"/>
      <x v="5"/>
    </i>
    <i>
      <x v="377"/>
      <x v="5"/>
    </i>
    <i>
      <x v="378"/>
      <x v="5"/>
    </i>
    <i>
      <x v="379"/>
      <x v="5"/>
    </i>
    <i>
      <x v="380"/>
      <x v="5"/>
    </i>
    <i>
      <x v="381"/>
      <x v="5"/>
    </i>
    <i>
      <x v="382"/>
      <x v="5"/>
    </i>
    <i>
      <x v="383"/>
      <x v="5"/>
    </i>
    <i>
      <x v="384"/>
      <x v="5"/>
    </i>
    <i>
      <x v="385"/>
      <x v="5"/>
    </i>
    <i>
      <x v="386"/>
      <x v="5"/>
    </i>
    <i>
      <x v="387"/>
      <x v="5"/>
    </i>
    <i>
      <x v="388"/>
      <x v="5"/>
    </i>
    <i>
      <x v="389"/>
      <x v="5"/>
    </i>
    <i>
      <x v="390"/>
      <x v="5"/>
    </i>
    <i>
      <x v="391"/>
      <x v="5"/>
    </i>
    <i>
      <x v="392"/>
      <x v="5"/>
    </i>
    <i>
      <x v="393"/>
      <x v="5"/>
    </i>
    <i>
      <x v="394"/>
      <x v="5"/>
    </i>
    <i>
      <x v="395"/>
      <x v="5"/>
    </i>
    <i>
      <x v="396"/>
      <x v="5"/>
    </i>
    <i>
      <x v="397"/>
      <x v="5"/>
    </i>
    <i>
      <x v="398"/>
      <x v="5"/>
    </i>
    <i>
      <x v="399"/>
      <x v="5"/>
    </i>
    <i>
      <x v="400"/>
      <x v="5"/>
    </i>
    <i>
      <x v="401"/>
      <x v="5"/>
    </i>
    <i>
      <x v="402"/>
      <x v="5"/>
    </i>
    <i>
      <x v="403"/>
      <x v="5"/>
    </i>
    <i>
      <x v="404"/>
      <x v="5"/>
    </i>
    <i>
      <x v="405"/>
      <x v="5"/>
    </i>
    <i>
      <x v="406"/>
      <x v="5"/>
    </i>
    <i>
      <x v="407"/>
      <x v="5"/>
    </i>
    <i>
      <x v="408"/>
      <x v="5"/>
    </i>
    <i>
      <x v="409"/>
      <x v="5"/>
    </i>
    <i>
      <x v="410"/>
      <x v="5"/>
    </i>
    <i>
      <x v="411"/>
      <x v="5"/>
    </i>
    <i>
      <x v="412"/>
      <x v="5"/>
    </i>
    <i>
      <x v="413"/>
      <x v="5"/>
    </i>
    <i>
      <x v="414"/>
      <x v="5"/>
    </i>
    <i>
      <x v="415"/>
      <x v="5"/>
    </i>
    <i>
      <x v="416"/>
      <x v="5"/>
    </i>
    <i>
      <x v="417"/>
      <x v="5"/>
    </i>
    <i>
      <x v="418"/>
      <x v="5"/>
    </i>
    <i>
      <x v="419"/>
      <x v="5"/>
    </i>
    <i>
      <x v="420"/>
      <x v="5"/>
    </i>
    <i>
      <x v="421"/>
      <x v="5"/>
    </i>
    <i>
      <x v="422"/>
      <x v="5"/>
    </i>
    <i>
      <x v="423"/>
      <x v="5"/>
    </i>
    <i>
      <x v="424"/>
      <x v="5"/>
    </i>
    <i>
      <x v="425"/>
      <x v="5"/>
    </i>
    <i>
      <x v="426"/>
      <x v="5"/>
    </i>
    <i>
      <x v="427"/>
      <x v="5"/>
    </i>
    <i>
      <x v="428"/>
      <x v="5"/>
    </i>
    <i>
      <x v="429"/>
      <x v="5"/>
    </i>
    <i>
      <x v="430"/>
      <x v="5"/>
    </i>
    <i>
      <x v="431"/>
      <x v="5"/>
    </i>
    <i>
      <x v="432"/>
      <x v="5"/>
    </i>
    <i>
      <x v="433"/>
      <x v="5"/>
    </i>
  </rowItems>
  <colItems count="1">
    <i/>
  </colItems>
  <formats count="1">
    <format dxfId="46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9944-E12B-41A5-BD34-8F0C678FE35E}" name="TablaDinámica1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5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m="1" x="10"/>
        <item m="1" x="7"/>
        <item m="1" x="4"/>
        <item m="1" x="2"/>
        <item m="1" x="11"/>
        <item m="1" x="8"/>
        <item m="1" x="5"/>
        <item m="1" x="3"/>
        <item m="1" x="12"/>
        <item m="1" x="9"/>
        <item m="1"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">
    <i>
      <x/>
      <x/>
    </i>
    <i>
      <x v="1"/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A3:AA5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m="1" x="53"/>
        <item m="1" x="57"/>
        <item m="1" x="54"/>
        <item x="0"/>
        <item x="39"/>
        <item x="12"/>
        <item x="14"/>
        <item x="15"/>
        <item x="21"/>
        <item x="40"/>
        <item x="16"/>
        <item x="17"/>
        <item x="22"/>
        <item x="29"/>
        <item x="41"/>
        <item x="7"/>
        <item x="8"/>
        <item x="10"/>
        <item x="11"/>
        <item x="23"/>
        <item x="19"/>
        <item x="20"/>
        <item x="26"/>
        <item x="3"/>
        <item x="5"/>
        <item x="6"/>
        <item x="24"/>
        <item x="42"/>
        <item x="43"/>
        <item x="44"/>
        <item x="25"/>
        <item x="45"/>
        <item x="46"/>
        <item x="28"/>
        <item x="47"/>
        <item m="1" x="55"/>
        <item x="27"/>
        <item x="48"/>
        <item x="9"/>
        <item x="30"/>
        <item x="13"/>
        <item x="2"/>
        <item x="4"/>
        <item x="1"/>
        <item x="18"/>
        <item m="1" x="52"/>
        <item x="31"/>
        <item x="32"/>
        <item x="33"/>
        <item x="34"/>
        <item x="35"/>
        <item x="36"/>
        <item x="37"/>
        <item m="1" x="56"/>
        <item x="3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2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V3:V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"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R3:R9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7"/>
        <item x="3"/>
        <item m="1" x="6"/>
        <item x="0"/>
        <item x="1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">
    <i>
      <x v="1"/>
    </i>
    <i>
      <x v="3"/>
    </i>
    <i>
      <x v="4"/>
    </i>
    <i>
      <x v="5"/>
    </i>
    <i>
      <x v="6"/>
    </i>
    <i>
      <x v="7"/>
    </i>
  </rowItems>
  <colItems count="1">
    <i/>
  </colItems>
  <formats count="2">
    <format dxfId="48">
      <pivotArea field="7" type="button" dataOnly="0" labelOnly="1" outline="0" axis="axisRow" fieldPosition="0"/>
    </format>
    <format dxfId="47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3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241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4"/>
        <item m="1"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m="1" x="9"/>
        <item m="1" x="6"/>
        <item m="1" x="4"/>
        <item m="1" x="5"/>
        <item m="1" x="8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7"/>
        <item x="3"/>
        <item m="1" x="6"/>
        <item x="0"/>
        <item x="1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4">
        <item m="1" x="149"/>
        <item x="141"/>
        <item m="1" x="339"/>
        <item m="1" x="426"/>
        <item x="100"/>
        <item x="79"/>
        <item m="1" x="187"/>
        <item x="105"/>
        <item m="1" x="332"/>
        <item x="85"/>
        <item m="1" x="183"/>
        <item m="1" x="353"/>
        <item m="1" x="340"/>
        <item m="1" x="328"/>
        <item m="1" x="311"/>
        <item x="131"/>
        <item m="1" x="404"/>
        <item m="1" x="229"/>
        <item x="89"/>
        <item m="1" x="155"/>
        <item x="95"/>
        <item x="136"/>
        <item m="1" x="390"/>
        <item x="127"/>
        <item m="1" x="385"/>
        <item x="81"/>
        <item x="110"/>
        <item m="1" x="221"/>
        <item m="1" x="300"/>
        <item x="142"/>
        <item x="119"/>
        <item m="1" x="427"/>
        <item m="1" x="290"/>
        <item m="1" x="313"/>
        <item m="1" x="302"/>
        <item m="1" x="203"/>
        <item m="1" x="273"/>
        <item m="1" x="150"/>
        <item x="97"/>
        <item m="1" x="410"/>
        <item m="1" x="309"/>
        <item x="16"/>
        <item m="1" x="373"/>
        <item m="1" x="223"/>
        <item m="1" x="209"/>
        <item m="1" x="376"/>
        <item m="1" x="391"/>
        <item m="1" x="217"/>
        <item m="1" x="416"/>
        <item m="1" x="243"/>
        <item m="1" x="274"/>
        <item m="1" x="213"/>
        <item m="1" x="425"/>
        <item m="1" x="253"/>
        <item m="1" x="146"/>
        <item m="1" x="293"/>
        <item m="1" x="409"/>
        <item m="1" x="366"/>
        <item x="82"/>
        <item m="1" x="192"/>
        <item m="1" x="381"/>
        <item m="1" x="196"/>
        <item x="114"/>
        <item m="1" x="295"/>
        <item m="1" x="338"/>
        <item x="120"/>
        <item m="1" x="181"/>
        <item m="1" x="236"/>
        <item x="94"/>
        <item x="104"/>
        <item m="1" x="212"/>
        <item m="1" x="422"/>
        <item m="1" x="154"/>
        <item m="1" x="239"/>
        <item m="1" x="264"/>
        <item m="1" x="347"/>
        <item m="1" x="386"/>
        <item m="1" x="327"/>
        <item m="1" x="394"/>
        <item m="1" x="242"/>
        <item m="1" x="265"/>
        <item x="98"/>
        <item m="1" x="151"/>
        <item m="1" x="429"/>
        <item m="1" x="184"/>
        <item m="1" x="250"/>
        <item x="143"/>
        <item m="1" x="342"/>
        <item m="1" x="318"/>
        <item m="1" x="384"/>
        <item m="1" x="288"/>
        <item m="1" x="343"/>
        <item m="1" x="249"/>
        <item x="101"/>
        <item m="1" x="325"/>
        <item m="1" x="303"/>
        <item m="1" x="314"/>
        <item m="1" x="380"/>
        <item m="1" x="238"/>
        <item m="1" x="417"/>
        <item m="1" x="174"/>
        <item m="1" x="397"/>
        <item m="1" x="208"/>
        <item x="137"/>
        <item m="1" x="214"/>
        <item m="1" x="218"/>
        <item m="1" x="344"/>
        <item m="1" x="235"/>
        <item x="83"/>
        <item x="102"/>
        <item m="1" x="285"/>
        <item x="109"/>
        <item m="1" x="432"/>
        <item x="78"/>
        <item m="1" x="402"/>
        <item x="125"/>
        <item x="121"/>
        <item m="1" x="226"/>
        <item x="138"/>
        <item m="1" x="186"/>
        <item m="1" x="244"/>
        <item m="1" x="368"/>
        <item x="106"/>
        <item x="130"/>
        <item m="1" x="251"/>
        <item m="1" x="411"/>
        <item x="103"/>
        <item m="1" x="178"/>
        <item m="1" x="162"/>
        <item m="1" x="296"/>
        <item m="1" x="227"/>
        <item m="1" x="365"/>
        <item m="1" x="222"/>
        <item m="1" x="262"/>
        <item m="1" x="173"/>
        <item m="1" x="412"/>
        <item m="1" x="161"/>
        <item m="1" x="329"/>
        <item m="1" x="188"/>
        <item m="1" x="317"/>
        <item m="1" x="424"/>
        <item m="1" x="398"/>
        <item m="1" x="152"/>
        <item m="1" x="277"/>
        <item m="1" x="299"/>
        <item m="1" x="399"/>
        <item m="1" x="360"/>
        <item m="1" x="421"/>
        <item m="1" x="156"/>
        <item m="1" x="354"/>
        <item m="1" x="284"/>
        <item m="1" x="382"/>
        <item x="126"/>
        <item m="1" x="408"/>
        <item m="1" x="224"/>
        <item m="1" x="198"/>
        <item m="1" x="363"/>
        <item x="111"/>
        <item m="1" x="232"/>
        <item m="1" x="211"/>
        <item m="1" x="431"/>
        <item m="1" x="210"/>
        <item m="1" x="199"/>
        <item m="1" x="405"/>
        <item m="1" x="341"/>
        <item m="1" x="169"/>
        <item x="93"/>
        <item m="1" x="413"/>
        <item m="1" x="231"/>
        <item m="1" x="352"/>
        <item m="1" x="355"/>
        <item x="86"/>
        <item m="1" x="201"/>
        <item m="1" x="266"/>
        <item m="1" x="258"/>
        <item x="115"/>
        <item m="1" x="230"/>
        <item m="1" x="206"/>
        <item m="1" x="430"/>
        <item m="1" x="275"/>
        <item m="1" x="358"/>
        <item m="1" x="207"/>
        <item m="1" x="348"/>
        <item m="1" x="423"/>
        <item x="139"/>
        <item m="1" x="204"/>
        <item m="1" x="292"/>
        <item m="1" x="357"/>
        <item m="1" x="349"/>
        <item m="1" x="160"/>
        <item x="90"/>
        <item m="1" x="356"/>
        <item m="1" x="175"/>
        <item x="113"/>
        <item m="1" x="414"/>
        <item m="1" x="147"/>
        <item x="107"/>
        <item m="1" x="305"/>
        <item m="1" x="269"/>
        <item m="1" x="378"/>
        <item m="1" x="361"/>
        <item m="1" x="389"/>
        <item m="1" x="350"/>
        <item x="132"/>
        <item m="1" x="202"/>
        <item m="1" x="177"/>
        <item m="1" x="364"/>
        <item m="1" x="194"/>
        <item m="1" x="322"/>
        <item m="1" x="326"/>
        <item m="1" x="334"/>
        <item m="1" x="200"/>
        <item m="1" x="145"/>
        <item m="1" x="267"/>
        <item m="1" x="419"/>
        <item m="1" x="345"/>
        <item x="133"/>
        <item m="1" x="257"/>
        <item x="84"/>
        <item m="1" x="255"/>
        <item m="1" x="158"/>
        <item m="1" x="324"/>
        <item m="1" x="144"/>
        <item m="1" x="197"/>
        <item m="1" x="176"/>
        <item m="1" x="319"/>
        <item m="1" x="281"/>
        <item x="80"/>
        <item m="1" x="225"/>
        <item m="1" x="219"/>
        <item x="122"/>
        <item m="1" x="191"/>
        <item m="1" x="163"/>
        <item m="1" x="400"/>
        <item m="1" x="310"/>
        <item m="1" x="220"/>
        <item m="1" x="351"/>
        <item m="1" x="294"/>
        <item x="116"/>
        <item m="1" x="383"/>
        <item m="1" x="362"/>
        <item m="1" x="321"/>
        <item m="1" x="171"/>
        <item m="1" x="157"/>
        <item m="1" x="377"/>
        <item m="1" x="216"/>
        <item m="1" x="283"/>
        <item m="1" x="330"/>
        <item m="1" x="374"/>
        <item m="1" x="259"/>
        <item m="1" x="215"/>
        <item m="1" x="312"/>
        <item m="1" x="367"/>
        <item x="135"/>
        <item m="1" x="359"/>
        <item m="1" x="375"/>
        <item m="1" x="261"/>
        <item m="1" x="336"/>
        <item x="123"/>
        <item m="1" x="306"/>
        <item m="1" x="179"/>
        <item m="1" x="372"/>
        <item m="1" x="182"/>
        <item m="1" x="407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280"/>
        <item m="1" x="205"/>
        <item m="1" x="337"/>
        <item m="1" x="388"/>
        <item m="1" x="291"/>
        <item x="128"/>
        <item m="1" x="168"/>
        <item m="1" x="307"/>
        <item x="117"/>
        <item m="1" x="165"/>
        <item m="1" x="401"/>
        <item m="1" x="172"/>
        <item m="1" x="331"/>
        <item m="1" x="260"/>
        <item m="1" x="393"/>
        <item x="112"/>
        <item x="140"/>
        <item m="1" x="256"/>
        <item m="1" x="346"/>
        <item m="1" x="190"/>
        <item x="129"/>
        <item m="1" x="185"/>
        <item m="1" x="180"/>
        <item m="1" x="271"/>
        <item m="1" x="159"/>
        <item m="1" x="371"/>
        <item m="1" x="268"/>
        <item m="1" x="286"/>
        <item m="1" x="420"/>
        <item m="1" x="289"/>
        <item m="1" x="320"/>
        <item m="1" x="278"/>
        <item m="1" x="369"/>
        <item m="1" x="395"/>
        <item x="91"/>
        <item m="1" x="279"/>
        <item m="1" x="245"/>
        <item m="1" x="370"/>
        <item m="1" x="240"/>
        <item m="1" x="387"/>
        <item m="1" x="403"/>
        <item m="1" x="189"/>
        <item m="1" x="287"/>
        <item m="1" x="166"/>
        <item m="1" x="396"/>
        <item m="1" x="316"/>
        <item x="87"/>
        <item m="1" x="270"/>
        <item m="1" x="415"/>
        <item m="1" x="298"/>
        <item x="88"/>
        <item m="1" x="228"/>
        <item m="1" x="418"/>
        <item m="1" x="272"/>
        <item x="96"/>
        <item m="1" x="252"/>
        <item m="1" x="237"/>
        <item m="1" x="247"/>
        <item x="92"/>
        <item m="1" x="379"/>
        <item m="1" x="167"/>
        <item m="1" x="153"/>
        <item m="1" x="233"/>
        <item m="1" x="301"/>
        <item m="1" x="164"/>
        <item m="1" x="195"/>
        <item m="1" x="254"/>
        <item x="99"/>
        <item x="118"/>
        <item m="1" x="315"/>
        <item m="1" x="335"/>
        <item x="108"/>
        <item m="1" x="304"/>
        <item m="1" x="392"/>
        <item m="1" x="323"/>
        <item m="1" x="308"/>
        <item x="124"/>
        <item m="1" x="282"/>
        <item m="1" x="433"/>
        <item m="1" x="193"/>
        <item m="1" x="406"/>
        <item x="134"/>
        <item m="1" x="148"/>
        <item m="1" x="276"/>
        <item m="1" x="263"/>
        <item m="1" x="234"/>
        <item m="1" x="428"/>
        <item m="1" x="246"/>
        <item m="1" x="297"/>
        <item m="1" x="241"/>
        <item m="1" x="333"/>
        <item m="1" x="170"/>
        <item m="1" x="24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m="1" x="53"/>
        <item m="1" x="57"/>
        <item m="1" x="54"/>
        <item x="0"/>
        <item x="39"/>
        <item x="12"/>
        <item x="14"/>
        <item x="15"/>
        <item x="21"/>
        <item x="40"/>
        <item x="16"/>
        <item x="17"/>
        <item x="22"/>
        <item x="29"/>
        <item x="41"/>
        <item x="7"/>
        <item x="8"/>
        <item x="10"/>
        <item x="11"/>
        <item x="23"/>
        <item x="19"/>
        <item x="20"/>
        <item x="26"/>
        <item x="3"/>
        <item x="5"/>
        <item x="6"/>
        <item x="24"/>
        <item x="42"/>
        <item x="43"/>
        <item x="44"/>
        <item x="25"/>
        <item x="45"/>
        <item x="46"/>
        <item x="28"/>
        <item x="47"/>
        <item m="1" x="55"/>
        <item x="27"/>
        <item x="48"/>
        <item x="9"/>
        <item x="30"/>
        <item x="13"/>
        <item x="2"/>
        <item x="4"/>
        <item x="1"/>
        <item x="18"/>
        <item m="1" x="52"/>
        <item x="31"/>
        <item x="32"/>
        <item x="33"/>
        <item x="34"/>
        <item x="35"/>
        <item x="36"/>
        <item x="37"/>
        <item m="1" x="56"/>
        <item x="3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"/>
        <item m="1" x="19"/>
        <item m="1" x="15"/>
        <item m="1" x="9"/>
        <item m="1" x="5"/>
        <item m="1" x="20"/>
        <item m="1" x="16"/>
        <item m="1" x="10"/>
        <item m="1" x="6"/>
        <item m="1" x="21"/>
        <item m="1" x="17"/>
        <item m="1" x="12"/>
        <item m="1" x="7"/>
        <item m="1" x="11"/>
        <item m="1" x="18"/>
        <item m="1" x="14"/>
        <item m="1" x="8"/>
        <item m="1" x="13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238">
    <i>
      <x v="2"/>
      <x v="6"/>
      <x v="3"/>
      <x v="7"/>
      <x v="264"/>
      <x v="3"/>
      <x v="18"/>
    </i>
    <i r="5">
      <x v="43"/>
      <x v="18"/>
    </i>
    <i r="5">
      <x v="54"/>
      <x v="18"/>
    </i>
    <i r="4">
      <x v="265"/>
      <x v="3"/>
      <x v="18"/>
    </i>
    <i r="5">
      <x v="43"/>
      <x v="18"/>
    </i>
    <i r="5">
      <x v="54"/>
      <x v="18"/>
    </i>
    <i r="4">
      <x v="266"/>
      <x v="3"/>
      <x v="18"/>
    </i>
    <i r="5">
      <x v="43"/>
      <x v="18"/>
    </i>
    <i r="5">
      <x v="54"/>
      <x v="18"/>
    </i>
    <i r="4">
      <x v="267"/>
      <x v="3"/>
      <x v="18"/>
    </i>
    <i r="5">
      <x v="43"/>
      <x v="18"/>
    </i>
    <i r="5">
      <x v="54"/>
      <x v="18"/>
    </i>
    <i r="4">
      <x v="268"/>
      <x v="3"/>
      <x v="18"/>
    </i>
    <i r="5">
      <x v="43"/>
      <x v="18"/>
    </i>
    <i r="5">
      <x v="54"/>
      <x v="18"/>
    </i>
    <i r="4">
      <x v="269"/>
      <x v="3"/>
      <x v="18"/>
    </i>
    <i r="5">
      <x v="43"/>
      <x v="18"/>
    </i>
    <i r="5">
      <x v="54"/>
      <x v="18"/>
    </i>
    <i r="4">
      <x v="270"/>
      <x v="3"/>
      <x v="18"/>
    </i>
    <i r="5">
      <x v="43"/>
      <x v="18"/>
    </i>
    <i r="5">
      <x v="54"/>
      <x v="18"/>
    </i>
    <i r="4">
      <x v="271"/>
      <x v="3"/>
      <x v="18"/>
    </i>
    <i r="5">
      <x v="43"/>
      <x v="18"/>
    </i>
    <i r="5">
      <x v="54"/>
      <x v="18"/>
    </i>
    <i r="4">
      <x v="272"/>
      <x v="3"/>
      <x v="18"/>
    </i>
    <i r="5">
      <x v="43"/>
      <x v="18"/>
    </i>
    <i r="5">
      <x v="54"/>
      <x v="18"/>
    </i>
    <i r="4">
      <x v="273"/>
      <x v="3"/>
      <x v="18"/>
    </i>
    <i r="5">
      <x v="43"/>
      <x v="18"/>
    </i>
    <i r="5">
      <x v="54"/>
      <x v="18"/>
    </i>
    <i r="4">
      <x v="274"/>
      <x v="3"/>
      <x v="18"/>
    </i>
    <i r="5">
      <x v="43"/>
      <x v="18"/>
    </i>
    <i r="5">
      <x v="54"/>
      <x v="18"/>
    </i>
    <i r="4">
      <x v="275"/>
      <x v="3"/>
      <x v="18"/>
    </i>
    <i r="5">
      <x v="43"/>
      <x v="18"/>
    </i>
    <i r="5">
      <x v="54"/>
      <x v="18"/>
    </i>
    <i r="4">
      <x v="276"/>
      <x v="3"/>
      <x v="18"/>
    </i>
    <i r="5">
      <x v="43"/>
      <x v="18"/>
    </i>
    <i r="5">
      <x v="54"/>
      <x v="18"/>
    </i>
    <i r="4">
      <x v="277"/>
      <x v="3"/>
      <x v="18"/>
    </i>
    <i r="5">
      <x v="43"/>
      <x v="18"/>
    </i>
    <i r="5">
      <x v="54"/>
      <x v="18"/>
    </i>
    <i r="4">
      <x v="278"/>
      <x v="3"/>
      <x v="18"/>
    </i>
    <i r="5">
      <x v="43"/>
      <x v="18"/>
    </i>
    <i r="5">
      <x v="54"/>
      <x v="18"/>
    </i>
    <i r="4">
      <x v="279"/>
      <x v="3"/>
      <x v="18"/>
    </i>
    <i r="5">
      <x v="43"/>
      <x v="18"/>
    </i>
    <i r="5">
      <x v="54"/>
      <x v="18"/>
    </i>
    <i r="2">
      <x v="4"/>
      <x v="7"/>
      <x v="41"/>
      <x v="4"/>
      <x v="18"/>
    </i>
    <i r="5">
      <x v="5"/>
      <x v="18"/>
    </i>
    <i r="5">
      <x v="6"/>
      <x v="18"/>
    </i>
    <i r="5">
      <x v="7"/>
      <x v="18"/>
    </i>
    <i r="5">
      <x v="8"/>
      <x v="18"/>
    </i>
    <i r="5">
      <x v="9"/>
      <x v="18"/>
    </i>
    <i r="5">
      <x v="10"/>
      <x v="18"/>
    </i>
    <i r="5">
      <x v="11"/>
      <x v="18"/>
    </i>
    <i r="5">
      <x v="12"/>
      <x v="18"/>
    </i>
    <i r="5">
      <x v="13"/>
      <x v="18"/>
    </i>
    <i r="5">
      <x v="14"/>
      <x v="18"/>
    </i>
    <i r="5">
      <x v="15"/>
      <x v="18"/>
    </i>
    <i r="5">
      <x v="16"/>
      <x v="18"/>
    </i>
    <i r="5">
      <x v="17"/>
      <x v="18"/>
    </i>
    <i r="5">
      <x v="18"/>
      <x v="18"/>
    </i>
    <i r="5">
      <x v="19"/>
      <x v="18"/>
    </i>
    <i r="5">
      <x v="20"/>
      <x v="18"/>
    </i>
    <i r="5">
      <x v="21"/>
      <x v="18"/>
    </i>
    <i r="5">
      <x v="22"/>
      <x v="18"/>
    </i>
    <i r="5">
      <x v="23"/>
      <x v="18"/>
    </i>
    <i r="5">
      <x v="24"/>
      <x v="18"/>
    </i>
    <i r="5">
      <x v="25"/>
      <x v="18"/>
    </i>
    <i r="5">
      <x v="26"/>
      <x v="18"/>
    </i>
    <i r="5">
      <x v="27"/>
      <x v="18"/>
    </i>
    <i r="5">
      <x v="28"/>
      <x v="18"/>
    </i>
    <i r="5">
      <x v="29"/>
      <x v="18"/>
    </i>
    <i r="5">
      <x v="30"/>
      <x v="18"/>
    </i>
    <i r="5">
      <x v="31"/>
      <x v="18"/>
    </i>
    <i r="5">
      <x v="32"/>
      <x v="18"/>
    </i>
    <i r="5">
      <x v="33"/>
      <x v="18"/>
    </i>
    <i r="5">
      <x v="34"/>
      <x v="18"/>
    </i>
    <i r="5">
      <x v="36"/>
      <x v="18"/>
    </i>
    <i r="5">
      <x v="37"/>
      <x v="18"/>
    </i>
    <i r="5">
      <x v="38"/>
      <x v="18"/>
    </i>
    <i r="5">
      <x v="39"/>
      <x v="18"/>
    </i>
    <i r="5">
      <x v="40"/>
      <x v="18"/>
    </i>
    <i r="5">
      <x v="41"/>
      <x v="18"/>
    </i>
    <i r="5">
      <x v="42"/>
      <x v="18"/>
    </i>
    <i r="5">
      <x v="44"/>
      <x v="18"/>
    </i>
    <i r="5">
      <x v="46"/>
      <x v="18"/>
    </i>
    <i r="5">
      <x v="47"/>
      <x v="18"/>
    </i>
    <i r="5">
      <x v="48"/>
      <x v="18"/>
    </i>
    <i r="5">
      <x v="49"/>
      <x v="18"/>
    </i>
    <i r="5">
      <x v="50"/>
      <x v="18"/>
    </i>
    <i r="5">
      <x v="51"/>
      <x v="18"/>
    </i>
    <i r="5">
      <x v="52"/>
      <x v="18"/>
    </i>
    <i r="2">
      <x v="5"/>
      <x v="7"/>
      <x v="373"/>
      <x v="3"/>
      <x v="18"/>
    </i>
    <i r="4">
      <x v="374"/>
      <x v="3"/>
      <x v="18"/>
    </i>
    <i r="4">
      <x v="375"/>
      <x v="3"/>
      <x v="18"/>
    </i>
    <i r="4">
      <x v="376"/>
      <x v="3"/>
      <x v="18"/>
    </i>
    <i r="4">
      <x v="377"/>
      <x v="3"/>
      <x v="18"/>
    </i>
    <i r="4">
      <x v="378"/>
      <x v="3"/>
      <x v="18"/>
    </i>
    <i r="4">
      <x v="379"/>
      <x v="3"/>
      <x v="18"/>
    </i>
    <i r="4">
      <x v="380"/>
      <x v="3"/>
      <x v="18"/>
    </i>
    <i r="4">
      <x v="381"/>
      <x v="3"/>
      <x v="18"/>
    </i>
    <i r="4">
      <x v="382"/>
      <x v="3"/>
      <x v="18"/>
    </i>
    <i r="4">
      <x v="383"/>
      <x v="3"/>
      <x v="18"/>
    </i>
    <i r="4">
      <x v="384"/>
      <x v="3"/>
      <x v="18"/>
    </i>
    <i r="4">
      <x v="385"/>
      <x v="3"/>
      <x v="18"/>
    </i>
    <i r="4">
      <x v="386"/>
      <x v="3"/>
      <x v="18"/>
    </i>
    <i r="4">
      <x v="387"/>
      <x v="3"/>
      <x v="18"/>
    </i>
    <i r="4">
      <x v="388"/>
      <x v="3"/>
      <x v="18"/>
    </i>
    <i r="4">
      <x v="389"/>
      <x v="3"/>
      <x v="18"/>
    </i>
    <i r="4">
      <x v="390"/>
      <x v="3"/>
      <x v="18"/>
    </i>
    <i r="4">
      <x v="391"/>
      <x v="3"/>
      <x v="18"/>
    </i>
    <i r="4">
      <x v="392"/>
      <x v="3"/>
      <x v="18"/>
    </i>
    <i r="4">
      <x v="393"/>
      <x v="3"/>
      <x v="18"/>
    </i>
    <i r="4">
      <x v="394"/>
      <x v="3"/>
      <x v="18"/>
    </i>
    <i r="4">
      <x v="395"/>
      <x v="3"/>
      <x v="18"/>
    </i>
    <i r="4">
      <x v="396"/>
      <x v="3"/>
      <x v="18"/>
    </i>
    <i r="4">
      <x v="397"/>
      <x v="3"/>
      <x v="18"/>
    </i>
    <i r="4">
      <x v="398"/>
      <x v="3"/>
      <x v="18"/>
    </i>
    <i r="4">
      <x v="399"/>
      <x v="3"/>
      <x v="18"/>
    </i>
    <i r="4">
      <x v="400"/>
      <x v="3"/>
      <x v="18"/>
    </i>
    <i r="4">
      <x v="401"/>
      <x v="3"/>
      <x v="18"/>
    </i>
    <i r="4">
      <x v="402"/>
      <x v="3"/>
      <x v="18"/>
    </i>
    <i r="4">
      <x v="403"/>
      <x v="3"/>
      <x v="18"/>
    </i>
    <i r="4">
      <x v="404"/>
      <x v="3"/>
      <x v="18"/>
    </i>
    <i r="4">
      <x v="405"/>
      <x v="3"/>
      <x v="18"/>
    </i>
    <i r="4">
      <x v="406"/>
      <x v="3"/>
      <x v="18"/>
    </i>
    <i r="4">
      <x v="407"/>
      <x v="3"/>
      <x v="18"/>
    </i>
    <i r="4">
      <x v="408"/>
      <x v="3"/>
      <x v="18"/>
    </i>
    <i r="4">
      <x v="409"/>
      <x v="3"/>
      <x v="18"/>
    </i>
    <i r="4">
      <x v="410"/>
      <x v="3"/>
      <x v="18"/>
    </i>
    <i r="4">
      <x v="411"/>
      <x v="3"/>
      <x v="18"/>
    </i>
    <i r="4">
      <x v="412"/>
      <x v="3"/>
      <x v="18"/>
    </i>
    <i r="4">
      <x v="413"/>
      <x v="3"/>
      <x v="18"/>
    </i>
    <i r="4">
      <x v="414"/>
      <x v="3"/>
      <x v="18"/>
    </i>
    <i r="4">
      <x v="415"/>
      <x v="3"/>
      <x v="18"/>
    </i>
    <i r="4">
      <x v="416"/>
      <x v="3"/>
      <x v="18"/>
    </i>
    <i r="4">
      <x v="417"/>
      <x v="3"/>
      <x v="18"/>
    </i>
    <i r="4">
      <x v="418"/>
      <x v="3"/>
      <x v="18"/>
    </i>
    <i r="4">
      <x v="419"/>
      <x v="3"/>
      <x v="18"/>
    </i>
    <i r="4">
      <x v="420"/>
      <x v="3"/>
      <x v="18"/>
    </i>
    <i r="4">
      <x v="421"/>
      <x v="3"/>
      <x v="18"/>
    </i>
    <i r="4">
      <x v="422"/>
      <x v="3"/>
      <x v="18"/>
    </i>
    <i r="4">
      <x v="423"/>
      <x v="3"/>
      <x v="18"/>
    </i>
    <i r="4">
      <x v="424"/>
      <x v="3"/>
      <x v="18"/>
    </i>
    <i r="4">
      <x v="425"/>
      <x v="3"/>
      <x v="18"/>
    </i>
    <i r="4">
      <x v="426"/>
      <x v="3"/>
      <x v="18"/>
    </i>
    <i r="4">
      <x v="427"/>
      <x v="3"/>
      <x v="18"/>
    </i>
    <i r="4">
      <x v="428"/>
      <x v="3"/>
      <x v="18"/>
    </i>
    <i r="4">
      <x v="429"/>
      <x v="3"/>
      <x v="18"/>
    </i>
    <i r="4">
      <x v="430"/>
      <x v="3"/>
      <x v="18"/>
    </i>
    <i r="4">
      <x v="431"/>
      <x v="3"/>
      <x v="18"/>
    </i>
    <i r="4">
      <x v="432"/>
      <x v="3"/>
      <x v="18"/>
    </i>
    <i r="4">
      <x v="433"/>
      <x v="3"/>
      <x v="18"/>
    </i>
    <i>
      <x v="3"/>
      <x v="7"/>
      <x v="1"/>
      <x v="7"/>
      <x v="41"/>
      <x v="55"/>
      <x/>
    </i>
    <i>
      <x v="4"/>
      <x v="8"/>
      <x v="6"/>
      <x v="7"/>
      <x v="264"/>
      <x v="56"/>
      <x v="20"/>
    </i>
    <i r="4">
      <x v="265"/>
      <x v="56"/>
      <x v="21"/>
    </i>
    <i r="4">
      <x v="266"/>
      <x v="56"/>
      <x v="21"/>
    </i>
    <i r="4">
      <x v="267"/>
      <x v="56"/>
      <x v="21"/>
    </i>
    <i r="4">
      <x v="268"/>
      <x v="56"/>
      <x v="21"/>
    </i>
    <i r="4">
      <x v="269"/>
      <x v="56"/>
      <x v="21"/>
    </i>
    <i r="4">
      <x v="270"/>
      <x v="56"/>
      <x v="21"/>
    </i>
    <i r="4">
      <x v="271"/>
      <x v="56"/>
      <x v="21"/>
    </i>
    <i r="4">
      <x v="272"/>
      <x v="56"/>
      <x v="21"/>
    </i>
    <i r="4">
      <x v="273"/>
      <x v="56"/>
      <x v="21"/>
    </i>
    <i r="4">
      <x v="274"/>
      <x v="56"/>
      <x v="21"/>
    </i>
    <i r="4">
      <x v="275"/>
      <x v="56"/>
      <x v="21"/>
    </i>
    <i r="4">
      <x v="276"/>
      <x v="56"/>
      <x v="19"/>
    </i>
    <i r="4">
      <x v="277"/>
      <x v="56"/>
      <x v="21"/>
    </i>
    <i r="4">
      <x v="278"/>
      <x v="56"/>
      <x v="21"/>
    </i>
    <i r="4">
      <x v="279"/>
      <x v="56"/>
      <x v="21"/>
    </i>
    <i>
      <x v="5"/>
      <x v="9"/>
      <x v="7"/>
      <x v="7"/>
      <x v="1"/>
      <x v="57"/>
      <x v="21"/>
    </i>
    <i r="4">
      <x v="4"/>
      <x v="57"/>
      <x v="21"/>
    </i>
    <i r="4">
      <x v="5"/>
      <x v="57"/>
      <x v="21"/>
    </i>
    <i r="4">
      <x v="7"/>
      <x v="57"/>
      <x v="21"/>
    </i>
    <i r="4">
      <x v="9"/>
      <x v="57"/>
      <x v="21"/>
    </i>
    <i r="4">
      <x v="15"/>
      <x v="57"/>
      <x v="21"/>
    </i>
    <i r="4">
      <x v="18"/>
      <x v="57"/>
      <x v="21"/>
    </i>
    <i r="4">
      <x v="20"/>
      <x v="57"/>
      <x v="21"/>
    </i>
    <i r="4">
      <x v="21"/>
      <x v="57"/>
      <x v="21"/>
    </i>
    <i r="4">
      <x v="23"/>
      <x v="57"/>
      <x v="21"/>
    </i>
    <i r="4">
      <x v="25"/>
      <x v="57"/>
      <x v="21"/>
    </i>
    <i r="4">
      <x v="26"/>
      <x v="57"/>
      <x v="21"/>
    </i>
    <i r="4">
      <x v="29"/>
      <x v="57"/>
      <x v="21"/>
    </i>
    <i r="4">
      <x v="30"/>
      <x v="57"/>
      <x v="21"/>
    </i>
    <i r="4">
      <x v="38"/>
      <x v="57"/>
      <x v="21"/>
    </i>
    <i r="4">
      <x v="58"/>
      <x v="57"/>
      <x v="21"/>
    </i>
    <i r="4">
      <x v="62"/>
      <x v="57"/>
      <x v="21"/>
    </i>
    <i r="4">
      <x v="65"/>
      <x v="57"/>
      <x v="21"/>
    </i>
    <i r="4">
      <x v="68"/>
      <x v="57"/>
      <x v="21"/>
    </i>
    <i r="4">
      <x v="69"/>
      <x v="57"/>
      <x v="21"/>
    </i>
    <i r="4">
      <x v="81"/>
      <x v="57"/>
      <x v="21"/>
    </i>
    <i r="4">
      <x v="86"/>
      <x v="57"/>
      <x v="21"/>
    </i>
    <i r="4">
      <x v="93"/>
      <x v="57"/>
      <x v="21"/>
    </i>
    <i r="4">
      <x v="103"/>
      <x v="57"/>
      <x v="21"/>
    </i>
    <i r="4">
      <x v="108"/>
      <x v="57"/>
      <x v="21"/>
    </i>
    <i r="4">
      <x v="109"/>
      <x v="57"/>
      <x v="21"/>
    </i>
    <i r="4">
      <x v="111"/>
      <x v="57"/>
      <x v="21"/>
    </i>
    <i r="4">
      <x v="113"/>
      <x v="57"/>
      <x v="21"/>
    </i>
    <i r="4">
      <x v="115"/>
      <x v="57"/>
      <x v="21"/>
    </i>
    <i r="4">
      <x v="116"/>
      <x v="57"/>
      <x v="21"/>
    </i>
    <i r="4">
      <x v="118"/>
      <x v="57"/>
      <x v="21"/>
    </i>
    <i r="4">
      <x v="122"/>
      <x v="57"/>
      <x v="21"/>
    </i>
    <i r="4">
      <x v="123"/>
      <x v="57"/>
      <x v="21"/>
    </i>
    <i r="4">
      <x v="126"/>
      <x v="57"/>
      <x v="21"/>
    </i>
    <i r="4">
      <x v="152"/>
      <x v="57"/>
      <x v="21"/>
    </i>
    <i r="4">
      <x v="157"/>
      <x v="57"/>
      <x v="21"/>
    </i>
    <i r="4">
      <x v="166"/>
      <x v="57"/>
      <x v="21"/>
    </i>
    <i r="4">
      <x v="171"/>
      <x v="57"/>
      <x v="21"/>
    </i>
    <i r="4">
      <x v="175"/>
      <x v="57"/>
      <x v="21"/>
    </i>
    <i r="4">
      <x v="184"/>
      <x v="57"/>
      <x v="21"/>
    </i>
    <i r="4">
      <x v="190"/>
      <x v="57"/>
      <x v="21"/>
    </i>
    <i r="4">
      <x v="193"/>
      <x v="57"/>
      <x v="21"/>
    </i>
    <i r="4">
      <x v="196"/>
      <x v="57"/>
      <x v="21"/>
    </i>
    <i r="4">
      <x v="203"/>
      <x v="57"/>
      <x v="21"/>
    </i>
    <i r="4">
      <x v="216"/>
      <x v="57"/>
      <x v="21"/>
    </i>
    <i r="4">
      <x v="218"/>
      <x v="57"/>
      <x v="21"/>
    </i>
    <i r="4">
      <x v="227"/>
      <x v="57"/>
      <x v="21"/>
    </i>
    <i r="4">
      <x v="230"/>
      <x v="57"/>
      <x v="21"/>
    </i>
    <i r="4">
      <x v="238"/>
      <x v="57"/>
      <x v="21"/>
    </i>
    <i r="4">
      <x v="253"/>
      <x v="57"/>
      <x v="21"/>
    </i>
    <i r="4">
      <x v="258"/>
      <x v="57"/>
      <x v="21"/>
    </i>
    <i r="4">
      <x v="285"/>
      <x v="57"/>
      <x v="21"/>
    </i>
    <i r="4">
      <x v="288"/>
      <x v="57"/>
      <x v="21"/>
    </i>
    <i r="4">
      <x v="295"/>
      <x v="57"/>
      <x v="21"/>
    </i>
    <i r="4">
      <x v="296"/>
      <x v="57"/>
      <x v="21"/>
    </i>
    <i r="4">
      <x v="300"/>
      <x v="57"/>
      <x v="21"/>
    </i>
    <i r="4">
      <x v="314"/>
      <x v="57"/>
      <x v="21"/>
    </i>
    <i r="4">
      <x v="326"/>
      <x v="57"/>
      <x v="21"/>
    </i>
    <i r="4">
      <x v="330"/>
      <x v="57"/>
      <x v="21"/>
    </i>
    <i r="4">
      <x v="334"/>
      <x v="57"/>
      <x v="21"/>
    </i>
    <i r="4">
      <x v="338"/>
      <x v="57"/>
      <x v="21"/>
    </i>
    <i r="4">
      <x v="347"/>
      <x v="57"/>
      <x v="21"/>
    </i>
    <i r="4">
      <x v="348"/>
      <x v="57"/>
      <x v="21"/>
    </i>
    <i r="4">
      <x v="351"/>
      <x v="57"/>
      <x v="21"/>
    </i>
    <i r="4">
      <x v="356"/>
      <x v="57"/>
      <x v="21"/>
    </i>
    <i r="4">
      <x v="361"/>
      <x v="57"/>
      <x v="2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Sitio_Publico" displayName="Sitio_Publico" ref="A1:AA265" totalsRowShown="0" headerRowDxfId="76">
  <autoFilter ref="A1:AA265" xr:uid="{97B5C476-3F9F-4197-BB18-4AEB96A9D3D7}"/>
  <tableColumns count="27">
    <tableColumn id="1" xr3:uid="{3D431003-FED6-4551-A9A5-C20BDD800BF5}" name="id" dataDxfId="75"/>
    <tableColumn id="2" xr3:uid="{69EBE614-7415-4758-84D1-70A8BB5AD412}" name="idcoleccion" dataDxfId="74"/>
    <tableColumn id="3" xr3:uid="{00067312-1731-4475-9E54-D88AF9927A57}" name="coleccion" dataDxfId="73"/>
    <tableColumn id="4" xr3:uid="{2D5FA4E0-31EC-4F24-BE99-607D3D813655}" name="sector" dataDxfId="72"/>
    <tableColumn id="5" xr3:uid="{DAA5ABD7-005E-4726-9D0E-964ABFE6C124}" name="Filtro URL" dataDxfId="71"/>
    <tableColumn id="6" xr3:uid="{3EE64D21-CEE3-4F56-9BDB-E86405583F0C}" name="tema" dataDxfId="70"/>
    <tableColumn id="7" xr3:uid="{B18CD19C-51DC-46C2-871C-6BE101FACFEB}" name="contenido" dataDxfId="69"/>
    <tableColumn id="8" xr3:uid="{23D5C1AF-BDE4-4009-AB41-531D544CB052}" name="escala" dataDxfId="68"/>
    <tableColumn id="9" xr3:uid="{DA849DF4-1E4F-43E4-98F9-07CF968F8068}" name="territorio" dataDxfId="67"/>
    <tableColumn id="10" xr3:uid="{4CCEC976-24A6-484D-A3BB-EBEF50210414}" name="Filtro Integrado" dataDxfId="66"/>
    <tableColumn id="11" xr3:uid="{633CF37C-9475-458F-93BD-3E6C829259FE}" name="Muestra" dataDxfId="65"/>
    <tableColumn id="12" xr3:uid="{C9AD2F62-6D59-441D-86A3-D657475A5048}" name="temporalidad" dataDxfId="64"/>
    <tableColumn id="13" xr3:uid="{9C90CF92-D46C-45CC-A515-665BEFD59FD0}" name="unidad_medida" dataDxfId="63"/>
    <tableColumn id="14" xr3:uid="{A535AC73-D5CA-471D-961D-840916F57BFB}" name="fuente" dataDxfId="62"/>
    <tableColumn id="15" xr3:uid="{CE821007-F8A2-469B-90CB-A97B34EA0E0D}" name="titulo" dataDxfId="61">
      <calculatedColumnFormula>"Exportaciones de "&amp;Sitio_Publico[[#This Row],[Muestra]]&amp;" producidas en la "&amp;I2&amp;", durante el "&amp;L2</calculatedColumnFormula>
    </tableColumn>
    <tableColumn id="16" xr3:uid="{ACF065FA-53DF-42A2-AB76-F382DF0507E9}" name="descripcion_larga" dataDxfId="60">
      <calculatedColumnFormula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calculatedColumnFormula>
    </tableColumn>
    <tableColumn id="17" xr3:uid="{B3241B34-1F28-488E-962D-702279B7FC29}" name="visualizacion" dataDxfId="59">
      <calculatedColumnFormula>+Q1</calculatedColumnFormula>
    </tableColumn>
    <tableColumn id="18" xr3:uid="{36E18FB8-B090-4513-8878-F34530369C6B}" name="tag" dataDxfId="58">
      <calculatedColumnFormula>+R1&amp;","&amp;P2</calculatedColumnFormula>
    </tableColumn>
    <tableColumn id="19" xr3:uid="{34EAE68C-0B4D-4751-9FD6-9A20417E489D}" name="url" dataDxfId="57" dataCellStyle="Hipervínculo">
      <calculatedColumnFormula>+"https://analytics.zoho.com/open-view/2395394000007990413?ZOHO_CRITERIA=%22Localiza%20CL%22.%22Codreg%22%3D"&amp;E2</calculatedColumnFormula>
    </tableColumn>
    <tableColumn id="20" xr3:uid="{B53287BC-B50E-4BCC-BB6C-DE60B70DC3AF}" name="Suscripcion" dataDxfId="56"/>
    <tableColumn id="21" xr3:uid="{6658E20A-9C4E-46D0-829C-CD31924B1376}" name="Color" dataDxfId="55">
      <calculatedColumnFormula>+U1</calculatedColumnFormula>
    </tableColumn>
    <tableColumn id="22" xr3:uid="{21DBE239-F721-4DEC-9312-D9E30988F7A8}" name="id_grafico" dataDxfId="54">
      <calculatedColumnFormula>+Sitio_Publico[[#This Row],[idcoleccion]]&amp;"-"&amp;Sitio_Publico[[#This Row],[id]]</calculatedColumnFormula>
    </tableColumn>
    <tableColumn id="23" xr3:uid="{51BFA0BA-A1A2-4D6D-9A13-0B82C3B88C4E}" name="idterritorio" dataDxfId="53">
      <calculatedColumnFormula>+VLOOKUP(Sitio_Publico[[#This Row],[territorio]],Estructura!$AO$4:$AR$1500,4,0)</calculatedColumnFormula>
    </tableColumn>
    <tableColumn id="24" xr3:uid="{223E2DD3-A78B-40CF-935F-BB4012C57299}" name="id_tema" dataDxfId="52">
      <calculatedColumnFormula>+VLOOKUP(Sitio_Publico[[#This Row],[tema]],Estructura!$F$4:$I$1514,3,0)</calculatedColumnFormula>
    </tableColumn>
    <tableColumn id="25" xr3:uid="{75573ACC-C413-46F3-8534-404C576ECE29}" name="id_contenido" dataDxfId="51">
      <calculatedColumnFormula>+VLOOKUP(Sitio_Publico[[#This Row],[contenido]],Estructura!$M$4:$O$18,3,0)</calculatedColumnFormula>
    </tableColumn>
    <tableColumn id="26" xr3:uid="{B4A1188A-2AFB-4C47-96CE-A097012C4C72}" name="idfiltro" dataDxfId="50">
      <calculatedColumnFormula>+VLOOKUP(Sitio_Publico[[#This Row],[Filtro Integrado]],Estructura!$F$1517:$I$1531,3,0)</calculatedColumnFormula>
    </tableColumn>
    <tableColumn id="27" xr3:uid="{B70F5663-983D-46E9-A27F-F0856A7F11DA}" name="id_muestra" dataDxfId="49">
      <calculatedColumnFormula>+VLOOKUP(Sitio_Publico[[#This Row],[Muestra]],Estructura!$M$21:$O$1000,3,0)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AA265"/>
  <sheetViews>
    <sheetView showGridLines="0" tabSelected="1" workbookViewId="0">
      <pane xSplit="1" ySplit="1" topLeftCell="B262" activePane="bottomRight" state="frozen"/>
      <selection pane="topRight" activeCell="B1" sqref="B1"/>
      <selection pane="bottomLeft" activeCell="A2" sqref="A2"/>
      <selection pane="bottomRight" activeCell="E271" sqref="E271"/>
    </sheetView>
  </sheetViews>
  <sheetFormatPr baseColWidth="10" defaultRowHeight="14.4" x14ac:dyDescent="0.3"/>
  <cols>
    <col min="1" max="1" width="6.88671875" style="2" customWidth="1"/>
    <col min="2" max="2" width="10.109375" customWidth="1"/>
    <col min="3" max="3" width="10.77734375" customWidth="1"/>
    <col min="4" max="4" width="14.44140625" customWidth="1"/>
    <col min="5" max="5" width="9" bestFit="1" customWidth="1"/>
    <col min="6" max="6" width="14.77734375" customWidth="1"/>
    <col min="7" max="7" width="10.44140625" bestFit="1" customWidth="1"/>
    <col min="8" max="8" width="11.109375" customWidth="1"/>
    <col min="9" max="9" width="12.6640625" style="2" customWidth="1"/>
    <col min="10" max="10" width="14.6640625" style="2" bestFit="1" customWidth="1"/>
    <col min="11" max="11" width="12.6640625" customWidth="1"/>
    <col min="12" max="12" width="16.88671875" customWidth="1"/>
    <col min="13" max="13" width="11.44140625" customWidth="1"/>
    <col min="14" max="14" width="20.88671875" customWidth="1"/>
    <col min="15" max="15" width="35.44140625" customWidth="1"/>
    <col min="16" max="16" width="50.109375" customWidth="1"/>
    <col min="17" max="17" width="15.33203125" customWidth="1"/>
    <col min="18" max="18" width="2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381</v>
      </c>
      <c r="C1" s="8" t="s">
        <v>1</v>
      </c>
      <c r="D1" s="8" t="s">
        <v>2</v>
      </c>
      <c r="E1" s="9" t="s">
        <v>363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20</v>
      </c>
      <c r="K1" s="10" t="s">
        <v>21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17</v>
      </c>
      <c r="T1" s="11" t="s">
        <v>380</v>
      </c>
      <c r="U1" s="3" t="s">
        <v>382</v>
      </c>
      <c r="V1" s="20" t="s">
        <v>442</v>
      </c>
      <c r="W1" s="20" t="s">
        <v>443</v>
      </c>
      <c r="X1" s="20" t="s">
        <v>384</v>
      </c>
      <c r="Y1" s="20" t="s">
        <v>385</v>
      </c>
      <c r="Z1" s="20" t="s">
        <v>388</v>
      </c>
      <c r="AA1" s="20" t="s">
        <v>387</v>
      </c>
    </row>
    <row r="2" spans="1:27" ht="48" x14ac:dyDescent="0.3">
      <c r="A2" s="51" t="s">
        <v>389</v>
      </c>
      <c r="B2" s="39">
        <v>100</v>
      </c>
      <c r="C2" s="27" t="s">
        <v>447</v>
      </c>
      <c r="D2" s="27" t="s">
        <v>448</v>
      </c>
      <c r="E2" s="17">
        <v>1</v>
      </c>
      <c r="F2" s="13" t="s">
        <v>449</v>
      </c>
      <c r="G2" s="27" t="s">
        <v>450</v>
      </c>
      <c r="H2" s="47" t="s">
        <v>451</v>
      </c>
      <c r="I2" s="44" t="s">
        <v>364</v>
      </c>
      <c r="J2" s="12" t="s">
        <v>452</v>
      </c>
      <c r="K2" s="12" t="s">
        <v>456</v>
      </c>
      <c r="L2" s="12" t="s">
        <v>453</v>
      </c>
      <c r="M2" s="12" t="s">
        <v>454</v>
      </c>
      <c r="N2" s="12" t="s">
        <v>455</v>
      </c>
      <c r="O2" s="28" t="str">
        <f>"Exportaciones de "&amp;Sitio_Publico[[#This Row],[Muestra]]&amp;" producidas en la "&amp;I2&amp;", durante el "&amp;L2</f>
        <v>Exportaciones de Tipo de Fruta producidas en la Región de Tarapacá, durante el Periodo 2012-2020</v>
      </c>
      <c r="P2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Tarapacá por Tipo de Fruta, durante el Periodo 2012-2020 de acuerdo a datos recopilados por la Oficina de Estudios y Políticas Agrarias (ODEPA)- toneladas (t)</v>
      </c>
      <c r="Q2" s="32" t="s">
        <v>458</v>
      </c>
      <c r="R2" s="14" t="s">
        <v>457</v>
      </c>
      <c r="S2" s="15" t="str">
        <f>+"https://analytics.zoho.com/open-view/2395394000000943308?ZOHO_CRITERIA=%22Trasposicion_4.1%22.%22C%C3%B3digo_Regi%C3%B3n%22%20%3D%20"&amp;E2</f>
        <v>https://analytics.zoho.com/open-view/2395394000000943308?ZOHO_CRITERIA=%22Trasposicion_4.1%22.%22C%C3%B3digo_Regi%C3%B3n%22%20%3D%201</v>
      </c>
      <c r="T2" s="16">
        <v>777</v>
      </c>
      <c r="U2" s="26" t="s">
        <v>446</v>
      </c>
      <c r="V2" s="21" t="str">
        <f>+Sitio_Publico[[#This Row],[idcoleccion]]&amp;"-"&amp;Sitio_Publico[[#This Row],[id]]</f>
        <v>100-0001</v>
      </c>
      <c r="W2" s="21">
        <f>+VLOOKUP(Sitio_Publico[[#This Row],[territorio]],Estructura!$AO$4:$AR$1500,4,0)</f>
        <v>77900001</v>
      </c>
      <c r="X2" s="21">
        <f>+VLOOKUP(Sitio_Publico[[#This Row],[tema]],Estructura!$F$4:$I$1514,3,0)</f>
        <v>0</v>
      </c>
      <c r="Y2" s="21" t="str">
        <f>+VLOOKUP(Sitio_Publico[[#This Row],[contenido]],Estructura!$M$4:$O$18,3,0)</f>
        <v>C-778</v>
      </c>
      <c r="Z2" s="21" t="e">
        <f>+VLOOKUP(Sitio_Publico[[#This Row],[Filtro Integrado]],Estructura!$F$1517:$I$1531,3,0)</f>
        <v>#N/A</v>
      </c>
      <c r="AA2" s="21" t="e">
        <f>+VLOOKUP(Sitio_Publico[[#This Row],[Muestra]],Estructura!$M$21:$O$1000,3,0)</f>
        <v>#N/A</v>
      </c>
    </row>
    <row r="3" spans="1:27" ht="48" x14ac:dyDescent="0.3">
      <c r="A3" s="19" t="s">
        <v>390</v>
      </c>
      <c r="B3" s="12">
        <f>+B2</f>
        <v>100</v>
      </c>
      <c r="C3" s="13" t="str">
        <f>+C2</f>
        <v>Agricultura</v>
      </c>
      <c r="D3" s="13" t="str">
        <f>+D2</f>
        <v>Agropecuario y Forestal</v>
      </c>
      <c r="E3" s="17">
        <v>2</v>
      </c>
      <c r="F3" s="13" t="str">
        <f>+F2</f>
        <v>Fruta</v>
      </c>
      <c r="G3" s="27" t="str">
        <f>+G2</f>
        <v>Exportaciones</v>
      </c>
      <c r="H3" s="47" t="str">
        <f>+H2</f>
        <v>Región de Origen</v>
      </c>
      <c r="I3" s="44" t="s">
        <v>365</v>
      </c>
      <c r="J3" s="12" t="str">
        <f>+J2</f>
        <v>Ninguno</v>
      </c>
      <c r="K3" s="12" t="str">
        <f>+K2</f>
        <v>Tipo de Fruta</v>
      </c>
      <c r="L3" s="12" t="str">
        <f>+L2</f>
        <v>Periodo 2012-2020</v>
      </c>
      <c r="M3" s="12" t="str">
        <f>+M2</f>
        <v>toneladas (t)</v>
      </c>
      <c r="N3" s="12" t="str">
        <f>+N2</f>
        <v>Oficina de Estudios y Políticas Agrarias (ODEPA)</v>
      </c>
      <c r="O3" s="28" t="str">
        <f>"Exportaciones de "&amp;Sitio_Publico[[#This Row],[Muestra]]&amp;" producidas en la "&amp;I3&amp;", durante el "&amp;L3</f>
        <v>Exportaciones de Tipo de Fruta producidas en la Región de Antofagasta, durante el Periodo 2012-2020</v>
      </c>
      <c r="P3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Antofagasta por Tipo de Fruta, durante el Periodo 2012-2020 de acuerdo a datos recopilados por la Oficina de Estudios y Políticas Agrarias (ODEPA)- toneladas (t)</v>
      </c>
      <c r="Q3" s="32" t="str">
        <f>+Q2</f>
        <v>Gráfico Apilado</v>
      </c>
      <c r="R3" s="14" t="str">
        <f>+R2</f>
        <v>Berries,Cítricos,Frutos de hueso (carozo),Frutos de pepita,Frutos secos,Frutos oleaginosos,Otros,Tropicales y subtropicales,Uva</v>
      </c>
      <c r="S3" s="15" t="str">
        <f t="shared" ref="S3:S5" si="0">+"https://analytics.zoho.com/open-view/2395394000000943308?ZOHO_CRITERIA=%22Trasposicion_4.1%22.%22C%C3%B3digo_Regi%C3%B3n%22%20%3D%20"&amp;E3</f>
        <v>https://analytics.zoho.com/open-view/2395394000000943308?ZOHO_CRITERIA=%22Trasposicion_4.1%22.%22C%C3%B3digo_Regi%C3%B3n%22%20%3D%202</v>
      </c>
      <c r="T3" s="16">
        <f>+T2</f>
        <v>777</v>
      </c>
      <c r="U3" s="26" t="str">
        <f>+U2</f>
        <v>#1774B9</v>
      </c>
      <c r="V3" s="21" t="str">
        <f>+Sitio_Publico[[#This Row],[idcoleccion]]&amp;"-"&amp;Sitio_Publico[[#This Row],[id]]</f>
        <v>100-0002</v>
      </c>
      <c r="W3" s="21">
        <f>+VLOOKUP(Sitio_Publico[[#This Row],[territorio]],Estructura!$AO$4:$AR$1500,4,0)</f>
        <v>77900002</v>
      </c>
      <c r="X3" s="21">
        <f>+VLOOKUP(Sitio_Publico[[#This Row],[tema]],Estructura!$F$4:$I$1514,3,0)</f>
        <v>0</v>
      </c>
      <c r="Y3" s="21" t="str">
        <f>+VLOOKUP(Sitio_Publico[[#This Row],[contenido]],Estructura!$M$4:$O$18,3,0)</f>
        <v>C-778</v>
      </c>
      <c r="Z3" s="21" t="e">
        <f>+VLOOKUP(Sitio_Publico[[#This Row],[Filtro Integrado]],Estructura!$F$1517:$I$1531,3,0)</f>
        <v>#N/A</v>
      </c>
      <c r="AA3" s="21" t="e">
        <f>+VLOOKUP(Sitio_Publico[[#This Row],[Muestra]],Estructura!$M$21:$O$1000,3,0)</f>
        <v>#N/A</v>
      </c>
    </row>
    <row r="4" spans="1:27" ht="48" x14ac:dyDescent="0.3">
      <c r="A4" s="19" t="s">
        <v>391</v>
      </c>
      <c r="B4" s="12">
        <f t="shared" ref="B4:B67" si="1">+B3</f>
        <v>100</v>
      </c>
      <c r="C4" s="13" t="str">
        <f t="shared" ref="C4:C18" si="2">+C3</f>
        <v>Agricultura</v>
      </c>
      <c r="D4" s="13" t="str">
        <f t="shared" ref="D4:D18" si="3">+D3</f>
        <v>Agropecuario y Forestal</v>
      </c>
      <c r="E4" s="17">
        <v>3</v>
      </c>
      <c r="F4" s="13" t="str">
        <f t="shared" ref="F4:F18" si="4">+F3</f>
        <v>Fruta</v>
      </c>
      <c r="G4" s="27" t="str">
        <f t="shared" ref="G4:G18" si="5">+G3</f>
        <v>Exportaciones</v>
      </c>
      <c r="H4" s="47" t="str">
        <f t="shared" ref="H4:H33" si="6">+H3</f>
        <v>Región de Origen</v>
      </c>
      <c r="I4" s="44" t="s">
        <v>366</v>
      </c>
      <c r="J4" s="12" t="str">
        <f t="shared" ref="J4:K34" si="7">+J3</f>
        <v>Ninguno</v>
      </c>
      <c r="K4" s="12" t="str">
        <f t="shared" ref="K4:K17" si="8">+K3</f>
        <v>Tipo de Fruta</v>
      </c>
      <c r="L4" s="12" t="str">
        <f t="shared" ref="L4:L62" si="9">+L3</f>
        <v>Periodo 2012-2020</v>
      </c>
      <c r="M4" s="12" t="str">
        <f t="shared" ref="M4:M67" si="10">+M3</f>
        <v>toneladas (t)</v>
      </c>
      <c r="N4" s="12" t="str">
        <f t="shared" ref="N4:N67" si="11">+N3</f>
        <v>Oficina de Estudios y Políticas Agrarias (ODEPA)</v>
      </c>
      <c r="O4" s="28" t="str">
        <f>"Exportaciones de "&amp;Sitio_Publico[[#This Row],[Muestra]]&amp;" producidas en la "&amp;I4&amp;", durante el "&amp;L4</f>
        <v>Exportaciones de Tipo de Fruta producidas en la Región de Atacama, durante el Periodo 2012-2020</v>
      </c>
      <c r="P4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Atacama por Tipo de Fruta, durante el Periodo 2012-2020 de acuerdo a datos recopilados por la Oficina de Estudios y Políticas Agrarias (ODEPA)- toneladas (t)</v>
      </c>
      <c r="Q4" s="32" t="str">
        <f t="shared" ref="Q4:Q17" si="12">+Q3</f>
        <v>Gráfico Apilado</v>
      </c>
      <c r="R4" s="14" t="str">
        <f t="shared" ref="R4:R67" si="13">+R3</f>
        <v>Berries,Cítricos,Frutos de hueso (carozo),Frutos de pepita,Frutos secos,Frutos oleaginosos,Otros,Tropicales y subtropicales,Uva</v>
      </c>
      <c r="S4" s="15" t="str">
        <f t="shared" si="0"/>
        <v>https://analytics.zoho.com/open-view/2395394000000943308?ZOHO_CRITERIA=%22Trasposicion_4.1%22.%22C%C3%B3digo_Regi%C3%B3n%22%20%3D%203</v>
      </c>
      <c r="T4" s="16">
        <f t="shared" ref="T4:T67" si="14">+T3</f>
        <v>777</v>
      </c>
      <c r="U4" s="29" t="str">
        <f t="shared" ref="U4:U18" si="15">+U3</f>
        <v>#1774B9</v>
      </c>
      <c r="V4" s="30" t="str">
        <f>+Sitio_Publico[[#This Row],[idcoleccion]]&amp;"-"&amp;Sitio_Publico[[#This Row],[id]]</f>
        <v>100-0003</v>
      </c>
      <c r="W4" s="21">
        <f>+VLOOKUP(Sitio_Publico[[#This Row],[territorio]],Estructura!$AO$4:$AR$1500,4,0)</f>
        <v>77900003</v>
      </c>
      <c r="X4" s="30">
        <f>+VLOOKUP(Sitio_Publico[[#This Row],[tema]],Estructura!$F$4:$I$1514,3,0)</f>
        <v>0</v>
      </c>
      <c r="Y4" s="30" t="str">
        <f>+VLOOKUP(Sitio_Publico[[#This Row],[contenido]],Estructura!$M$4:$O$18,3,0)</f>
        <v>C-778</v>
      </c>
      <c r="Z4" s="30" t="e">
        <f>+VLOOKUP(Sitio_Publico[[#This Row],[Filtro Integrado]],Estructura!$F$1517:$I$1531,3,0)</f>
        <v>#N/A</v>
      </c>
      <c r="AA4" s="30" t="e">
        <f>+VLOOKUP(Sitio_Publico[[#This Row],[Muestra]],Estructura!$M$21:$O$1000,3,0)</f>
        <v>#N/A</v>
      </c>
    </row>
    <row r="5" spans="1:27" ht="48" x14ac:dyDescent="0.3">
      <c r="A5" s="19" t="s">
        <v>392</v>
      </c>
      <c r="B5" s="12">
        <f t="shared" si="1"/>
        <v>100</v>
      </c>
      <c r="C5" s="13" t="str">
        <f t="shared" si="2"/>
        <v>Agricultura</v>
      </c>
      <c r="D5" s="13" t="str">
        <f t="shared" si="3"/>
        <v>Agropecuario y Forestal</v>
      </c>
      <c r="E5" s="17">
        <v>4</v>
      </c>
      <c r="F5" s="13" t="str">
        <f t="shared" si="4"/>
        <v>Fruta</v>
      </c>
      <c r="G5" s="27" t="str">
        <f t="shared" si="5"/>
        <v>Exportaciones</v>
      </c>
      <c r="H5" s="47" t="str">
        <f t="shared" si="6"/>
        <v>Región de Origen</v>
      </c>
      <c r="I5" s="44" t="s">
        <v>367</v>
      </c>
      <c r="J5" s="12" t="str">
        <f t="shared" si="7"/>
        <v>Ninguno</v>
      </c>
      <c r="K5" s="12" t="str">
        <f t="shared" si="8"/>
        <v>Tipo de Fruta</v>
      </c>
      <c r="L5" s="12" t="str">
        <f t="shared" si="9"/>
        <v>Periodo 2012-2020</v>
      </c>
      <c r="M5" s="12" t="str">
        <f t="shared" si="10"/>
        <v>toneladas (t)</v>
      </c>
      <c r="N5" s="12" t="str">
        <f t="shared" si="11"/>
        <v>Oficina de Estudios y Políticas Agrarias (ODEPA)</v>
      </c>
      <c r="O5" s="28" t="str">
        <f>"Exportaciones de "&amp;Sitio_Publico[[#This Row],[Muestra]]&amp;" producidas en la "&amp;I5&amp;", durante el "&amp;L5</f>
        <v>Exportaciones de Tipo de Fruta producidas en la Región de Coquimbo, durante el Periodo 2012-2020</v>
      </c>
      <c r="P5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Coquimbo por Tipo de Fruta, durante el Periodo 2012-2020 de acuerdo a datos recopilados por la Oficina de Estudios y Políticas Agrarias (ODEPA)- toneladas (t)</v>
      </c>
      <c r="Q5" s="32" t="str">
        <f t="shared" si="12"/>
        <v>Gráfico Apilado</v>
      </c>
      <c r="R5" s="14" t="str">
        <f t="shared" si="13"/>
        <v>Berries,Cítricos,Frutos de hueso (carozo),Frutos de pepita,Frutos secos,Frutos oleaginosos,Otros,Tropicales y subtropicales,Uva</v>
      </c>
      <c r="S5" s="15" t="str">
        <f t="shared" si="0"/>
        <v>https://analytics.zoho.com/open-view/2395394000000943308?ZOHO_CRITERIA=%22Trasposicion_4.1%22.%22C%C3%B3digo_Regi%C3%B3n%22%20%3D%204</v>
      </c>
      <c r="T5" s="16">
        <f t="shared" si="14"/>
        <v>777</v>
      </c>
      <c r="U5" s="29" t="str">
        <f t="shared" si="15"/>
        <v>#1774B9</v>
      </c>
      <c r="V5" s="30" t="str">
        <f>+Sitio_Publico[[#This Row],[idcoleccion]]&amp;"-"&amp;Sitio_Publico[[#This Row],[id]]</f>
        <v>100-0004</v>
      </c>
      <c r="W5" s="21">
        <f>+VLOOKUP(Sitio_Publico[[#This Row],[territorio]],Estructura!$AO$4:$AR$1500,4,0)</f>
        <v>77900004</v>
      </c>
      <c r="X5" s="30">
        <f>+VLOOKUP(Sitio_Publico[[#This Row],[tema]],Estructura!$F$4:$I$1514,3,0)</f>
        <v>0</v>
      </c>
      <c r="Y5" s="30" t="str">
        <f>+VLOOKUP(Sitio_Publico[[#This Row],[contenido]],Estructura!$M$4:$O$18,3,0)</f>
        <v>C-778</v>
      </c>
      <c r="Z5" s="30" t="e">
        <f>+VLOOKUP(Sitio_Publico[[#This Row],[Filtro Integrado]],Estructura!$F$1517:$I$1531,3,0)</f>
        <v>#N/A</v>
      </c>
      <c r="AA5" s="30" t="e">
        <f>+VLOOKUP(Sitio_Publico[[#This Row],[Muestra]],Estructura!$M$21:$O$1000,3,0)</f>
        <v>#N/A</v>
      </c>
    </row>
    <row r="6" spans="1:27" ht="48" x14ac:dyDescent="0.3">
      <c r="A6" s="19" t="s">
        <v>393</v>
      </c>
      <c r="B6" s="12">
        <f t="shared" si="1"/>
        <v>100</v>
      </c>
      <c r="C6" s="13" t="str">
        <f t="shared" si="2"/>
        <v>Agricultura</v>
      </c>
      <c r="D6" s="13" t="str">
        <f t="shared" si="3"/>
        <v>Agropecuario y Forestal</v>
      </c>
      <c r="E6" s="17">
        <v>5</v>
      </c>
      <c r="F6" s="13" t="str">
        <f t="shared" si="4"/>
        <v>Fruta</v>
      </c>
      <c r="G6" s="27" t="str">
        <f t="shared" si="5"/>
        <v>Exportaciones</v>
      </c>
      <c r="H6" s="47" t="str">
        <f t="shared" si="6"/>
        <v>Región de Origen</v>
      </c>
      <c r="I6" s="44" t="s">
        <v>368</v>
      </c>
      <c r="J6" s="12" t="str">
        <f t="shared" si="7"/>
        <v>Ninguno</v>
      </c>
      <c r="K6" s="12" t="str">
        <f t="shared" si="8"/>
        <v>Tipo de Fruta</v>
      </c>
      <c r="L6" s="12" t="str">
        <f t="shared" si="9"/>
        <v>Periodo 2012-2020</v>
      </c>
      <c r="M6" s="12" t="str">
        <f t="shared" si="10"/>
        <v>toneladas (t)</v>
      </c>
      <c r="N6" s="12" t="str">
        <f t="shared" si="11"/>
        <v>Oficina de Estudios y Políticas Agrarias (ODEPA)</v>
      </c>
      <c r="O6" s="28" t="str">
        <f>"Exportaciones de "&amp;Sitio_Publico[[#This Row],[Muestra]]&amp;" producidas en la "&amp;I6&amp;", durante el "&amp;L6</f>
        <v>Exportaciones de Tipo de Fruta producidas en la Región de Valparaíso, durante el Periodo 2012-2020</v>
      </c>
      <c r="P6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Valparaíso por Tipo de Fruta, durante el Periodo 2012-2020 de acuerdo a datos recopilados por la Oficina de Estudios y Políticas Agrarias (ODEPA)- toneladas (t)</v>
      </c>
      <c r="Q6" s="32" t="str">
        <f t="shared" si="12"/>
        <v>Gráfico Apilado</v>
      </c>
      <c r="R6" s="14" t="str">
        <f t="shared" si="13"/>
        <v>Berries,Cítricos,Frutos de hueso (carozo),Frutos de pepita,Frutos secos,Frutos oleaginosos,Otros,Tropicales y subtropicales,Uva</v>
      </c>
      <c r="S6" s="15" t="str">
        <f>+"https://analytics.zoho.com/open-view/2395394000000943308?ZOHO_CRITERIA=%22Trasposicion_4.1%22.%22C%C3%B3digo_Regi%C3%B3n%22%20%3D%20"&amp;E6</f>
        <v>https://analytics.zoho.com/open-view/2395394000000943308?ZOHO_CRITERIA=%22Trasposicion_4.1%22.%22C%C3%B3digo_Regi%C3%B3n%22%20%3D%205</v>
      </c>
      <c r="T6" s="16">
        <f t="shared" si="14"/>
        <v>777</v>
      </c>
      <c r="U6" s="29" t="str">
        <f t="shared" si="15"/>
        <v>#1774B9</v>
      </c>
      <c r="V6" s="30" t="str">
        <f>+Sitio_Publico[[#This Row],[idcoleccion]]&amp;"-"&amp;Sitio_Publico[[#This Row],[id]]</f>
        <v>100-0005</v>
      </c>
      <c r="W6" s="21">
        <f>+VLOOKUP(Sitio_Publico[[#This Row],[territorio]],Estructura!$AO$4:$AR$1500,4,0)</f>
        <v>77900005</v>
      </c>
      <c r="X6" s="30">
        <f>+VLOOKUP(Sitio_Publico[[#This Row],[tema]],Estructura!$F$4:$I$1514,3,0)</f>
        <v>0</v>
      </c>
      <c r="Y6" s="30" t="str">
        <f>+VLOOKUP(Sitio_Publico[[#This Row],[contenido]],Estructura!$M$4:$O$18,3,0)</f>
        <v>C-778</v>
      </c>
      <c r="Z6" s="30" t="e">
        <f>+VLOOKUP(Sitio_Publico[[#This Row],[Filtro Integrado]],Estructura!$F$1517:$I$1531,3,0)</f>
        <v>#N/A</v>
      </c>
      <c r="AA6" s="30" t="e">
        <f>+VLOOKUP(Sitio_Publico[[#This Row],[Muestra]],Estructura!$M$21:$O$1000,3,0)</f>
        <v>#N/A</v>
      </c>
    </row>
    <row r="7" spans="1:27" ht="48" x14ac:dyDescent="0.3">
      <c r="A7" s="19" t="s">
        <v>394</v>
      </c>
      <c r="B7" s="12">
        <f t="shared" si="1"/>
        <v>100</v>
      </c>
      <c r="C7" s="13" t="str">
        <f t="shared" si="2"/>
        <v>Agricultura</v>
      </c>
      <c r="D7" s="13" t="str">
        <f t="shared" si="3"/>
        <v>Agropecuario y Forestal</v>
      </c>
      <c r="E7" s="17">
        <v>6</v>
      </c>
      <c r="F7" s="13" t="str">
        <f t="shared" si="4"/>
        <v>Fruta</v>
      </c>
      <c r="G7" s="27" t="str">
        <f t="shared" si="5"/>
        <v>Exportaciones</v>
      </c>
      <c r="H7" s="47" t="str">
        <f t="shared" si="6"/>
        <v>Región de Origen</v>
      </c>
      <c r="I7" s="44" t="s">
        <v>369</v>
      </c>
      <c r="J7" s="12" t="str">
        <f t="shared" si="7"/>
        <v>Ninguno</v>
      </c>
      <c r="K7" s="12" t="str">
        <f t="shared" si="8"/>
        <v>Tipo de Fruta</v>
      </c>
      <c r="L7" s="12" t="str">
        <f t="shared" si="9"/>
        <v>Periodo 2012-2020</v>
      </c>
      <c r="M7" s="12" t="str">
        <f t="shared" si="10"/>
        <v>toneladas (t)</v>
      </c>
      <c r="N7" s="12" t="str">
        <f t="shared" si="11"/>
        <v>Oficina de Estudios y Políticas Agrarias (ODEPA)</v>
      </c>
      <c r="O7" s="28" t="str">
        <f>"Exportaciones de "&amp;Sitio_Publico[[#This Row],[Muestra]]&amp;" producidas en la "&amp;I7&amp;", durante el "&amp;L7</f>
        <v>Exportaciones de Tipo de Fruta producidas en la Región de O'Higgins, durante el Periodo 2012-2020</v>
      </c>
      <c r="P7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O'Higgins por Tipo de Fruta, durante el Periodo 2012-2020 de acuerdo a datos recopilados por la Oficina de Estudios y Políticas Agrarias (ODEPA)- toneladas (t)</v>
      </c>
      <c r="Q7" s="32" t="str">
        <f t="shared" si="12"/>
        <v>Gráfico Apilado</v>
      </c>
      <c r="R7" s="14" t="str">
        <f t="shared" si="13"/>
        <v>Berries,Cítricos,Frutos de hueso (carozo),Frutos de pepita,Frutos secos,Frutos oleaginosos,Otros,Tropicales y subtropicales,Uva</v>
      </c>
      <c r="S7" s="15" t="str">
        <f t="shared" ref="S7:S17" si="16">+"https://analytics.zoho.com/open-view/2395394000000943308?ZOHO_CRITERIA=%22Trasposicion_4.1%22.%22C%C3%B3digo_Regi%C3%B3n%22%20%3D%20"&amp;E7</f>
        <v>https://analytics.zoho.com/open-view/2395394000000943308?ZOHO_CRITERIA=%22Trasposicion_4.1%22.%22C%C3%B3digo_Regi%C3%B3n%22%20%3D%206</v>
      </c>
      <c r="T7" s="16">
        <f t="shared" si="14"/>
        <v>777</v>
      </c>
      <c r="U7" s="29" t="str">
        <f t="shared" si="15"/>
        <v>#1774B9</v>
      </c>
      <c r="V7" s="30" t="str">
        <f>+Sitio_Publico[[#This Row],[idcoleccion]]&amp;"-"&amp;Sitio_Publico[[#This Row],[id]]</f>
        <v>100-0006</v>
      </c>
      <c r="W7" s="21">
        <f>+VLOOKUP(Sitio_Publico[[#This Row],[territorio]],Estructura!$AO$4:$AR$1500,4,0)</f>
        <v>77900006</v>
      </c>
      <c r="X7" s="30">
        <f>+VLOOKUP(Sitio_Publico[[#This Row],[tema]],Estructura!$F$4:$I$1514,3,0)</f>
        <v>0</v>
      </c>
      <c r="Y7" s="30" t="str">
        <f>+VLOOKUP(Sitio_Publico[[#This Row],[contenido]],Estructura!$M$4:$O$18,3,0)</f>
        <v>C-778</v>
      </c>
      <c r="Z7" s="30" t="e">
        <f>+VLOOKUP(Sitio_Publico[[#This Row],[Filtro Integrado]],Estructura!$F$1517:$I$1531,3,0)</f>
        <v>#N/A</v>
      </c>
      <c r="AA7" s="30" t="e">
        <f>+VLOOKUP(Sitio_Publico[[#This Row],[Muestra]],Estructura!$M$21:$O$1000,3,0)</f>
        <v>#N/A</v>
      </c>
    </row>
    <row r="8" spans="1:27" ht="48" x14ac:dyDescent="0.3">
      <c r="A8" s="19" t="s">
        <v>395</v>
      </c>
      <c r="B8" s="12">
        <f t="shared" si="1"/>
        <v>100</v>
      </c>
      <c r="C8" s="13" t="str">
        <f t="shared" si="2"/>
        <v>Agricultura</v>
      </c>
      <c r="D8" s="13" t="str">
        <f t="shared" si="3"/>
        <v>Agropecuario y Forestal</v>
      </c>
      <c r="E8" s="17">
        <v>7</v>
      </c>
      <c r="F8" s="13" t="str">
        <f t="shared" si="4"/>
        <v>Fruta</v>
      </c>
      <c r="G8" s="27" t="str">
        <f t="shared" si="5"/>
        <v>Exportaciones</v>
      </c>
      <c r="H8" s="47" t="str">
        <f t="shared" si="6"/>
        <v>Región de Origen</v>
      </c>
      <c r="I8" s="44" t="s">
        <v>370</v>
      </c>
      <c r="J8" s="12" t="str">
        <f t="shared" si="7"/>
        <v>Ninguno</v>
      </c>
      <c r="K8" s="12" t="str">
        <f t="shared" si="8"/>
        <v>Tipo de Fruta</v>
      </c>
      <c r="L8" s="12" t="str">
        <f t="shared" si="9"/>
        <v>Periodo 2012-2020</v>
      </c>
      <c r="M8" s="12" t="str">
        <f t="shared" si="10"/>
        <v>toneladas (t)</v>
      </c>
      <c r="N8" s="12" t="str">
        <f t="shared" si="11"/>
        <v>Oficina de Estudios y Políticas Agrarias (ODEPA)</v>
      </c>
      <c r="O8" s="28" t="str">
        <f>"Exportaciones de "&amp;Sitio_Publico[[#This Row],[Muestra]]&amp;" producidas en la "&amp;I8&amp;", durante el "&amp;L8</f>
        <v>Exportaciones de Tipo de Fruta producidas en la Región de Maule, durante el Periodo 2012-2020</v>
      </c>
      <c r="P8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Maule por Tipo de Fruta, durante el Periodo 2012-2020 de acuerdo a datos recopilados por la Oficina de Estudios y Políticas Agrarias (ODEPA)- toneladas (t)</v>
      </c>
      <c r="Q8" s="32" t="str">
        <f t="shared" si="12"/>
        <v>Gráfico Apilado</v>
      </c>
      <c r="R8" s="14" t="str">
        <f t="shared" si="13"/>
        <v>Berries,Cítricos,Frutos de hueso (carozo),Frutos de pepita,Frutos secos,Frutos oleaginosos,Otros,Tropicales y subtropicales,Uva</v>
      </c>
      <c r="S8" s="15" t="str">
        <f t="shared" si="16"/>
        <v>https://analytics.zoho.com/open-view/2395394000000943308?ZOHO_CRITERIA=%22Trasposicion_4.1%22.%22C%C3%B3digo_Regi%C3%B3n%22%20%3D%207</v>
      </c>
      <c r="T8" s="16">
        <f t="shared" si="14"/>
        <v>777</v>
      </c>
      <c r="U8" s="29" t="str">
        <f t="shared" si="15"/>
        <v>#1774B9</v>
      </c>
      <c r="V8" s="30" t="str">
        <f>+Sitio_Publico[[#This Row],[idcoleccion]]&amp;"-"&amp;Sitio_Publico[[#This Row],[id]]</f>
        <v>100-0007</v>
      </c>
      <c r="W8" s="21">
        <f>+VLOOKUP(Sitio_Publico[[#This Row],[territorio]],Estructura!$AO$4:$AR$1500,4,0)</f>
        <v>77900007</v>
      </c>
      <c r="X8" s="30">
        <f>+VLOOKUP(Sitio_Publico[[#This Row],[tema]],Estructura!$F$4:$I$1514,3,0)</f>
        <v>0</v>
      </c>
      <c r="Y8" s="30" t="str">
        <f>+VLOOKUP(Sitio_Publico[[#This Row],[contenido]],Estructura!$M$4:$O$18,3,0)</f>
        <v>C-778</v>
      </c>
      <c r="Z8" s="30" t="e">
        <f>+VLOOKUP(Sitio_Publico[[#This Row],[Filtro Integrado]],Estructura!$F$1517:$I$1531,3,0)</f>
        <v>#N/A</v>
      </c>
      <c r="AA8" s="30" t="e">
        <f>+VLOOKUP(Sitio_Publico[[#This Row],[Muestra]],Estructura!$M$21:$O$1000,3,0)</f>
        <v>#N/A</v>
      </c>
    </row>
    <row r="9" spans="1:27" ht="48" x14ac:dyDescent="0.3">
      <c r="A9" s="19" t="s">
        <v>396</v>
      </c>
      <c r="B9" s="12">
        <f t="shared" si="1"/>
        <v>100</v>
      </c>
      <c r="C9" s="13" t="str">
        <f t="shared" si="2"/>
        <v>Agricultura</v>
      </c>
      <c r="D9" s="13" t="str">
        <f t="shared" si="3"/>
        <v>Agropecuario y Forestal</v>
      </c>
      <c r="E9" s="17">
        <v>8</v>
      </c>
      <c r="F9" s="13" t="str">
        <f t="shared" si="4"/>
        <v>Fruta</v>
      </c>
      <c r="G9" s="27" t="str">
        <f t="shared" si="5"/>
        <v>Exportaciones</v>
      </c>
      <c r="H9" s="47" t="str">
        <f t="shared" si="6"/>
        <v>Región de Origen</v>
      </c>
      <c r="I9" s="44" t="s">
        <v>371</v>
      </c>
      <c r="J9" s="12" t="str">
        <f t="shared" si="7"/>
        <v>Ninguno</v>
      </c>
      <c r="K9" s="12" t="str">
        <f t="shared" si="8"/>
        <v>Tipo de Fruta</v>
      </c>
      <c r="L9" s="12" t="str">
        <f t="shared" si="9"/>
        <v>Periodo 2012-2020</v>
      </c>
      <c r="M9" s="12" t="str">
        <f t="shared" si="10"/>
        <v>toneladas (t)</v>
      </c>
      <c r="N9" s="12" t="str">
        <f t="shared" si="11"/>
        <v>Oficina de Estudios y Políticas Agrarias (ODEPA)</v>
      </c>
      <c r="O9" s="28" t="str">
        <f>"Exportaciones de "&amp;Sitio_Publico[[#This Row],[Muestra]]&amp;" producidas en la "&amp;I9&amp;", durante el "&amp;L9</f>
        <v>Exportaciones de Tipo de Fruta producidas en la Región del Biobío, durante el Periodo 2012-2020</v>
      </c>
      <c r="P9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del Biobío por Tipo de Fruta, durante el Periodo 2012-2020 de acuerdo a datos recopilados por la Oficina de Estudios y Políticas Agrarias (ODEPA)- toneladas (t)</v>
      </c>
      <c r="Q9" s="32" t="str">
        <f t="shared" si="12"/>
        <v>Gráfico Apilado</v>
      </c>
      <c r="R9" s="14" t="str">
        <f t="shared" si="13"/>
        <v>Berries,Cítricos,Frutos de hueso (carozo),Frutos de pepita,Frutos secos,Frutos oleaginosos,Otros,Tropicales y subtropicales,Uva</v>
      </c>
      <c r="S9" s="15" t="str">
        <f t="shared" si="16"/>
        <v>https://analytics.zoho.com/open-view/2395394000000943308?ZOHO_CRITERIA=%22Trasposicion_4.1%22.%22C%C3%B3digo_Regi%C3%B3n%22%20%3D%208</v>
      </c>
      <c r="T9" s="16">
        <f t="shared" si="14"/>
        <v>777</v>
      </c>
      <c r="U9" s="29" t="str">
        <f t="shared" si="15"/>
        <v>#1774B9</v>
      </c>
      <c r="V9" s="30" t="str">
        <f>+Sitio_Publico[[#This Row],[idcoleccion]]&amp;"-"&amp;Sitio_Publico[[#This Row],[id]]</f>
        <v>100-0008</v>
      </c>
      <c r="W9" s="21">
        <f>+VLOOKUP(Sitio_Publico[[#This Row],[territorio]],Estructura!$AO$4:$AR$1500,4,0)</f>
        <v>77900008</v>
      </c>
      <c r="X9" s="30">
        <f>+VLOOKUP(Sitio_Publico[[#This Row],[tema]],Estructura!$F$4:$I$1514,3,0)</f>
        <v>0</v>
      </c>
      <c r="Y9" s="30" t="str">
        <f>+VLOOKUP(Sitio_Publico[[#This Row],[contenido]],Estructura!$M$4:$O$18,3,0)</f>
        <v>C-778</v>
      </c>
      <c r="Z9" s="30" t="e">
        <f>+VLOOKUP(Sitio_Publico[[#This Row],[Filtro Integrado]],Estructura!$F$1517:$I$1531,3,0)</f>
        <v>#N/A</v>
      </c>
      <c r="AA9" s="30" t="e">
        <f>+VLOOKUP(Sitio_Publico[[#This Row],[Muestra]],Estructura!$M$21:$O$1000,3,0)</f>
        <v>#N/A</v>
      </c>
    </row>
    <row r="10" spans="1:27" ht="48" x14ac:dyDescent="0.3">
      <c r="A10" s="19" t="s">
        <v>397</v>
      </c>
      <c r="B10" s="12">
        <f t="shared" si="1"/>
        <v>100</v>
      </c>
      <c r="C10" s="13" t="str">
        <f t="shared" si="2"/>
        <v>Agricultura</v>
      </c>
      <c r="D10" s="13" t="str">
        <f t="shared" si="3"/>
        <v>Agropecuario y Forestal</v>
      </c>
      <c r="E10" s="17">
        <v>9</v>
      </c>
      <c r="F10" s="13" t="str">
        <f t="shared" si="4"/>
        <v>Fruta</v>
      </c>
      <c r="G10" s="27" t="str">
        <f t="shared" si="5"/>
        <v>Exportaciones</v>
      </c>
      <c r="H10" s="47" t="str">
        <f t="shared" si="6"/>
        <v>Región de Origen</v>
      </c>
      <c r="I10" s="44" t="s">
        <v>372</v>
      </c>
      <c r="J10" s="12" t="str">
        <f t="shared" si="7"/>
        <v>Ninguno</v>
      </c>
      <c r="K10" s="12" t="str">
        <f t="shared" si="8"/>
        <v>Tipo de Fruta</v>
      </c>
      <c r="L10" s="12" t="str">
        <f t="shared" si="9"/>
        <v>Periodo 2012-2020</v>
      </c>
      <c r="M10" s="12" t="str">
        <f t="shared" si="10"/>
        <v>toneladas (t)</v>
      </c>
      <c r="N10" s="12" t="str">
        <f t="shared" si="11"/>
        <v>Oficina de Estudios y Políticas Agrarias (ODEPA)</v>
      </c>
      <c r="O10" s="28" t="str">
        <f>"Exportaciones de "&amp;Sitio_Publico[[#This Row],[Muestra]]&amp;" producidas en la "&amp;I10&amp;", durante el "&amp;L10</f>
        <v>Exportaciones de Tipo de Fruta producidas en la Región de La Araucanía, durante el Periodo 2012-2020</v>
      </c>
      <c r="P10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La Araucanía por Tipo de Fruta, durante el Periodo 2012-2020 de acuerdo a datos recopilados por la Oficina de Estudios y Políticas Agrarias (ODEPA)- toneladas (t)</v>
      </c>
      <c r="Q10" s="32" t="str">
        <f t="shared" si="12"/>
        <v>Gráfico Apilado</v>
      </c>
      <c r="R10" s="14" t="str">
        <f t="shared" si="13"/>
        <v>Berries,Cítricos,Frutos de hueso (carozo),Frutos de pepita,Frutos secos,Frutos oleaginosos,Otros,Tropicales y subtropicales,Uva</v>
      </c>
      <c r="S10" s="15" t="str">
        <f t="shared" si="16"/>
        <v>https://analytics.zoho.com/open-view/2395394000000943308?ZOHO_CRITERIA=%22Trasposicion_4.1%22.%22C%C3%B3digo_Regi%C3%B3n%22%20%3D%209</v>
      </c>
      <c r="T10" s="16">
        <f t="shared" si="14"/>
        <v>777</v>
      </c>
      <c r="U10" s="29" t="str">
        <f t="shared" si="15"/>
        <v>#1774B9</v>
      </c>
      <c r="V10" s="30" t="str">
        <f>+Sitio_Publico[[#This Row],[idcoleccion]]&amp;"-"&amp;Sitio_Publico[[#This Row],[id]]</f>
        <v>100-0009</v>
      </c>
      <c r="W10" s="21">
        <f>+VLOOKUP(Sitio_Publico[[#This Row],[territorio]],Estructura!$AO$4:$AR$1500,4,0)</f>
        <v>77900009</v>
      </c>
      <c r="X10" s="30">
        <f>+VLOOKUP(Sitio_Publico[[#This Row],[tema]],Estructura!$F$4:$I$1514,3,0)</f>
        <v>0</v>
      </c>
      <c r="Y10" s="30" t="str">
        <f>+VLOOKUP(Sitio_Publico[[#This Row],[contenido]],Estructura!$M$4:$O$18,3,0)</f>
        <v>C-778</v>
      </c>
      <c r="Z10" s="30" t="e">
        <f>+VLOOKUP(Sitio_Publico[[#This Row],[Filtro Integrado]],Estructura!$F$1517:$I$1531,3,0)</f>
        <v>#N/A</v>
      </c>
      <c r="AA10" s="30" t="e">
        <f>+VLOOKUP(Sitio_Publico[[#This Row],[Muestra]],Estructura!$M$21:$O$1000,3,0)</f>
        <v>#N/A</v>
      </c>
    </row>
    <row r="11" spans="1:27" ht="48" x14ac:dyDescent="0.3">
      <c r="A11" s="19" t="s">
        <v>398</v>
      </c>
      <c r="B11" s="12">
        <f t="shared" si="1"/>
        <v>100</v>
      </c>
      <c r="C11" s="13" t="str">
        <f t="shared" si="2"/>
        <v>Agricultura</v>
      </c>
      <c r="D11" s="13" t="str">
        <f t="shared" si="3"/>
        <v>Agropecuario y Forestal</v>
      </c>
      <c r="E11" s="17">
        <v>10</v>
      </c>
      <c r="F11" s="13" t="str">
        <f t="shared" si="4"/>
        <v>Fruta</v>
      </c>
      <c r="G11" s="27" t="str">
        <f t="shared" si="5"/>
        <v>Exportaciones</v>
      </c>
      <c r="H11" s="47" t="str">
        <f t="shared" si="6"/>
        <v>Región de Origen</v>
      </c>
      <c r="I11" s="44" t="s">
        <v>373</v>
      </c>
      <c r="J11" s="12" t="str">
        <f t="shared" si="7"/>
        <v>Ninguno</v>
      </c>
      <c r="K11" s="12" t="str">
        <f t="shared" si="8"/>
        <v>Tipo de Fruta</v>
      </c>
      <c r="L11" s="12" t="str">
        <f t="shared" si="9"/>
        <v>Periodo 2012-2020</v>
      </c>
      <c r="M11" s="12" t="str">
        <f t="shared" si="10"/>
        <v>toneladas (t)</v>
      </c>
      <c r="N11" s="12" t="str">
        <f t="shared" si="11"/>
        <v>Oficina de Estudios y Políticas Agrarias (ODEPA)</v>
      </c>
      <c r="O11" s="28" t="str">
        <f>"Exportaciones de "&amp;Sitio_Publico[[#This Row],[Muestra]]&amp;" producidas en la "&amp;I11&amp;", durante el "&amp;L11</f>
        <v>Exportaciones de Tipo de Fruta producidas en la Región de Los Lagos, durante el Periodo 2012-2020</v>
      </c>
      <c r="P11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Los Lagos por Tipo de Fruta, durante el Periodo 2012-2020 de acuerdo a datos recopilados por la Oficina de Estudios y Políticas Agrarias (ODEPA)- toneladas (t)</v>
      </c>
      <c r="Q11" s="32" t="str">
        <f t="shared" si="12"/>
        <v>Gráfico Apilado</v>
      </c>
      <c r="R11" s="14" t="str">
        <f t="shared" si="13"/>
        <v>Berries,Cítricos,Frutos de hueso (carozo),Frutos de pepita,Frutos secos,Frutos oleaginosos,Otros,Tropicales y subtropicales,Uva</v>
      </c>
      <c r="S11" s="15" t="str">
        <f t="shared" si="16"/>
        <v>https://analytics.zoho.com/open-view/2395394000000943308?ZOHO_CRITERIA=%22Trasposicion_4.1%22.%22C%C3%B3digo_Regi%C3%B3n%22%20%3D%2010</v>
      </c>
      <c r="T11" s="16">
        <f t="shared" si="14"/>
        <v>777</v>
      </c>
      <c r="U11" s="29" t="str">
        <f t="shared" si="15"/>
        <v>#1774B9</v>
      </c>
      <c r="V11" s="30" t="str">
        <f>+Sitio_Publico[[#This Row],[idcoleccion]]&amp;"-"&amp;Sitio_Publico[[#This Row],[id]]</f>
        <v>100-0010</v>
      </c>
      <c r="W11" s="21">
        <f>+VLOOKUP(Sitio_Publico[[#This Row],[territorio]],Estructura!$AO$4:$AR$1500,4,0)</f>
        <v>77900010</v>
      </c>
      <c r="X11" s="30">
        <f>+VLOOKUP(Sitio_Publico[[#This Row],[tema]],Estructura!$F$4:$I$1514,3,0)</f>
        <v>0</v>
      </c>
      <c r="Y11" s="30" t="str">
        <f>+VLOOKUP(Sitio_Publico[[#This Row],[contenido]],Estructura!$M$4:$O$18,3,0)</f>
        <v>C-778</v>
      </c>
      <c r="Z11" s="30" t="e">
        <f>+VLOOKUP(Sitio_Publico[[#This Row],[Filtro Integrado]],Estructura!$F$1517:$I$1531,3,0)</f>
        <v>#N/A</v>
      </c>
      <c r="AA11" s="30" t="e">
        <f>+VLOOKUP(Sitio_Publico[[#This Row],[Muestra]],Estructura!$M$21:$O$1000,3,0)</f>
        <v>#N/A</v>
      </c>
    </row>
    <row r="12" spans="1:27" ht="48" x14ac:dyDescent="0.3">
      <c r="A12" s="19" t="s">
        <v>399</v>
      </c>
      <c r="B12" s="12">
        <f t="shared" si="1"/>
        <v>100</v>
      </c>
      <c r="C12" s="13" t="str">
        <f t="shared" si="2"/>
        <v>Agricultura</v>
      </c>
      <c r="D12" s="13" t="str">
        <f t="shared" si="3"/>
        <v>Agropecuario y Forestal</v>
      </c>
      <c r="E12" s="17">
        <v>11</v>
      </c>
      <c r="F12" s="13" t="str">
        <f t="shared" si="4"/>
        <v>Fruta</v>
      </c>
      <c r="G12" s="27" t="str">
        <f t="shared" si="5"/>
        <v>Exportaciones</v>
      </c>
      <c r="H12" s="47" t="str">
        <f t="shared" si="6"/>
        <v>Región de Origen</v>
      </c>
      <c r="I12" s="44" t="s">
        <v>374</v>
      </c>
      <c r="J12" s="12" t="str">
        <f t="shared" si="7"/>
        <v>Ninguno</v>
      </c>
      <c r="K12" s="12" t="str">
        <f t="shared" si="8"/>
        <v>Tipo de Fruta</v>
      </c>
      <c r="L12" s="12" t="str">
        <f t="shared" si="9"/>
        <v>Periodo 2012-2020</v>
      </c>
      <c r="M12" s="12" t="str">
        <f t="shared" si="10"/>
        <v>toneladas (t)</v>
      </c>
      <c r="N12" s="12" t="str">
        <f t="shared" si="11"/>
        <v>Oficina de Estudios y Políticas Agrarias (ODEPA)</v>
      </c>
      <c r="O12" s="28" t="str">
        <f>"Exportaciones de "&amp;Sitio_Publico[[#This Row],[Muestra]]&amp;" producidas en la "&amp;I12&amp;", durante el "&amp;L12</f>
        <v>Exportaciones de Tipo de Fruta producidas en la Región de Aysén, durante el Periodo 2012-2020</v>
      </c>
      <c r="P12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Aysén por Tipo de Fruta, durante el Periodo 2012-2020 de acuerdo a datos recopilados por la Oficina de Estudios y Políticas Agrarias (ODEPA)- toneladas (t)</v>
      </c>
      <c r="Q12" s="32" t="str">
        <f t="shared" si="12"/>
        <v>Gráfico Apilado</v>
      </c>
      <c r="R12" s="14" t="str">
        <f t="shared" si="13"/>
        <v>Berries,Cítricos,Frutos de hueso (carozo),Frutos de pepita,Frutos secos,Frutos oleaginosos,Otros,Tropicales y subtropicales,Uva</v>
      </c>
      <c r="S12" s="15" t="str">
        <f t="shared" si="16"/>
        <v>https://analytics.zoho.com/open-view/2395394000000943308?ZOHO_CRITERIA=%22Trasposicion_4.1%22.%22C%C3%B3digo_Regi%C3%B3n%22%20%3D%2011</v>
      </c>
      <c r="T12" s="16">
        <f t="shared" si="14"/>
        <v>777</v>
      </c>
      <c r="U12" s="29" t="str">
        <f t="shared" si="15"/>
        <v>#1774B9</v>
      </c>
      <c r="V12" s="30" t="str">
        <f>+Sitio_Publico[[#This Row],[idcoleccion]]&amp;"-"&amp;Sitio_Publico[[#This Row],[id]]</f>
        <v>100-0011</v>
      </c>
      <c r="W12" s="21">
        <f>+VLOOKUP(Sitio_Publico[[#This Row],[territorio]],Estructura!$AO$4:$AR$1500,4,0)</f>
        <v>77900011</v>
      </c>
      <c r="X12" s="30">
        <f>+VLOOKUP(Sitio_Publico[[#This Row],[tema]],Estructura!$F$4:$I$1514,3,0)</f>
        <v>0</v>
      </c>
      <c r="Y12" s="30" t="str">
        <f>+VLOOKUP(Sitio_Publico[[#This Row],[contenido]],Estructura!$M$4:$O$18,3,0)</f>
        <v>C-778</v>
      </c>
      <c r="Z12" s="30" t="e">
        <f>+VLOOKUP(Sitio_Publico[[#This Row],[Filtro Integrado]],Estructura!$F$1517:$I$1531,3,0)</f>
        <v>#N/A</v>
      </c>
      <c r="AA12" s="30" t="e">
        <f>+VLOOKUP(Sitio_Publico[[#This Row],[Muestra]],Estructura!$M$21:$O$1000,3,0)</f>
        <v>#N/A</v>
      </c>
    </row>
    <row r="13" spans="1:27" ht="48" x14ac:dyDescent="0.3">
      <c r="A13" s="19" t="s">
        <v>400</v>
      </c>
      <c r="B13" s="12">
        <f t="shared" si="1"/>
        <v>100</v>
      </c>
      <c r="C13" s="13" t="str">
        <f t="shared" si="2"/>
        <v>Agricultura</v>
      </c>
      <c r="D13" s="13" t="str">
        <f t="shared" si="3"/>
        <v>Agropecuario y Forestal</v>
      </c>
      <c r="E13" s="17">
        <v>12</v>
      </c>
      <c r="F13" s="13" t="str">
        <f t="shared" si="4"/>
        <v>Fruta</v>
      </c>
      <c r="G13" s="27" t="str">
        <f t="shared" si="5"/>
        <v>Exportaciones</v>
      </c>
      <c r="H13" s="47" t="str">
        <f t="shared" si="6"/>
        <v>Región de Origen</v>
      </c>
      <c r="I13" s="44" t="s">
        <v>375</v>
      </c>
      <c r="J13" s="12" t="str">
        <f t="shared" si="7"/>
        <v>Ninguno</v>
      </c>
      <c r="K13" s="12" t="str">
        <f t="shared" si="8"/>
        <v>Tipo de Fruta</v>
      </c>
      <c r="L13" s="12" t="str">
        <f t="shared" si="9"/>
        <v>Periodo 2012-2020</v>
      </c>
      <c r="M13" s="12" t="str">
        <f t="shared" si="10"/>
        <v>toneladas (t)</v>
      </c>
      <c r="N13" s="12" t="str">
        <f t="shared" si="11"/>
        <v>Oficina de Estudios y Políticas Agrarias (ODEPA)</v>
      </c>
      <c r="O13" s="28" t="str">
        <f>"Exportaciones de "&amp;Sitio_Publico[[#This Row],[Muestra]]&amp;" producidas en la "&amp;I13&amp;", durante el "&amp;L13</f>
        <v>Exportaciones de Tipo de Fruta producidas en la Región de Magallanes, durante el Periodo 2012-2020</v>
      </c>
      <c r="P13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Magallanes por Tipo de Fruta, durante el Periodo 2012-2020 de acuerdo a datos recopilados por la Oficina de Estudios y Políticas Agrarias (ODEPA)- toneladas (t)</v>
      </c>
      <c r="Q13" s="32" t="str">
        <f t="shared" si="12"/>
        <v>Gráfico Apilado</v>
      </c>
      <c r="R13" s="14" t="str">
        <f t="shared" si="13"/>
        <v>Berries,Cítricos,Frutos de hueso (carozo),Frutos de pepita,Frutos secos,Frutos oleaginosos,Otros,Tropicales y subtropicales,Uva</v>
      </c>
      <c r="S13" s="15" t="str">
        <f t="shared" si="16"/>
        <v>https://analytics.zoho.com/open-view/2395394000000943308?ZOHO_CRITERIA=%22Trasposicion_4.1%22.%22C%C3%B3digo_Regi%C3%B3n%22%20%3D%2012</v>
      </c>
      <c r="T13" s="16">
        <f t="shared" si="14"/>
        <v>777</v>
      </c>
      <c r="U13" s="29" t="str">
        <f t="shared" si="15"/>
        <v>#1774B9</v>
      </c>
      <c r="V13" s="30" t="str">
        <f>+Sitio_Publico[[#This Row],[idcoleccion]]&amp;"-"&amp;Sitio_Publico[[#This Row],[id]]</f>
        <v>100-0012</v>
      </c>
      <c r="W13" s="21">
        <f>+VLOOKUP(Sitio_Publico[[#This Row],[territorio]],Estructura!$AO$4:$AR$1500,4,0)</f>
        <v>77900012</v>
      </c>
      <c r="X13" s="30">
        <f>+VLOOKUP(Sitio_Publico[[#This Row],[tema]],Estructura!$F$4:$I$1514,3,0)</f>
        <v>0</v>
      </c>
      <c r="Y13" s="30" t="str">
        <f>+VLOOKUP(Sitio_Publico[[#This Row],[contenido]],Estructura!$M$4:$O$18,3,0)</f>
        <v>C-778</v>
      </c>
      <c r="Z13" s="30" t="e">
        <f>+VLOOKUP(Sitio_Publico[[#This Row],[Filtro Integrado]],Estructura!$F$1517:$I$1531,3,0)</f>
        <v>#N/A</v>
      </c>
      <c r="AA13" s="30" t="e">
        <f>+VLOOKUP(Sitio_Publico[[#This Row],[Muestra]],Estructura!$M$21:$O$1000,3,0)</f>
        <v>#N/A</v>
      </c>
    </row>
    <row r="14" spans="1:27" ht="48" x14ac:dyDescent="0.3">
      <c r="A14" s="19" t="s">
        <v>401</v>
      </c>
      <c r="B14" s="12">
        <f t="shared" si="1"/>
        <v>100</v>
      </c>
      <c r="C14" s="13" t="str">
        <f t="shared" si="2"/>
        <v>Agricultura</v>
      </c>
      <c r="D14" s="13" t="str">
        <f t="shared" si="3"/>
        <v>Agropecuario y Forestal</v>
      </c>
      <c r="E14" s="17">
        <v>13</v>
      </c>
      <c r="F14" s="13" t="str">
        <f t="shared" si="4"/>
        <v>Fruta</v>
      </c>
      <c r="G14" s="27" t="str">
        <f t="shared" si="5"/>
        <v>Exportaciones</v>
      </c>
      <c r="H14" s="47" t="str">
        <f t="shared" si="6"/>
        <v>Región de Origen</v>
      </c>
      <c r="I14" s="44" t="s">
        <v>376</v>
      </c>
      <c r="J14" s="12" t="str">
        <f t="shared" si="7"/>
        <v>Ninguno</v>
      </c>
      <c r="K14" s="12" t="str">
        <f t="shared" si="8"/>
        <v>Tipo de Fruta</v>
      </c>
      <c r="L14" s="12" t="str">
        <f t="shared" si="9"/>
        <v>Periodo 2012-2020</v>
      </c>
      <c r="M14" s="12" t="str">
        <f t="shared" si="10"/>
        <v>toneladas (t)</v>
      </c>
      <c r="N14" s="12" t="str">
        <f t="shared" si="11"/>
        <v>Oficina de Estudios y Políticas Agrarias (ODEPA)</v>
      </c>
      <c r="O14" s="28" t="str">
        <f>"Exportaciones de "&amp;Sitio_Publico[[#This Row],[Muestra]]&amp;" producidas en la "&amp;I14&amp;", durante el "&amp;L14</f>
        <v>Exportaciones de Tipo de Fruta producidas en la Región Metropolitana, durante el Periodo 2012-2020</v>
      </c>
      <c r="P14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Metropolitana por Tipo de Fruta, durante el Periodo 2012-2020 de acuerdo a datos recopilados por la Oficina de Estudios y Políticas Agrarias (ODEPA)- toneladas (t)</v>
      </c>
      <c r="Q14" s="32" t="str">
        <f t="shared" si="12"/>
        <v>Gráfico Apilado</v>
      </c>
      <c r="R14" s="14" t="str">
        <f t="shared" si="13"/>
        <v>Berries,Cítricos,Frutos de hueso (carozo),Frutos de pepita,Frutos secos,Frutos oleaginosos,Otros,Tropicales y subtropicales,Uva</v>
      </c>
      <c r="S14" s="15" t="str">
        <f t="shared" si="16"/>
        <v>https://analytics.zoho.com/open-view/2395394000000943308?ZOHO_CRITERIA=%22Trasposicion_4.1%22.%22C%C3%B3digo_Regi%C3%B3n%22%20%3D%2013</v>
      </c>
      <c r="T14" s="16">
        <f t="shared" si="14"/>
        <v>777</v>
      </c>
      <c r="U14" s="29" t="str">
        <f t="shared" si="15"/>
        <v>#1774B9</v>
      </c>
      <c r="V14" s="30" t="str">
        <f>+Sitio_Publico[[#This Row],[idcoleccion]]&amp;"-"&amp;Sitio_Publico[[#This Row],[id]]</f>
        <v>100-0013</v>
      </c>
      <c r="W14" s="21">
        <f>+VLOOKUP(Sitio_Publico[[#This Row],[territorio]],Estructura!$AO$4:$AR$1500,4,0)</f>
        <v>77900013</v>
      </c>
      <c r="X14" s="30">
        <f>+VLOOKUP(Sitio_Publico[[#This Row],[tema]],Estructura!$F$4:$I$1514,3,0)</f>
        <v>0</v>
      </c>
      <c r="Y14" s="30" t="str">
        <f>+VLOOKUP(Sitio_Publico[[#This Row],[contenido]],Estructura!$M$4:$O$18,3,0)</f>
        <v>C-778</v>
      </c>
      <c r="Z14" s="30" t="e">
        <f>+VLOOKUP(Sitio_Publico[[#This Row],[Filtro Integrado]],Estructura!$F$1517:$I$1531,3,0)</f>
        <v>#N/A</v>
      </c>
      <c r="AA14" s="30" t="e">
        <f>+VLOOKUP(Sitio_Publico[[#This Row],[Muestra]],Estructura!$M$21:$O$1000,3,0)</f>
        <v>#N/A</v>
      </c>
    </row>
    <row r="15" spans="1:27" ht="48" x14ac:dyDescent="0.3">
      <c r="A15" s="19" t="s">
        <v>402</v>
      </c>
      <c r="B15" s="12">
        <f t="shared" si="1"/>
        <v>100</v>
      </c>
      <c r="C15" s="13" t="str">
        <f t="shared" si="2"/>
        <v>Agricultura</v>
      </c>
      <c r="D15" s="13" t="str">
        <f t="shared" si="3"/>
        <v>Agropecuario y Forestal</v>
      </c>
      <c r="E15" s="17">
        <v>14</v>
      </c>
      <c r="F15" s="13" t="str">
        <f t="shared" si="4"/>
        <v>Fruta</v>
      </c>
      <c r="G15" s="27" t="str">
        <f t="shared" si="5"/>
        <v>Exportaciones</v>
      </c>
      <c r="H15" s="47" t="str">
        <f t="shared" si="6"/>
        <v>Región de Origen</v>
      </c>
      <c r="I15" s="44" t="s">
        <v>377</v>
      </c>
      <c r="J15" s="12" t="str">
        <f t="shared" si="7"/>
        <v>Ninguno</v>
      </c>
      <c r="K15" s="12" t="str">
        <f t="shared" si="8"/>
        <v>Tipo de Fruta</v>
      </c>
      <c r="L15" s="12" t="str">
        <f t="shared" si="9"/>
        <v>Periodo 2012-2020</v>
      </c>
      <c r="M15" s="12" t="str">
        <f t="shared" si="10"/>
        <v>toneladas (t)</v>
      </c>
      <c r="N15" s="12" t="str">
        <f t="shared" si="11"/>
        <v>Oficina de Estudios y Políticas Agrarias (ODEPA)</v>
      </c>
      <c r="O15" s="28" t="str">
        <f>"Exportaciones de "&amp;Sitio_Publico[[#This Row],[Muestra]]&amp;" producidas en la "&amp;I15&amp;", durante el "&amp;L15</f>
        <v>Exportaciones de Tipo de Fruta producidas en la Región de Los Ríos, durante el Periodo 2012-2020</v>
      </c>
      <c r="P15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Los Ríos por Tipo de Fruta, durante el Periodo 2012-2020 de acuerdo a datos recopilados por la Oficina de Estudios y Políticas Agrarias (ODEPA)- toneladas (t)</v>
      </c>
      <c r="Q15" s="32" t="str">
        <f t="shared" si="12"/>
        <v>Gráfico Apilado</v>
      </c>
      <c r="R15" s="14" t="str">
        <f t="shared" si="13"/>
        <v>Berries,Cítricos,Frutos de hueso (carozo),Frutos de pepita,Frutos secos,Frutos oleaginosos,Otros,Tropicales y subtropicales,Uva</v>
      </c>
      <c r="S15" s="15" t="str">
        <f t="shared" si="16"/>
        <v>https://analytics.zoho.com/open-view/2395394000000943308?ZOHO_CRITERIA=%22Trasposicion_4.1%22.%22C%C3%B3digo_Regi%C3%B3n%22%20%3D%2014</v>
      </c>
      <c r="T15" s="16">
        <f t="shared" si="14"/>
        <v>777</v>
      </c>
      <c r="U15" s="29" t="str">
        <f t="shared" si="15"/>
        <v>#1774B9</v>
      </c>
      <c r="V15" s="30" t="str">
        <f>+Sitio_Publico[[#This Row],[idcoleccion]]&amp;"-"&amp;Sitio_Publico[[#This Row],[id]]</f>
        <v>100-0014</v>
      </c>
      <c r="W15" s="21">
        <f>+VLOOKUP(Sitio_Publico[[#This Row],[territorio]],Estructura!$AO$4:$AR$1500,4,0)</f>
        <v>77900014</v>
      </c>
      <c r="X15" s="30">
        <f>+VLOOKUP(Sitio_Publico[[#This Row],[tema]],Estructura!$F$4:$I$1514,3,0)</f>
        <v>0</v>
      </c>
      <c r="Y15" s="30" t="str">
        <f>+VLOOKUP(Sitio_Publico[[#This Row],[contenido]],Estructura!$M$4:$O$18,3,0)</f>
        <v>C-778</v>
      </c>
      <c r="Z15" s="30" t="e">
        <f>+VLOOKUP(Sitio_Publico[[#This Row],[Filtro Integrado]],Estructura!$F$1517:$I$1531,3,0)</f>
        <v>#N/A</v>
      </c>
      <c r="AA15" s="30" t="e">
        <f>+VLOOKUP(Sitio_Publico[[#This Row],[Muestra]],Estructura!$M$21:$O$1000,3,0)</f>
        <v>#N/A</v>
      </c>
    </row>
    <row r="16" spans="1:27" ht="48" x14ac:dyDescent="0.3">
      <c r="A16" s="19" t="s">
        <v>403</v>
      </c>
      <c r="B16" s="12">
        <f t="shared" si="1"/>
        <v>100</v>
      </c>
      <c r="C16" s="13" t="str">
        <f t="shared" si="2"/>
        <v>Agricultura</v>
      </c>
      <c r="D16" s="13" t="str">
        <f t="shared" si="3"/>
        <v>Agropecuario y Forestal</v>
      </c>
      <c r="E16" s="17">
        <v>15</v>
      </c>
      <c r="F16" s="13" t="str">
        <f t="shared" si="4"/>
        <v>Fruta</v>
      </c>
      <c r="G16" s="27" t="str">
        <f t="shared" si="5"/>
        <v>Exportaciones</v>
      </c>
      <c r="H16" s="47" t="str">
        <f t="shared" si="6"/>
        <v>Región de Origen</v>
      </c>
      <c r="I16" s="44" t="s">
        <v>378</v>
      </c>
      <c r="J16" s="12" t="str">
        <f t="shared" si="7"/>
        <v>Ninguno</v>
      </c>
      <c r="K16" s="12" t="str">
        <f t="shared" si="8"/>
        <v>Tipo de Fruta</v>
      </c>
      <c r="L16" s="12" t="str">
        <f t="shared" si="9"/>
        <v>Periodo 2012-2020</v>
      </c>
      <c r="M16" s="12" t="str">
        <f t="shared" si="10"/>
        <v>toneladas (t)</v>
      </c>
      <c r="N16" s="12" t="str">
        <f t="shared" si="11"/>
        <v>Oficina de Estudios y Políticas Agrarias (ODEPA)</v>
      </c>
      <c r="O16" s="28" t="str">
        <f>"Exportaciones de "&amp;Sitio_Publico[[#This Row],[Muestra]]&amp;" producidas en la "&amp;I16&amp;", durante el "&amp;L16</f>
        <v>Exportaciones de Tipo de Fruta producidas en la Región de Arica y Parinacota, durante el Periodo 2012-2020</v>
      </c>
      <c r="P16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Arica y Parinacota por Tipo de Fruta, durante el Periodo 2012-2020 de acuerdo a datos recopilados por la Oficina de Estudios y Políticas Agrarias (ODEPA)- toneladas (t)</v>
      </c>
      <c r="Q16" s="32" t="str">
        <f t="shared" si="12"/>
        <v>Gráfico Apilado</v>
      </c>
      <c r="R16" s="14" t="str">
        <f t="shared" si="13"/>
        <v>Berries,Cítricos,Frutos de hueso (carozo),Frutos de pepita,Frutos secos,Frutos oleaginosos,Otros,Tropicales y subtropicales,Uva</v>
      </c>
      <c r="S16" s="15" t="str">
        <f t="shared" si="16"/>
        <v>https://analytics.zoho.com/open-view/2395394000000943308?ZOHO_CRITERIA=%22Trasposicion_4.1%22.%22C%C3%B3digo_Regi%C3%B3n%22%20%3D%2015</v>
      </c>
      <c r="T16" s="16">
        <f t="shared" si="14"/>
        <v>777</v>
      </c>
      <c r="U16" s="29" t="str">
        <f t="shared" si="15"/>
        <v>#1774B9</v>
      </c>
      <c r="V16" s="30" t="str">
        <f>+Sitio_Publico[[#This Row],[idcoleccion]]&amp;"-"&amp;Sitio_Publico[[#This Row],[id]]</f>
        <v>100-0015</v>
      </c>
      <c r="W16" s="21">
        <f>+VLOOKUP(Sitio_Publico[[#This Row],[territorio]],Estructura!$AO$4:$AR$1500,4,0)</f>
        <v>77900015</v>
      </c>
      <c r="X16" s="30">
        <f>+VLOOKUP(Sitio_Publico[[#This Row],[tema]],Estructura!$F$4:$I$1514,3,0)</f>
        <v>0</v>
      </c>
      <c r="Y16" s="30" t="str">
        <f>+VLOOKUP(Sitio_Publico[[#This Row],[contenido]],Estructura!$M$4:$O$18,3,0)</f>
        <v>C-778</v>
      </c>
      <c r="Z16" s="30" t="e">
        <f>+VLOOKUP(Sitio_Publico[[#This Row],[Filtro Integrado]],Estructura!$F$1517:$I$1531,3,0)</f>
        <v>#N/A</v>
      </c>
      <c r="AA16" s="30" t="e">
        <f>+VLOOKUP(Sitio_Publico[[#This Row],[Muestra]],Estructura!$M$21:$O$1000,3,0)</f>
        <v>#N/A</v>
      </c>
    </row>
    <row r="17" spans="1:27" ht="48" x14ac:dyDescent="0.3">
      <c r="A17" s="19" t="s">
        <v>404</v>
      </c>
      <c r="B17" s="12">
        <f t="shared" si="1"/>
        <v>100</v>
      </c>
      <c r="C17" s="13" t="str">
        <f t="shared" si="2"/>
        <v>Agricultura</v>
      </c>
      <c r="D17" s="13" t="str">
        <f t="shared" si="3"/>
        <v>Agropecuario y Forestal</v>
      </c>
      <c r="E17" s="17">
        <v>16</v>
      </c>
      <c r="F17" s="13" t="str">
        <f t="shared" si="4"/>
        <v>Fruta</v>
      </c>
      <c r="G17" s="27" t="str">
        <f t="shared" si="5"/>
        <v>Exportaciones</v>
      </c>
      <c r="H17" s="47" t="str">
        <f t="shared" si="6"/>
        <v>Región de Origen</v>
      </c>
      <c r="I17" s="44" t="s">
        <v>379</v>
      </c>
      <c r="J17" s="12" t="str">
        <f t="shared" si="7"/>
        <v>Ninguno</v>
      </c>
      <c r="K17" s="12" t="str">
        <f t="shared" si="8"/>
        <v>Tipo de Fruta</v>
      </c>
      <c r="L17" s="12" t="str">
        <f t="shared" si="9"/>
        <v>Periodo 2012-2020</v>
      </c>
      <c r="M17" s="12" t="str">
        <f t="shared" si="10"/>
        <v>toneladas (t)</v>
      </c>
      <c r="N17" s="12" t="str">
        <f t="shared" si="11"/>
        <v>Oficina de Estudios y Políticas Agrarias (ODEPA)</v>
      </c>
      <c r="O17" s="28" t="str">
        <f>"Exportaciones de "&amp;Sitio_Publico[[#This Row],[Muestra]]&amp;" producidas en la "&amp;I17&amp;", durante el "&amp;L17</f>
        <v>Exportaciones de Tipo de Fruta producidas en la Región de Ñuble, durante el Periodo 2012-2020</v>
      </c>
      <c r="P17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Ñuble por Tipo de Fruta, durante el Periodo 2012-2020 de acuerdo a datos recopilados por la Oficina de Estudios y Políticas Agrarias (ODEPA)- toneladas (t)</v>
      </c>
      <c r="Q17" s="32" t="str">
        <f t="shared" si="12"/>
        <v>Gráfico Apilado</v>
      </c>
      <c r="R17" s="14" t="str">
        <f t="shared" si="13"/>
        <v>Berries,Cítricos,Frutos de hueso (carozo),Frutos de pepita,Frutos secos,Frutos oleaginosos,Otros,Tropicales y subtropicales,Uva</v>
      </c>
      <c r="S17" s="15" t="str">
        <f t="shared" si="16"/>
        <v>https://analytics.zoho.com/open-view/2395394000000943308?ZOHO_CRITERIA=%22Trasposicion_4.1%22.%22C%C3%B3digo_Regi%C3%B3n%22%20%3D%2016</v>
      </c>
      <c r="T17" s="16">
        <f t="shared" si="14"/>
        <v>777</v>
      </c>
      <c r="U17" s="29" t="str">
        <f t="shared" si="15"/>
        <v>#1774B9</v>
      </c>
      <c r="V17" s="30" t="str">
        <f>+Sitio_Publico[[#This Row],[idcoleccion]]&amp;"-"&amp;Sitio_Publico[[#This Row],[id]]</f>
        <v>100-0016</v>
      </c>
      <c r="W17" s="21">
        <f>+VLOOKUP(Sitio_Publico[[#This Row],[territorio]],Estructura!$AO$4:$AR$1500,4,0)</f>
        <v>77900016</v>
      </c>
      <c r="X17" s="30">
        <f>+VLOOKUP(Sitio_Publico[[#This Row],[tema]],Estructura!$F$4:$I$1514,3,0)</f>
        <v>0</v>
      </c>
      <c r="Y17" s="30" t="str">
        <f>+VLOOKUP(Sitio_Publico[[#This Row],[contenido]],Estructura!$M$4:$O$18,3,0)</f>
        <v>C-778</v>
      </c>
      <c r="Z17" s="30" t="e">
        <f>+VLOOKUP(Sitio_Publico[[#This Row],[Filtro Integrado]],Estructura!$F$1517:$I$1531,3,0)</f>
        <v>#N/A</v>
      </c>
      <c r="AA17" s="30" t="e">
        <f>+VLOOKUP(Sitio_Publico[[#This Row],[Muestra]],Estructura!$M$21:$O$1000,3,0)</f>
        <v>#N/A</v>
      </c>
    </row>
    <row r="18" spans="1:27" ht="48" x14ac:dyDescent="0.3">
      <c r="A18" s="51" t="s">
        <v>405</v>
      </c>
      <c r="B18" s="12">
        <f t="shared" si="1"/>
        <v>100</v>
      </c>
      <c r="C18" s="27" t="str">
        <f t="shared" si="2"/>
        <v>Agricultura</v>
      </c>
      <c r="D18" s="27" t="str">
        <f t="shared" si="3"/>
        <v>Agropecuario y Forestal</v>
      </c>
      <c r="E18" s="17">
        <v>1</v>
      </c>
      <c r="F18" s="13" t="str">
        <f t="shared" si="4"/>
        <v>Fruta</v>
      </c>
      <c r="G18" s="27" t="str">
        <f t="shared" si="5"/>
        <v>Exportaciones</v>
      </c>
      <c r="H18" s="47" t="str">
        <f t="shared" si="6"/>
        <v>Región de Origen</v>
      </c>
      <c r="I18" s="44" t="s">
        <v>364</v>
      </c>
      <c r="J18" s="39" t="str">
        <f t="shared" si="7"/>
        <v>Ninguno</v>
      </c>
      <c r="K18" s="39" t="s">
        <v>449</v>
      </c>
      <c r="L18" s="39" t="str">
        <f t="shared" si="9"/>
        <v>Periodo 2012-2020</v>
      </c>
      <c r="M18" s="39" t="str">
        <f t="shared" si="10"/>
        <v>toneladas (t)</v>
      </c>
      <c r="N18" s="39" t="str">
        <f t="shared" si="11"/>
        <v>Oficina de Estudios y Políticas Agrarias (ODEPA)</v>
      </c>
      <c r="O18" s="40" t="str">
        <f>"Exportaciones de "&amp;Sitio_Publico[[#This Row],[Muestra]]&amp;" producidas en la "&amp;I18&amp;", durante el "&amp;L18</f>
        <v>Exportaciones de Fruta producidas en la Región de Tarapacá, durante el Periodo 2012-2020</v>
      </c>
      <c r="P18" s="50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Tarapacá, durante el Periodo 2012-2020 de acuerdo a datos recopilados por la Oficina de Estudios y Políticas Agrarias (ODEPA)- toneladas (t)</v>
      </c>
      <c r="Q18" s="41" t="s">
        <v>625</v>
      </c>
      <c r="R18" s="14" t="str">
        <f t="shared" si="13"/>
        <v>Berries,Cítricos,Frutos de hueso (carozo),Frutos de pepita,Frutos secos,Frutos oleaginosos,Otros,Tropicales y subtropicales,Uva</v>
      </c>
      <c r="S18" s="15" t="str">
        <f>+"https://analytics.zoho.com/open-view/2395394000000943381?ZOHO_CRITERIA=%22Trasposicion_4.1%22.%22C%C3%B3digo_Regi%C3%B3n%22%20%3D%20"&amp;E18</f>
        <v>https://analytics.zoho.com/open-view/2395394000000943381?ZOHO_CRITERIA=%22Trasposicion_4.1%22.%22C%C3%B3digo_Regi%C3%B3n%22%20%3D%201</v>
      </c>
      <c r="T18" s="16">
        <f t="shared" si="14"/>
        <v>777</v>
      </c>
      <c r="U18" s="29" t="str">
        <f t="shared" si="15"/>
        <v>#1774B9</v>
      </c>
      <c r="V18" s="30" t="str">
        <f>+Sitio_Publico[[#This Row],[idcoleccion]]&amp;"-"&amp;Sitio_Publico[[#This Row],[id]]</f>
        <v>100-0017</v>
      </c>
      <c r="W18" s="21">
        <f>+VLOOKUP(Sitio_Publico[[#This Row],[territorio]],Estructura!$AO$4:$AR$1500,4,0)</f>
        <v>77900001</v>
      </c>
      <c r="X18" s="30">
        <f>+VLOOKUP(Sitio_Publico[[#This Row],[tema]],Estructura!$F$4:$I$1514,3,0)</f>
        <v>0</v>
      </c>
      <c r="Y18" s="30" t="str">
        <f>+VLOOKUP(Sitio_Publico[[#This Row],[contenido]],Estructura!$M$4:$O$18,3,0)</f>
        <v>C-778</v>
      </c>
      <c r="Z18" s="30" t="e">
        <f>+VLOOKUP(Sitio_Publico[[#This Row],[Filtro Integrado]],Estructura!$F$1517:$I$1531,3,0)</f>
        <v>#N/A</v>
      </c>
      <c r="AA18" s="30" t="e">
        <f>+VLOOKUP(Sitio_Publico[[#This Row],[Muestra]],Estructura!$M$21:$O$1000,3,0)</f>
        <v>#N/A</v>
      </c>
    </row>
    <row r="19" spans="1:27" ht="40.799999999999997" x14ac:dyDescent="0.3">
      <c r="A19" s="19" t="s">
        <v>406</v>
      </c>
      <c r="B19" s="12">
        <f t="shared" si="1"/>
        <v>100</v>
      </c>
      <c r="C19" s="13" t="str">
        <f t="shared" ref="C19:C82" si="17">+C18</f>
        <v>Agricultura</v>
      </c>
      <c r="D19" s="13" t="str">
        <f t="shared" ref="D19:D82" si="18">+D18</f>
        <v>Agropecuario y Forestal</v>
      </c>
      <c r="E19" s="17">
        <v>2</v>
      </c>
      <c r="F19" s="13" t="str">
        <f t="shared" ref="F19:G64" si="19">+F18</f>
        <v>Fruta</v>
      </c>
      <c r="G19" s="27" t="str">
        <f t="shared" ref="G19:H63" si="20">+G18</f>
        <v>Exportaciones</v>
      </c>
      <c r="H19" s="47" t="str">
        <f t="shared" si="6"/>
        <v>Región de Origen</v>
      </c>
      <c r="I19" s="44" t="s">
        <v>365</v>
      </c>
      <c r="J19" s="12" t="str">
        <f t="shared" si="7"/>
        <v>Ninguno</v>
      </c>
      <c r="K19" s="12" t="str">
        <f>+K18</f>
        <v>Fruta</v>
      </c>
      <c r="L19" s="12" t="str">
        <f t="shared" si="9"/>
        <v>Periodo 2012-2020</v>
      </c>
      <c r="M19" s="12" t="str">
        <f t="shared" si="10"/>
        <v>toneladas (t)</v>
      </c>
      <c r="N19" s="12" t="str">
        <f t="shared" si="11"/>
        <v>Oficina de Estudios y Políticas Agrarias (ODEPA)</v>
      </c>
      <c r="O19" s="33" t="str">
        <f>"Exportaciones de "&amp;Sitio_Publico[[#This Row],[Muestra]]&amp;" producidas en la "&amp;I19&amp;", durante el "&amp;L19</f>
        <v>Exportaciones de Fruta producidas en la Región de Antofagasta, durante el Periodo 2012-2020</v>
      </c>
      <c r="P19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Antofagasta, durante el Periodo 2012-2020 de acuerdo a datos recopilados por la Oficina de Estudios y Políticas Agrarias (ODEPA)- toneladas (t)</v>
      </c>
      <c r="Q19" s="32" t="str">
        <f t="shared" ref="Q19:Q33" si="21">+Q18</f>
        <v>Gráfico de Evolución</v>
      </c>
      <c r="R19" s="14" t="str">
        <f t="shared" si="13"/>
        <v>Berries,Cítricos,Frutos de hueso (carozo),Frutos de pepita,Frutos secos,Frutos oleaginosos,Otros,Tropicales y subtropicales,Uva</v>
      </c>
      <c r="S19" s="15" t="str">
        <f t="shared" ref="S19:S33" si="22">+"https://analytics.zoho.com/open-view/2395394000000943381?ZOHO_CRITERIA=%22Trasposicion_4.1%22.%22C%C3%B3digo_Regi%C3%B3n%22%20%3D%20"&amp;E19</f>
        <v>https://analytics.zoho.com/open-view/2395394000000943381?ZOHO_CRITERIA=%22Trasposicion_4.1%22.%22C%C3%B3digo_Regi%C3%B3n%22%20%3D%202</v>
      </c>
      <c r="T19" s="16">
        <f t="shared" si="14"/>
        <v>777</v>
      </c>
      <c r="U19" s="29" t="str">
        <f t="shared" ref="U19:U34" si="23">+U18</f>
        <v>#1774B9</v>
      </c>
      <c r="V19" s="30" t="str">
        <f>+Sitio_Publico[[#This Row],[idcoleccion]]&amp;"-"&amp;Sitio_Publico[[#This Row],[id]]</f>
        <v>100-0018</v>
      </c>
      <c r="W19" s="21">
        <f>+VLOOKUP(Sitio_Publico[[#This Row],[territorio]],Estructura!$AO$4:$AR$1500,4,0)</f>
        <v>77900002</v>
      </c>
      <c r="X19" s="30">
        <f>+VLOOKUP(Sitio_Publico[[#This Row],[tema]],Estructura!$F$4:$I$1514,3,0)</f>
        <v>0</v>
      </c>
      <c r="Y19" s="30" t="str">
        <f>+VLOOKUP(Sitio_Publico[[#This Row],[contenido]],Estructura!$M$4:$O$18,3,0)</f>
        <v>C-778</v>
      </c>
      <c r="Z19" s="30" t="e">
        <f>+VLOOKUP(Sitio_Publico[[#This Row],[Filtro Integrado]],Estructura!$F$1517:$I$1531,3,0)</f>
        <v>#N/A</v>
      </c>
      <c r="AA19" s="30" t="e">
        <f>+VLOOKUP(Sitio_Publico[[#This Row],[Muestra]],Estructura!$M$21:$O$1000,3,0)</f>
        <v>#N/A</v>
      </c>
    </row>
    <row r="20" spans="1:27" ht="40.799999999999997" x14ac:dyDescent="0.3">
      <c r="A20" s="19" t="s">
        <v>407</v>
      </c>
      <c r="B20" s="12">
        <f t="shared" si="1"/>
        <v>100</v>
      </c>
      <c r="C20" s="13" t="str">
        <f t="shared" si="17"/>
        <v>Agricultura</v>
      </c>
      <c r="D20" s="13" t="str">
        <f t="shared" si="18"/>
        <v>Agropecuario y Forestal</v>
      </c>
      <c r="E20" s="17">
        <v>3</v>
      </c>
      <c r="F20" s="13" t="str">
        <f t="shared" si="19"/>
        <v>Fruta</v>
      </c>
      <c r="G20" s="27" t="str">
        <f t="shared" si="20"/>
        <v>Exportaciones</v>
      </c>
      <c r="H20" s="47" t="str">
        <f t="shared" si="6"/>
        <v>Región de Origen</v>
      </c>
      <c r="I20" s="44" t="s">
        <v>366</v>
      </c>
      <c r="J20" s="12" t="str">
        <f t="shared" si="7"/>
        <v>Ninguno</v>
      </c>
      <c r="K20" s="12" t="str">
        <f t="shared" si="7"/>
        <v>Fruta</v>
      </c>
      <c r="L20" s="12" t="str">
        <f t="shared" si="9"/>
        <v>Periodo 2012-2020</v>
      </c>
      <c r="M20" s="12" t="str">
        <f t="shared" si="10"/>
        <v>toneladas (t)</v>
      </c>
      <c r="N20" s="12" t="str">
        <f t="shared" si="11"/>
        <v>Oficina de Estudios y Políticas Agrarias (ODEPA)</v>
      </c>
      <c r="O20" s="33" t="str">
        <f>"Exportaciones de "&amp;Sitio_Publico[[#This Row],[Muestra]]&amp;" producidas en la "&amp;I20&amp;", durante el "&amp;L20</f>
        <v>Exportaciones de Fruta producidas en la Región de Atacama, durante el Periodo 2012-2020</v>
      </c>
      <c r="P20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Atacama, durante el Periodo 2012-2020 de acuerdo a datos recopilados por la Oficina de Estudios y Políticas Agrarias (ODEPA)- toneladas (t)</v>
      </c>
      <c r="Q20" s="32" t="str">
        <f t="shared" si="21"/>
        <v>Gráfico de Evolución</v>
      </c>
      <c r="R20" s="14" t="str">
        <f t="shared" si="13"/>
        <v>Berries,Cítricos,Frutos de hueso (carozo),Frutos de pepita,Frutos secos,Frutos oleaginosos,Otros,Tropicales y subtropicales,Uva</v>
      </c>
      <c r="S20" s="15" t="str">
        <f t="shared" si="22"/>
        <v>https://analytics.zoho.com/open-view/2395394000000943381?ZOHO_CRITERIA=%22Trasposicion_4.1%22.%22C%C3%B3digo_Regi%C3%B3n%22%20%3D%203</v>
      </c>
      <c r="T20" s="16">
        <f t="shared" si="14"/>
        <v>777</v>
      </c>
      <c r="U20" s="29" t="str">
        <f t="shared" si="23"/>
        <v>#1774B9</v>
      </c>
      <c r="V20" s="30" t="str">
        <f>+Sitio_Publico[[#This Row],[idcoleccion]]&amp;"-"&amp;Sitio_Publico[[#This Row],[id]]</f>
        <v>100-0019</v>
      </c>
      <c r="W20" s="21">
        <f>+VLOOKUP(Sitio_Publico[[#This Row],[territorio]],Estructura!$AO$4:$AR$1500,4,0)</f>
        <v>77900003</v>
      </c>
      <c r="X20" s="30">
        <f>+VLOOKUP(Sitio_Publico[[#This Row],[tema]],Estructura!$F$4:$I$1514,3,0)</f>
        <v>0</v>
      </c>
      <c r="Y20" s="30" t="str">
        <f>+VLOOKUP(Sitio_Publico[[#This Row],[contenido]],Estructura!$M$4:$O$18,3,0)</f>
        <v>C-778</v>
      </c>
      <c r="Z20" s="30" t="e">
        <f>+VLOOKUP(Sitio_Publico[[#This Row],[Filtro Integrado]],Estructura!$F$1517:$I$1531,3,0)</f>
        <v>#N/A</v>
      </c>
      <c r="AA20" s="30" t="e">
        <f>+VLOOKUP(Sitio_Publico[[#This Row],[Muestra]],Estructura!$M$21:$O$1000,3,0)</f>
        <v>#N/A</v>
      </c>
    </row>
    <row r="21" spans="1:27" ht="40.799999999999997" x14ac:dyDescent="0.3">
      <c r="A21" s="19" t="s">
        <v>408</v>
      </c>
      <c r="B21" s="12">
        <f t="shared" si="1"/>
        <v>100</v>
      </c>
      <c r="C21" s="13" t="str">
        <f t="shared" si="17"/>
        <v>Agricultura</v>
      </c>
      <c r="D21" s="13" t="str">
        <f t="shared" si="18"/>
        <v>Agropecuario y Forestal</v>
      </c>
      <c r="E21" s="17">
        <v>4</v>
      </c>
      <c r="F21" s="13" t="str">
        <f t="shared" si="19"/>
        <v>Fruta</v>
      </c>
      <c r="G21" s="27" t="str">
        <f t="shared" si="20"/>
        <v>Exportaciones</v>
      </c>
      <c r="H21" s="47" t="str">
        <f t="shared" si="6"/>
        <v>Región de Origen</v>
      </c>
      <c r="I21" s="44" t="s">
        <v>367</v>
      </c>
      <c r="J21" s="12" t="str">
        <f t="shared" si="7"/>
        <v>Ninguno</v>
      </c>
      <c r="K21" s="12" t="str">
        <f t="shared" si="7"/>
        <v>Fruta</v>
      </c>
      <c r="L21" s="12" t="str">
        <f t="shared" si="9"/>
        <v>Periodo 2012-2020</v>
      </c>
      <c r="M21" s="12" t="str">
        <f t="shared" si="10"/>
        <v>toneladas (t)</v>
      </c>
      <c r="N21" s="12" t="str">
        <f t="shared" si="11"/>
        <v>Oficina de Estudios y Políticas Agrarias (ODEPA)</v>
      </c>
      <c r="O21" s="33" t="str">
        <f>"Exportaciones de "&amp;Sitio_Publico[[#This Row],[Muestra]]&amp;" producidas en la "&amp;I21&amp;", durante el "&amp;L21</f>
        <v>Exportaciones de Fruta producidas en la Región de Coquimbo, durante el Periodo 2012-2020</v>
      </c>
      <c r="P21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Coquimbo, durante el Periodo 2012-2020 de acuerdo a datos recopilados por la Oficina de Estudios y Políticas Agrarias (ODEPA)- toneladas (t)</v>
      </c>
      <c r="Q21" s="32" t="str">
        <f t="shared" si="21"/>
        <v>Gráfico de Evolución</v>
      </c>
      <c r="R21" s="14" t="str">
        <f t="shared" si="13"/>
        <v>Berries,Cítricos,Frutos de hueso (carozo),Frutos de pepita,Frutos secos,Frutos oleaginosos,Otros,Tropicales y subtropicales,Uva</v>
      </c>
      <c r="S21" s="15" t="str">
        <f t="shared" si="22"/>
        <v>https://analytics.zoho.com/open-view/2395394000000943381?ZOHO_CRITERIA=%22Trasposicion_4.1%22.%22C%C3%B3digo_Regi%C3%B3n%22%20%3D%204</v>
      </c>
      <c r="T21" s="16">
        <f t="shared" si="14"/>
        <v>777</v>
      </c>
      <c r="U21" s="29" t="str">
        <f t="shared" si="23"/>
        <v>#1774B9</v>
      </c>
      <c r="V21" s="30" t="str">
        <f>+Sitio_Publico[[#This Row],[idcoleccion]]&amp;"-"&amp;Sitio_Publico[[#This Row],[id]]</f>
        <v>100-0020</v>
      </c>
      <c r="W21" s="21">
        <f>+VLOOKUP(Sitio_Publico[[#This Row],[territorio]],Estructura!$AO$4:$AR$1500,4,0)</f>
        <v>77900004</v>
      </c>
      <c r="X21" s="30">
        <f>+VLOOKUP(Sitio_Publico[[#This Row],[tema]],Estructura!$F$4:$I$1514,3,0)</f>
        <v>0</v>
      </c>
      <c r="Y21" s="30" t="str">
        <f>+VLOOKUP(Sitio_Publico[[#This Row],[contenido]],Estructura!$M$4:$O$18,3,0)</f>
        <v>C-778</v>
      </c>
      <c r="Z21" s="30" t="e">
        <f>+VLOOKUP(Sitio_Publico[[#This Row],[Filtro Integrado]],Estructura!$F$1517:$I$1531,3,0)</f>
        <v>#N/A</v>
      </c>
      <c r="AA21" s="30" t="e">
        <f>+VLOOKUP(Sitio_Publico[[#This Row],[Muestra]],Estructura!$M$21:$O$1000,3,0)</f>
        <v>#N/A</v>
      </c>
    </row>
    <row r="22" spans="1:27" ht="40.799999999999997" x14ac:dyDescent="0.3">
      <c r="A22" s="19" t="s">
        <v>409</v>
      </c>
      <c r="B22" s="12">
        <f t="shared" si="1"/>
        <v>100</v>
      </c>
      <c r="C22" s="13" t="str">
        <f t="shared" si="17"/>
        <v>Agricultura</v>
      </c>
      <c r="D22" s="13" t="str">
        <f t="shared" si="18"/>
        <v>Agropecuario y Forestal</v>
      </c>
      <c r="E22" s="17">
        <v>5</v>
      </c>
      <c r="F22" s="13" t="str">
        <f t="shared" si="19"/>
        <v>Fruta</v>
      </c>
      <c r="G22" s="27" t="str">
        <f t="shared" si="20"/>
        <v>Exportaciones</v>
      </c>
      <c r="H22" s="47" t="str">
        <f t="shared" si="6"/>
        <v>Región de Origen</v>
      </c>
      <c r="I22" s="44" t="s">
        <v>368</v>
      </c>
      <c r="J22" s="12" t="str">
        <f t="shared" si="7"/>
        <v>Ninguno</v>
      </c>
      <c r="K22" s="12" t="str">
        <f t="shared" si="7"/>
        <v>Fruta</v>
      </c>
      <c r="L22" s="12" t="str">
        <f t="shared" si="9"/>
        <v>Periodo 2012-2020</v>
      </c>
      <c r="M22" s="12" t="str">
        <f t="shared" si="10"/>
        <v>toneladas (t)</v>
      </c>
      <c r="N22" s="12" t="str">
        <f t="shared" si="11"/>
        <v>Oficina de Estudios y Políticas Agrarias (ODEPA)</v>
      </c>
      <c r="O22" s="33" t="str">
        <f>"Exportaciones de "&amp;Sitio_Publico[[#This Row],[Muestra]]&amp;" producidas en la "&amp;I22&amp;", durante el "&amp;L22</f>
        <v>Exportaciones de Fruta producidas en la Región de Valparaíso, durante el Periodo 2012-2020</v>
      </c>
      <c r="P22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Valparaíso, durante el Periodo 2012-2020 de acuerdo a datos recopilados por la Oficina de Estudios y Políticas Agrarias (ODEPA)- toneladas (t)</v>
      </c>
      <c r="Q22" s="32" t="str">
        <f t="shared" si="21"/>
        <v>Gráfico de Evolución</v>
      </c>
      <c r="R22" s="14" t="str">
        <f t="shared" si="13"/>
        <v>Berries,Cítricos,Frutos de hueso (carozo),Frutos de pepita,Frutos secos,Frutos oleaginosos,Otros,Tropicales y subtropicales,Uva</v>
      </c>
      <c r="S22" s="15" t="str">
        <f t="shared" si="22"/>
        <v>https://analytics.zoho.com/open-view/2395394000000943381?ZOHO_CRITERIA=%22Trasposicion_4.1%22.%22C%C3%B3digo_Regi%C3%B3n%22%20%3D%205</v>
      </c>
      <c r="T22" s="16">
        <f t="shared" si="14"/>
        <v>777</v>
      </c>
      <c r="U22" s="29" t="str">
        <f t="shared" si="23"/>
        <v>#1774B9</v>
      </c>
      <c r="V22" s="30" t="str">
        <f>+Sitio_Publico[[#This Row],[idcoleccion]]&amp;"-"&amp;Sitio_Publico[[#This Row],[id]]</f>
        <v>100-0021</v>
      </c>
      <c r="W22" s="21">
        <f>+VLOOKUP(Sitio_Publico[[#This Row],[territorio]],Estructura!$AO$4:$AR$1500,4,0)</f>
        <v>77900005</v>
      </c>
      <c r="X22" s="30">
        <f>+VLOOKUP(Sitio_Publico[[#This Row],[tema]],Estructura!$F$4:$I$1514,3,0)</f>
        <v>0</v>
      </c>
      <c r="Y22" s="30" t="str">
        <f>+VLOOKUP(Sitio_Publico[[#This Row],[contenido]],Estructura!$M$4:$O$18,3,0)</f>
        <v>C-778</v>
      </c>
      <c r="Z22" s="30" t="e">
        <f>+VLOOKUP(Sitio_Publico[[#This Row],[Filtro Integrado]],Estructura!$F$1517:$I$1531,3,0)</f>
        <v>#N/A</v>
      </c>
      <c r="AA22" s="30" t="e">
        <f>+VLOOKUP(Sitio_Publico[[#This Row],[Muestra]],Estructura!$M$21:$O$1000,3,0)</f>
        <v>#N/A</v>
      </c>
    </row>
    <row r="23" spans="1:27" ht="40.799999999999997" x14ac:dyDescent="0.3">
      <c r="A23" s="19" t="s">
        <v>410</v>
      </c>
      <c r="B23" s="12">
        <f t="shared" si="1"/>
        <v>100</v>
      </c>
      <c r="C23" s="13" t="str">
        <f t="shared" si="17"/>
        <v>Agricultura</v>
      </c>
      <c r="D23" s="13" t="str">
        <f t="shared" si="18"/>
        <v>Agropecuario y Forestal</v>
      </c>
      <c r="E23" s="17">
        <v>6</v>
      </c>
      <c r="F23" s="13" t="str">
        <f t="shared" si="19"/>
        <v>Fruta</v>
      </c>
      <c r="G23" s="27" t="str">
        <f t="shared" si="20"/>
        <v>Exportaciones</v>
      </c>
      <c r="H23" s="47" t="str">
        <f t="shared" si="6"/>
        <v>Región de Origen</v>
      </c>
      <c r="I23" s="44" t="s">
        <v>369</v>
      </c>
      <c r="J23" s="12" t="str">
        <f t="shared" si="7"/>
        <v>Ninguno</v>
      </c>
      <c r="K23" s="12" t="str">
        <f t="shared" si="7"/>
        <v>Fruta</v>
      </c>
      <c r="L23" s="12" t="str">
        <f t="shared" si="9"/>
        <v>Periodo 2012-2020</v>
      </c>
      <c r="M23" s="12" t="str">
        <f t="shared" si="10"/>
        <v>toneladas (t)</v>
      </c>
      <c r="N23" s="12" t="str">
        <f t="shared" si="11"/>
        <v>Oficina de Estudios y Políticas Agrarias (ODEPA)</v>
      </c>
      <c r="O23" s="33" t="str">
        <f>"Exportaciones de "&amp;Sitio_Publico[[#This Row],[Muestra]]&amp;" producidas en la "&amp;I23&amp;", durante el "&amp;L23</f>
        <v>Exportaciones de Fruta producidas en la Región de O'Higgins, durante el Periodo 2012-2020</v>
      </c>
      <c r="P23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O'Higgins, durante el Periodo 2012-2020 de acuerdo a datos recopilados por la Oficina de Estudios y Políticas Agrarias (ODEPA)- toneladas (t)</v>
      </c>
      <c r="Q23" s="32" t="str">
        <f t="shared" si="21"/>
        <v>Gráfico de Evolución</v>
      </c>
      <c r="R23" s="14" t="str">
        <f t="shared" si="13"/>
        <v>Berries,Cítricos,Frutos de hueso (carozo),Frutos de pepita,Frutos secos,Frutos oleaginosos,Otros,Tropicales y subtropicales,Uva</v>
      </c>
      <c r="S23" s="15" t="str">
        <f t="shared" si="22"/>
        <v>https://analytics.zoho.com/open-view/2395394000000943381?ZOHO_CRITERIA=%22Trasposicion_4.1%22.%22C%C3%B3digo_Regi%C3%B3n%22%20%3D%206</v>
      </c>
      <c r="T23" s="16">
        <f t="shared" si="14"/>
        <v>777</v>
      </c>
      <c r="U23" s="29" t="str">
        <f t="shared" si="23"/>
        <v>#1774B9</v>
      </c>
      <c r="V23" s="30" t="str">
        <f>+Sitio_Publico[[#This Row],[idcoleccion]]&amp;"-"&amp;Sitio_Publico[[#This Row],[id]]</f>
        <v>100-0022</v>
      </c>
      <c r="W23" s="21">
        <f>+VLOOKUP(Sitio_Publico[[#This Row],[territorio]],Estructura!$AO$4:$AR$1500,4,0)</f>
        <v>77900006</v>
      </c>
      <c r="X23" s="30">
        <f>+VLOOKUP(Sitio_Publico[[#This Row],[tema]],Estructura!$F$4:$I$1514,3,0)</f>
        <v>0</v>
      </c>
      <c r="Y23" s="30" t="str">
        <f>+VLOOKUP(Sitio_Publico[[#This Row],[contenido]],Estructura!$M$4:$O$18,3,0)</f>
        <v>C-778</v>
      </c>
      <c r="Z23" s="30" t="e">
        <f>+VLOOKUP(Sitio_Publico[[#This Row],[Filtro Integrado]],Estructura!$F$1517:$I$1531,3,0)</f>
        <v>#N/A</v>
      </c>
      <c r="AA23" s="30" t="e">
        <f>+VLOOKUP(Sitio_Publico[[#This Row],[Muestra]],Estructura!$M$21:$O$1000,3,0)</f>
        <v>#N/A</v>
      </c>
    </row>
    <row r="24" spans="1:27" ht="40.799999999999997" x14ac:dyDescent="0.3">
      <c r="A24" s="19" t="s">
        <v>411</v>
      </c>
      <c r="B24" s="12">
        <f t="shared" si="1"/>
        <v>100</v>
      </c>
      <c r="C24" s="13" t="str">
        <f t="shared" si="17"/>
        <v>Agricultura</v>
      </c>
      <c r="D24" s="13" t="str">
        <f t="shared" si="18"/>
        <v>Agropecuario y Forestal</v>
      </c>
      <c r="E24" s="17">
        <v>7</v>
      </c>
      <c r="F24" s="13" t="str">
        <f t="shared" si="19"/>
        <v>Fruta</v>
      </c>
      <c r="G24" s="27" t="str">
        <f t="shared" si="20"/>
        <v>Exportaciones</v>
      </c>
      <c r="H24" s="47" t="str">
        <f t="shared" si="6"/>
        <v>Región de Origen</v>
      </c>
      <c r="I24" s="44" t="s">
        <v>370</v>
      </c>
      <c r="J24" s="12" t="str">
        <f t="shared" si="7"/>
        <v>Ninguno</v>
      </c>
      <c r="K24" s="12" t="str">
        <f t="shared" si="7"/>
        <v>Fruta</v>
      </c>
      <c r="L24" s="12" t="str">
        <f t="shared" si="9"/>
        <v>Periodo 2012-2020</v>
      </c>
      <c r="M24" s="12" t="str">
        <f t="shared" si="10"/>
        <v>toneladas (t)</v>
      </c>
      <c r="N24" s="12" t="str">
        <f t="shared" si="11"/>
        <v>Oficina de Estudios y Políticas Agrarias (ODEPA)</v>
      </c>
      <c r="O24" s="33" t="str">
        <f>"Exportaciones de "&amp;Sitio_Publico[[#This Row],[Muestra]]&amp;" producidas en la "&amp;I24&amp;", durante el "&amp;L24</f>
        <v>Exportaciones de Fruta producidas en la Región de Maule, durante el Periodo 2012-2020</v>
      </c>
      <c r="P24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Maule, durante el Periodo 2012-2020 de acuerdo a datos recopilados por la Oficina de Estudios y Políticas Agrarias (ODEPA)- toneladas (t)</v>
      </c>
      <c r="Q24" s="32" t="str">
        <f t="shared" si="21"/>
        <v>Gráfico de Evolución</v>
      </c>
      <c r="R24" s="14" t="str">
        <f t="shared" si="13"/>
        <v>Berries,Cítricos,Frutos de hueso (carozo),Frutos de pepita,Frutos secos,Frutos oleaginosos,Otros,Tropicales y subtropicales,Uva</v>
      </c>
      <c r="S24" s="15" t="str">
        <f t="shared" si="22"/>
        <v>https://analytics.zoho.com/open-view/2395394000000943381?ZOHO_CRITERIA=%22Trasposicion_4.1%22.%22C%C3%B3digo_Regi%C3%B3n%22%20%3D%207</v>
      </c>
      <c r="T24" s="16">
        <f t="shared" si="14"/>
        <v>777</v>
      </c>
      <c r="U24" s="29" t="str">
        <f t="shared" si="23"/>
        <v>#1774B9</v>
      </c>
      <c r="V24" s="30" t="str">
        <f>+Sitio_Publico[[#This Row],[idcoleccion]]&amp;"-"&amp;Sitio_Publico[[#This Row],[id]]</f>
        <v>100-0023</v>
      </c>
      <c r="W24" s="21">
        <f>+VLOOKUP(Sitio_Publico[[#This Row],[territorio]],Estructura!$AO$4:$AR$1500,4,0)</f>
        <v>77900007</v>
      </c>
      <c r="X24" s="30">
        <f>+VLOOKUP(Sitio_Publico[[#This Row],[tema]],Estructura!$F$4:$I$1514,3,0)</f>
        <v>0</v>
      </c>
      <c r="Y24" s="30" t="str">
        <f>+VLOOKUP(Sitio_Publico[[#This Row],[contenido]],Estructura!$M$4:$O$18,3,0)</f>
        <v>C-778</v>
      </c>
      <c r="Z24" s="30" t="e">
        <f>+VLOOKUP(Sitio_Publico[[#This Row],[Filtro Integrado]],Estructura!$F$1517:$I$1531,3,0)</f>
        <v>#N/A</v>
      </c>
      <c r="AA24" s="30" t="e">
        <f>+VLOOKUP(Sitio_Publico[[#This Row],[Muestra]],Estructura!$M$21:$O$1000,3,0)</f>
        <v>#N/A</v>
      </c>
    </row>
    <row r="25" spans="1:27" ht="40.799999999999997" x14ac:dyDescent="0.3">
      <c r="A25" s="19" t="s">
        <v>412</v>
      </c>
      <c r="B25" s="12">
        <f t="shared" si="1"/>
        <v>100</v>
      </c>
      <c r="C25" s="13" t="str">
        <f t="shared" si="17"/>
        <v>Agricultura</v>
      </c>
      <c r="D25" s="13" t="str">
        <f t="shared" si="18"/>
        <v>Agropecuario y Forestal</v>
      </c>
      <c r="E25" s="17">
        <v>8</v>
      </c>
      <c r="F25" s="13" t="str">
        <f t="shared" si="19"/>
        <v>Fruta</v>
      </c>
      <c r="G25" s="27" t="str">
        <f t="shared" si="20"/>
        <v>Exportaciones</v>
      </c>
      <c r="H25" s="47" t="str">
        <f t="shared" si="6"/>
        <v>Región de Origen</v>
      </c>
      <c r="I25" s="44" t="s">
        <v>371</v>
      </c>
      <c r="J25" s="12" t="str">
        <f t="shared" si="7"/>
        <v>Ninguno</v>
      </c>
      <c r="K25" s="12" t="str">
        <f t="shared" si="7"/>
        <v>Fruta</v>
      </c>
      <c r="L25" s="12" t="str">
        <f t="shared" si="9"/>
        <v>Periodo 2012-2020</v>
      </c>
      <c r="M25" s="12" t="str">
        <f t="shared" si="10"/>
        <v>toneladas (t)</v>
      </c>
      <c r="N25" s="12" t="str">
        <f t="shared" si="11"/>
        <v>Oficina de Estudios y Políticas Agrarias (ODEPA)</v>
      </c>
      <c r="O25" s="33" t="str">
        <f>"Exportaciones de "&amp;Sitio_Publico[[#This Row],[Muestra]]&amp;" producidas en la "&amp;I25&amp;", durante el "&amp;L25</f>
        <v>Exportaciones de Fruta producidas en la Región del Biobío, durante el Periodo 2012-2020</v>
      </c>
      <c r="P25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del Biobío, durante el Periodo 2012-2020 de acuerdo a datos recopilados por la Oficina de Estudios y Políticas Agrarias (ODEPA)- toneladas (t)</v>
      </c>
      <c r="Q25" s="32" t="str">
        <f t="shared" si="21"/>
        <v>Gráfico de Evolución</v>
      </c>
      <c r="R25" s="14" t="str">
        <f t="shared" si="13"/>
        <v>Berries,Cítricos,Frutos de hueso (carozo),Frutos de pepita,Frutos secos,Frutos oleaginosos,Otros,Tropicales y subtropicales,Uva</v>
      </c>
      <c r="S25" s="15" t="str">
        <f t="shared" si="22"/>
        <v>https://analytics.zoho.com/open-view/2395394000000943381?ZOHO_CRITERIA=%22Trasposicion_4.1%22.%22C%C3%B3digo_Regi%C3%B3n%22%20%3D%208</v>
      </c>
      <c r="T25" s="16">
        <f t="shared" si="14"/>
        <v>777</v>
      </c>
      <c r="U25" s="29" t="str">
        <f t="shared" si="23"/>
        <v>#1774B9</v>
      </c>
      <c r="V25" s="30" t="str">
        <f>+Sitio_Publico[[#This Row],[idcoleccion]]&amp;"-"&amp;Sitio_Publico[[#This Row],[id]]</f>
        <v>100-0024</v>
      </c>
      <c r="W25" s="21">
        <f>+VLOOKUP(Sitio_Publico[[#This Row],[territorio]],Estructura!$AO$4:$AR$1500,4,0)</f>
        <v>77900008</v>
      </c>
      <c r="X25" s="30">
        <f>+VLOOKUP(Sitio_Publico[[#This Row],[tema]],Estructura!$F$4:$I$1514,3,0)</f>
        <v>0</v>
      </c>
      <c r="Y25" s="30" t="str">
        <f>+VLOOKUP(Sitio_Publico[[#This Row],[contenido]],Estructura!$M$4:$O$18,3,0)</f>
        <v>C-778</v>
      </c>
      <c r="Z25" s="30" t="e">
        <f>+VLOOKUP(Sitio_Publico[[#This Row],[Filtro Integrado]],Estructura!$F$1517:$I$1531,3,0)</f>
        <v>#N/A</v>
      </c>
      <c r="AA25" s="30" t="e">
        <f>+VLOOKUP(Sitio_Publico[[#This Row],[Muestra]],Estructura!$M$21:$O$1000,3,0)</f>
        <v>#N/A</v>
      </c>
    </row>
    <row r="26" spans="1:27" ht="40.799999999999997" x14ac:dyDescent="0.3">
      <c r="A26" s="19" t="s">
        <v>413</v>
      </c>
      <c r="B26" s="12">
        <f t="shared" si="1"/>
        <v>100</v>
      </c>
      <c r="C26" s="13" t="str">
        <f t="shared" si="17"/>
        <v>Agricultura</v>
      </c>
      <c r="D26" s="13" t="str">
        <f t="shared" si="18"/>
        <v>Agropecuario y Forestal</v>
      </c>
      <c r="E26" s="17">
        <v>9</v>
      </c>
      <c r="F26" s="13" t="str">
        <f t="shared" si="19"/>
        <v>Fruta</v>
      </c>
      <c r="G26" s="27" t="str">
        <f t="shared" si="20"/>
        <v>Exportaciones</v>
      </c>
      <c r="H26" s="47" t="str">
        <f t="shared" si="6"/>
        <v>Región de Origen</v>
      </c>
      <c r="I26" s="44" t="s">
        <v>372</v>
      </c>
      <c r="J26" s="12" t="str">
        <f t="shared" si="7"/>
        <v>Ninguno</v>
      </c>
      <c r="K26" s="12" t="str">
        <f t="shared" si="7"/>
        <v>Fruta</v>
      </c>
      <c r="L26" s="12" t="str">
        <f t="shared" si="9"/>
        <v>Periodo 2012-2020</v>
      </c>
      <c r="M26" s="12" t="str">
        <f t="shared" si="10"/>
        <v>toneladas (t)</v>
      </c>
      <c r="N26" s="12" t="str">
        <f t="shared" si="11"/>
        <v>Oficina de Estudios y Políticas Agrarias (ODEPA)</v>
      </c>
      <c r="O26" s="33" t="str">
        <f>"Exportaciones de "&amp;Sitio_Publico[[#This Row],[Muestra]]&amp;" producidas en la "&amp;I26&amp;", durante el "&amp;L26</f>
        <v>Exportaciones de Fruta producidas en la Región de La Araucanía, durante el Periodo 2012-2020</v>
      </c>
      <c r="P26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La Araucanía, durante el Periodo 2012-2020 de acuerdo a datos recopilados por la Oficina de Estudios y Políticas Agrarias (ODEPA)- toneladas (t)</v>
      </c>
      <c r="Q26" s="32" t="str">
        <f t="shared" si="21"/>
        <v>Gráfico de Evolución</v>
      </c>
      <c r="R26" s="14" t="str">
        <f t="shared" si="13"/>
        <v>Berries,Cítricos,Frutos de hueso (carozo),Frutos de pepita,Frutos secos,Frutos oleaginosos,Otros,Tropicales y subtropicales,Uva</v>
      </c>
      <c r="S26" s="15" t="str">
        <f t="shared" si="22"/>
        <v>https://analytics.zoho.com/open-view/2395394000000943381?ZOHO_CRITERIA=%22Trasposicion_4.1%22.%22C%C3%B3digo_Regi%C3%B3n%22%20%3D%209</v>
      </c>
      <c r="T26" s="16">
        <f t="shared" si="14"/>
        <v>777</v>
      </c>
      <c r="U26" s="29" t="str">
        <f t="shared" si="23"/>
        <v>#1774B9</v>
      </c>
      <c r="V26" s="30" t="str">
        <f>+Sitio_Publico[[#This Row],[idcoleccion]]&amp;"-"&amp;Sitio_Publico[[#This Row],[id]]</f>
        <v>100-0025</v>
      </c>
      <c r="W26" s="21">
        <f>+VLOOKUP(Sitio_Publico[[#This Row],[territorio]],Estructura!$AO$4:$AR$1500,4,0)</f>
        <v>77900009</v>
      </c>
      <c r="X26" s="30">
        <f>+VLOOKUP(Sitio_Publico[[#This Row],[tema]],Estructura!$F$4:$I$1514,3,0)</f>
        <v>0</v>
      </c>
      <c r="Y26" s="30" t="str">
        <f>+VLOOKUP(Sitio_Publico[[#This Row],[contenido]],Estructura!$M$4:$O$18,3,0)</f>
        <v>C-778</v>
      </c>
      <c r="Z26" s="30" t="e">
        <f>+VLOOKUP(Sitio_Publico[[#This Row],[Filtro Integrado]],Estructura!$F$1517:$I$1531,3,0)</f>
        <v>#N/A</v>
      </c>
      <c r="AA26" s="30" t="e">
        <f>+VLOOKUP(Sitio_Publico[[#This Row],[Muestra]],Estructura!$M$21:$O$1000,3,0)</f>
        <v>#N/A</v>
      </c>
    </row>
    <row r="27" spans="1:27" ht="40.799999999999997" x14ac:dyDescent="0.3">
      <c r="A27" s="19" t="s">
        <v>414</v>
      </c>
      <c r="B27" s="12">
        <f t="shared" si="1"/>
        <v>100</v>
      </c>
      <c r="C27" s="13" t="str">
        <f t="shared" si="17"/>
        <v>Agricultura</v>
      </c>
      <c r="D27" s="13" t="str">
        <f t="shared" si="18"/>
        <v>Agropecuario y Forestal</v>
      </c>
      <c r="E27" s="17">
        <v>10</v>
      </c>
      <c r="F27" s="13" t="str">
        <f t="shared" si="19"/>
        <v>Fruta</v>
      </c>
      <c r="G27" s="27" t="str">
        <f t="shared" si="20"/>
        <v>Exportaciones</v>
      </c>
      <c r="H27" s="47" t="str">
        <f t="shared" si="6"/>
        <v>Región de Origen</v>
      </c>
      <c r="I27" s="44" t="s">
        <v>373</v>
      </c>
      <c r="J27" s="12" t="str">
        <f t="shared" si="7"/>
        <v>Ninguno</v>
      </c>
      <c r="K27" s="12" t="str">
        <f t="shared" si="7"/>
        <v>Fruta</v>
      </c>
      <c r="L27" s="12" t="str">
        <f t="shared" si="9"/>
        <v>Periodo 2012-2020</v>
      </c>
      <c r="M27" s="12" t="str">
        <f t="shared" si="10"/>
        <v>toneladas (t)</v>
      </c>
      <c r="N27" s="12" t="str">
        <f t="shared" si="11"/>
        <v>Oficina de Estudios y Políticas Agrarias (ODEPA)</v>
      </c>
      <c r="O27" s="33" t="str">
        <f>"Exportaciones de "&amp;Sitio_Publico[[#This Row],[Muestra]]&amp;" producidas en la "&amp;I27&amp;", durante el "&amp;L27</f>
        <v>Exportaciones de Fruta producidas en la Región de Los Lagos, durante el Periodo 2012-2020</v>
      </c>
      <c r="P27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Los Lagos, durante el Periodo 2012-2020 de acuerdo a datos recopilados por la Oficina de Estudios y Políticas Agrarias (ODEPA)- toneladas (t)</v>
      </c>
      <c r="Q27" s="32" t="str">
        <f t="shared" si="21"/>
        <v>Gráfico de Evolución</v>
      </c>
      <c r="R27" s="14" t="str">
        <f t="shared" si="13"/>
        <v>Berries,Cítricos,Frutos de hueso (carozo),Frutos de pepita,Frutos secos,Frutos oleaginosos,Otros,Tropicales y subtropicales,Uva</v>
      </c>
      <c r="S27" s="15" t="str">
        <f t="shared" si="22"/>
        <v>https://analytics.zoho.com/open-view/2395394000000943381?ZOHO_CRITERIA=%22Trasposicion_4.1%22.%22C%C3%B3digo_Regi%C3%B3n%22%20%3D%2010</v>
      </c>
      <c r="T27" s="16">
        <f t="shared" si="14"/>
        <v>777</v>
      </c>
      <c r="U27" s="29" t="str">
        <f t="shared" si="23"/>
        <v>#1774B9</v>
      </c>
      <c r="V27" s="30" t="str">
        <f>+Sitio_Publico[[#This Row],[idcoleccion]]&amp;"-"&amp;Sitio_Publico[[#This Row],[id]]</f>
        <v>100-0026</v>
      </c>
      <c r="W27" s="21">
        <f>+VLOOKUP(Sitio_Publico[[#This Row],[territorio]],Estructura!$AO$4:$AR$1500,4,0)</f>
        <v>77900010</v>
      </c>
      <c r="X27" s="30">
        <f>+VLOOKUP(Sitio_Publico[[#This Row],[tema]],Estructura!$F$4:$I$1514,3,0)</f>
        <v>0</v>
      </c>
      <c r="Y27" s="30" t="str">
        <f>+VLOOKUP(Sitio_Publico[[#This Row],[contenido]],Estructura!$M$4:$O$18,3,0)</f>
        <v>C-778</v>
      </c>
      <c r="Z27" s="30" t="e">
        <f>+VLOOKUP(Sitio_Publico[[#This Row],[Filtro Integrado]],Estructura!$F$1517:$I$1531,3,0)</f>
        <v>#N/A</v>
      </c>
      <c r="AA27" s="30" t="e">
        <f>+VLOOKUP(Sitio_Publico[[#This Row],[Muestra]],Estructura!$M$21:$O$1000,3,0)</f>
        <v>#N/A</v>
      </c>
    </row>
    <row r="28" spans="1:27" ht="40.799999999999997" x14ac:dyDescent="0.3">
      <c r="A28" s="19" t="s">
        <v>415</v>
      </c>
      <c r="B28" s="12">
        <f t="shared" si="1"/>
        <v>100</v>
      </c>
      <c r="C28" s="13" t="str">
        <f t="shared" si="17"/>
        <v>Agricultura</v>
      </c>
      <c r="D28" s="13" t="str">
        <f t="shared" si="18"/>
        <v>Agropecuario y Forestal</v>
      </c>
      <c r="E28" s="17">
        <v>11</v>
      </c>
      <c r="F28" s="13" t="str">
        <f t="shared" si="19"/>
        <v>Fruta</v>
      </c>
      <c r="G28" s="27" t="str">
        <f t="shared" si="20"/>
        <v>Exportaciones</v>
      </c>
      <c r="H28" s="47" t="str">
        <f t="shared" si="6"/>
        <v>Región de Origen</v>
      </c>
      <c r="I28" s="44" t="s">
        <v>374</v>
      </c>
      <c r="J28" s="12" t="str">
        <f t="shared" si="7"/>
        <v>Ninguno</v>
      </c>
      <c r="K28" s="12" t="str">
        <f t="shared" si="7"/>
        <v>Fruta</v>
      </c>
      <c r="L28" s="12" t="str">
        <f t="shared" si="9"/>
        <v>Periodo 2012-2020</v>
      </c>
      <c r="M28" s="12" t="str">
        <f t="shared" si="10"/>
        <v>toneladas (t)</v>
      </c>
      <c r="N28" s="12" t="str">
        <f t="shared" si="11"/>
        <v>Oficina de Estudios y Políticas Agrarias (ODEPA)</v>
      </c>
      <c r="O28" s="33" t="str">
        <f>"Exportaciones de "&amp;Sitio_Publico[[#This Row],[Muestra]]&amp;" producidas en la "&amp;I28&amp;", durante el "&amp;L28</f>
        <v>Exportaciones de Fruta producidas en la Región de Aysén, durante el Periodo 2012-2020</v>
      </c>
      <c r="P28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Aysén, durante el Periodo 2012-2020 de acuerdo a datos recopilados por la Oficina de Estudios y Políticas Agrarias (ODEPA)- toneladas (t)</v>
      </c>
      <c r="Q28" s="32" t="str">
        <f t="shared" si="21"/>
        <v>Gráfico de Evolución</v>
      </c>
      <c r="R28" s="14" t="str">
        <f t="shared" si="13"/>
        <v>Berries,Cítricos,Frutos de hueso (carozo),Frutos de pepita,Frutos secos,Frutos oleaginosos,Otros,Tropicales y subtropicales,Uva</v>
      </c>
      <c r="S28" s="15" t="str">
        <f t="shared" si="22"/>
        <v>https://analytics.zoho.com/open-view/2395394000000943381?ZOHO_CRITERIA=%22Trasposicion_4.1%22.%22C%C3%B3digo_Regi%C3%B3n%22%20%3D%2011</v>
      </c>
      <c r="T28" s="16">
        <f t="shared" si="14"/>
        <v>777</v>
      </c>
      <c r="U28" s="29" t="str">
        <f t="shared" si="23"/>
        <v>#1774B9</v>
      </c>
      <c r="V28" s="30" t="str">
        <f>+Sitio_Publico[[#This Row],[idcoleccion]]&amp;"-"&amp;Sitio_Publico[[#This Row],[id]]</f>
        <v>100-0027</v>
      </c>
      <c r="W28" s="21">
        <f>+VLOOKUP(Sitio_Publico[[#This Row],[territorio]],Estructura!$AO$4:$AR$1500,4,0)</f>
        <v>77900011</v>
      </c>
      <c r="X28" s="30">
        <f>+VLOOKUP(Sitio_Publico[[#This Row],[tema]],Estructura!$F$4:$I$1514,3,0)</f>
        <v>0</v>
      </c>
      <c r="Y28" s="30" t="str">
        <f>+VLOOKUP(Sitio_Publico[[#This Row],[contenido]],Estructura!$M$4:$O$18,3,0)</f>
        <v>C-778</v>
      </c>
      <c r="Z28" s="30" t="e">
        <f>+VLOOKUP(Sitio_Publico[[#This Row],[Filtro Integrado]],Estructura!$F$1517:$I$1531,3,0)</f>
        <v>#N/A</v>
      </c>
      <c r="AA28" s="30" t="e">
        <f>+VLOOKUP(Sitio_Publico[[#This Row],[Muestra]],Estructura!$M$21:$O$1000,3,0)</f>
        <v>#N/A</v>
      </c>
    </row>
    <row r="29" spans="1:27" ht="40.799999999999997" x14ac:dyDescent="0.3">
      <c r="A29" s="19" t="s">
        <v>416</v>
      </c>
      <c r="B29" s="12">
        <f t="shared" si="1"/>
        <v>100</v>
      </c>
      <c r="C29" s="13" t="str">
        <f t="shared" si="17"/>
        <v>Agricultura</v>
      </c>
      <c r="D29" s="13" t="str">
        <f t="shared" si="18"/>
        <v>Agropecuario y Forestal</v>
      </c>
      <c r="E29" s="17">
        <v>12</v>
      </c>
      <c r="F29" s="13" t="str">
        <f t="shared" si="19"/>
        <v>Fruta</v>
      </c>
      <c r="G29" s="27" t="str">
        <f t="shared" si="20"/>
        <v>Exportaciones</v>
      </c>
      <c r="H29" s="47" t="str">
        <f t="shared" si="6"/>
        <v>Región de Origen</v>
      </c>
      <c r="I29" s="44" t="s">
        <v>375</v>
      </c>
      <c r="J29" s="12" t="str">
        <f t="shared" si="7"/>
        <v>Ninguno</v>
      </c>
      <c r="K29" s="12" t="str">
        <f t="shared" si="7"/>
        <v>Fruta</v>
      </c>
      <c r="L29" s="12" t="str">
        <f t="shared" si="9"/>
        <v>Periodo 2012-2020</v>
      </c>
      <c r="M29" s="12" t="str">
        <f t="shared" si="10"/>
        <v>toneladas (t)</v>
      </c>
      <c r="N29" s="12" t="str">
        <f t="shared" si="11"/>
        <v>Oficina de Estudios y Políticas Agrarias (ODEPA)</v>
      </c>
      <c r="O29" s="33" t="str">
        <f>"Exportaciones de "&amp;Sitio_Publico[[#This Row],[Muestra]]&amp;" producidas en la "&amp;I29&amp;", durante el "&amp;L29</f>
        <v>Exportaciones de Fruta producidas en la Región de Magallanes, durante el Periodo 2012-2020</v>
      </c>
      <c r="P29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Magallanes, durante el Periodo 2012-2020 de acuerdo a datos recopilados por la Oficina de Estudios y Políticas Agrarias (ODEPA)- toneladas (t)</v>
      </c>
      <c r="Q29" s="32" t="str">
        <f t="shared" si="21"/>
        <v>Gráfico de Evolución</v>
      </c>
      <c r="R29" s="14" t="str">
        <f t="shared" si="13"/>
        <v>Berries,Cítricos,Frutos de hueso (carozo),Frutos de pepita,Frutos secos,Frutos oleaginosos,Otros,Tropicales y subtropicales,Uva</v>
      </c>
      <c r="S29" s="15" t="str">
        <f t="shared" si="22"/>
        <v>https://analytics.zoho.com/open-view/2395394000000943381?ZOHO_CRITERIA=%22Trasposicion_4.1%22.%22C%C3%B3digo_Regi%C3%B3n%22%20%3D%2012</v>
      </c>
      <c r="T29" s="16">
        <f t="shared" si="14"/>
        <v>777</v>
      </c>
      <c r="U29" s="29" t="str">
        <f t="shared" si="23"/>
        <v>#1774B9</v>
      </c>
      <c r="V29" s="30" t="str">
        <f>+Sitio_Publico[[#This Row],[idcoleccion]]&amp;"-"&amp;Sitio_Publico[[#This Row],[id]]</f>
        <v>100-0028</v>
      </c>
      <c r="W29" s="21">
        <f>+VLOOKUP(Sitio_Publico[[#This Row],[territorio]],Estructura!$AO$4:$AR$1500,4,0)</f>
        <v>77900012</v>
      </c>
      <c r="X29" s="30">
        <f>+VLOOKUP(Sitio_Publico[[#This Row],[tema]],Estructura!$F$4:$I$1514,3,0)</f>
        <v>0</v>
      </c>
      <c r="Y29" s="30" t="str">
        <f>+VLOOKUP(Sitio_Publico[[#This Row],[contenido]],Estructura!$M$4:$O$18,3,0)</f>
        <v>C-778</v>
      </c>
      <c r="Z29" s="30" t="e">
        <f>+VLOOKUP(Sitio_Publico[[#This Row],[Filtro Integrado]],Estructura!$F$1517:$I$1531,3,0)</f>
        <v>#N/A</v>
      </c>
      <c r="AA29" s="30" t="e">
        <f>+VLOOKUP(Sitio_Publico[[#This Row],[Muestra]],Estructura!$M$21:$O$1000,3,0)</f>
        <v>#N/A</v>
      </c>
    </row>
    <row r="30" spans="1:27" ht="40.799999999999997" x14ac:dyDescent="0.3">
      <c r="A30" s="19" t="s">
        <v>417</v>
      </c>
      <c r="B30" s="12">
        <f t="shared" si="1"/>
        <v>100</v>
      </c>
      <c r="C30" s="13" t="str">
        <f t="shared" si="17"/>
        <v>Agricultura</v>
      </c>
      <c r="D30" s="13" t="str">
        <f t="shared" si="18"/>
        <v>Agropecuario y Forestal</v>
      </c>
      <c r="E30" s="17">
        <v>13</v>
      </c>
      <c r="F30" s="13" t="str">
        <f t="shared" si="19"/>
        <v>Fruta</v>
      </c>
      <c r="G30" s="27" t="str">
        <f t="shared" si="20"/>
        <v>Exportaciones</v>
      </c>
      <c r="H30" s="47" t="str">
        <f t="shared" si="6"/>
        <v>Región de Origen</v>
      </c>
      <c r="I30" s="44" t="s">
        <v>376</v>
      </c>
      <c r="J30" s="12" t="str">
        <f t="shared" si="7"/>
        <v>Ninguno</v>
      </c>
      <c r="K30" s="12" t="str">
        <f t="shared" si="7"/>
        <v>Fruta</v>
      </c>
      <c r="L30" s="12" t="str">
        <f t="shared" si="9"/>
        <v>Periodo 2012-2020</v>
      </c>
      <c r="M30" s="12" t="str">
        <f t="shared" si="10"/>
        <v>toneladas (t)</v>
      </c>
      <c r="N30" s="12" t="str">
        <f t="shared" si="11"/>
        <v>Oficina de Estudios y Políticas Agrarias (ODEPA)</v>
      </c>
      <c r="O30" s="33" t="str">
        <f>"Exportaciones de "&amp;Sitio_Publico[[#This Row],[Muestra]]&amp;" producidas en la "&amp;I30&amp;", durante el "&amp;L30</f>
        <v>Exportaciones de Fruta producidas en la Región Metropolitana, durante el Periodo 2012-2020</v>
      </c>
      <c r="P30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Metropolitana, durante el Periodo 2012-2020 de acuerdo a datos recopilados por la Oficina de Estudios y Políticas Agrarias (ODEPA)- toneladas (t)</v>
      </c>
      <c r="Q30" s="32" t="str">
        <f t="shared" si="21"/>
        <v>Gráfico de Evolución</v>
      </c>
      <c r="R30" s="14" t="str">
        <f t="shared" si="13"/>
        <v>Berries,Cítricos,Frutos de hueso (carozo),Frutos de pepita,Frutos secos,Frutos oleaginosos,Otros,Tropicales y subtropicales,Uva</v>
      </c>
      <c r="S30" s="15" t="str">
        <f t="shared" si="22"/>
        <v>https://analytics.zoho.com/open-view/2395394000000943381?ZOHO_CRITERIA=%22Trasposicion_4.1%22.%22C%C3%B3digo_Regi%C3%B3n%22%20%3D%2013</v>
      </c>
      <c r="T30" s="16">
        <f t="shared" si="14"/>
        <v>777</v>
      </c>
      <c r="U30" s="29" t="str">
        <f t="shared" si="23"/>
        <v>#1774B9</v>
      </c>
      <c r="V30" s="30" t="str">
        <f>+Sitio_Publico[[#This Row],[idcoleccion]]&amp;"-"&amp;Sitio_Publico[[#This Row],[id]]</f>
        <v>100-0029</v>
      </c>
      <c r="W30" s="21">
        <f>+VLOOKUP(Sitio_Publico[[#This Row],[territorio]],Estructura!$AO$4:$AR$1500,4,0)</f>
        <v>77900013</v>
      </c>
      <c r="X30" s="30">
        <f>+VLOOKUP(Sitio_Publico[[#This Row],[tema]],Estructura!$F$4:$I$1514,3,0)</f>
        <v>0</v>
      </c>
      <c r="Y30" s="30" t="str">
        <f>+VLOOKUP(Sitio_Publico[[#This Row],[contenido]],Estructura!$M$4:$O$18,3,0)</f>
        <v>C-778</v>
      </c>
      <c r="Z30" s="30" t="e">
        <f>+VLOOKUP(Sitio_Publico[[#This Row],[Filtro Integrado]],Estructura!$F$1517:$I$1531,3,0)</f>
        <v>#N/A</v>
      </c>
      <c r="AA30" s="30" t="e">
        <f>+VLOOKUP(Sitio_Publico[[#This Row],[Muestra]],Estructura!$M$21:$O$1000,3,0)</f>
        <v>#N/A</v>
      </c>
    </row>
    <row r="31" spans="1:27" ht="40.799999999999997" x14ac:dyDescent="0.3">
      <c r="A31" s="19" t="s">
        <v>418</v>
      </c>
      <c r="B31" s="12">
        <f t="shared" si="1"/>
        <v>100</v>
      </c>
      <c r="C31" s="13" t="str">
        <f t="shared" si="17"/>
        <v>Agricultura</v>
      </c>
      <c r="D31" s="13" t="str">
        <f t="shared" si="18"/>
        <v>Agropecuario y Forestal</v>
      </c>
      <c r="E31" s="17">
        <v>14</v>
      </c>
      <c r="F31" s="13" t="str">
        <f t="shared" si="19"/>
        <v>Fruta</v>
      </c>
      <c r="G31" s="27" t="str">
        <f t="shared" si="20"/>
        <v>Exportaciones</v>
      </c>
      <c r="H31" s="47" t="str">
        <f t="shared" si="6"/>
        <v>Región de Origen</v>
      </c>
      <c r="I31" s="44" t="s">
        <v>377</v>
      </c>
      <c r="J31" s="12" t="str">
        <f t="shared" si="7"/>
        <v>Ninguno</v>
      </c>
      <c r="K31" s="12" t="str">
        <f t="shared" si="7"/>
        <v>Fruta</v>
      </c>
      <c r="L31" s="12" t="str">
        <f t="shared" si="9"/>
        <v>Periodo 2012-2020</v>
      </c>
      <c r="M31" s="12" t="str">
        <f t="shared" si="10"/>
        <v>toneladas (t)</v>
      </c>
      <c r="N31" s="12" t="str">
        <f t="shared" si="11"/>
        <v>Oficina de Estudios y Políticas Agrarias (ODEPA)</v>
      </c>
      <c r="O31" s="33" t="str">
        <f>"Exportaciones de "&amp;Sitio_Publico[[#This Row],[Muestra]]&amp;" producidas en la "&amp;I31&amp;", durante el "&amp;L31</f>
        <v>Exportaciones de Fruta producidas en la Región de Los Ríos, durante el Periodo 2012-2020</v>
      </c>
      <c r="P31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Los Ríos, durante el Periodo 2012-2020 de acuerdo a datos recopilados por la Oficina de Estudios y Políticas Agrarias (ODEPA)- toneladas (t)</v>
      </c>
      <c r="Q31" s="32" t="str">
        <f t="shared" si="21"/>
        <v>Gráfico de Evolución</v>
      </c>
      <c r="R31" s="14" t="str">
        <f t="shared" si="13"/>
        <v>Berries,Cítricos,Frutos de hueso (carozo),Frutos de pepita,Frutos secos,Frutos oleaginosos,Otros,Tropicales y subtropicales,Uva</v>
      </c>
      <c r="S31" s="15" t="str">
        <f t="shared" si="22"/>
        <v>https://analytics.zoho.com/open-view/2395394000000943381?ZOHO_CRITERIA=%22Trasposicion_4.1%22.%22C%C3%B3digo_Regi%C3%B3n%22%20%3D%2014</v>
      </c>
      <c r="T31" s="16">
        <f t="shared" si="14"/>
        <v>777</v>
      </c>
      <c r="U31" s="29" t="str">
        <f t="shared" si="23"/>
        <v>#1774B9</v>
      </c>
      <c r="V31" s="30" t="str">
        <f>+Sitio_Publico[[#This Row],[idcoleccion]]&amp;"-"&amp;Sitio_Publico[[#This Row],[id]]</f>
        <v>100-0030</v>
      </c>
      <c r="W31" s="21">
        <f>+VLOOKUP(Sitio_Publico[[#This Row],[territorio]],Estructura!$AO$4:$AR$1500,4,0)</f>
        <v>77900014</v>
      </c>
      <c r="X31" s="30">
        <f>+VLOOKUP(Sitio_Publico[[#This Row],[tema]],Estructura!$F$4:$I$1514,3,0)</f>
        <v>0</v>
      </c>
      <c r="Y31" s="30" t="str">
        <f>+VLOOKUP(Sitio_Publico[[#This Row],[contenido]],Estructura!$M$4:$O$18,3,0)</f>
        <v>C-778</v>
      </c>
      <c r="Z31" s="30" t="e">
        <f>+VLOOKUP(Sitio_Publico[[#This Row],[Filtro Integrado]],Estructura!$F$1517:$I$1531,3,0)</f>
        <v>#N/A</v>
      </c>
      <c r="AA31" s="30" t="e">
        <f>+VLOOKUP(Sitio_Publico[[#This Row],[Muestra]],Estructura!$M$21:$O$1000,3,0)</f>
        <v>#N/A</v>
      </c>
    </row>
    <row r="32" spans="1:27" ht="40.799999999999997" x14ac:dyDescent="0.3">
      <c r="A32" s="19" t="s">
        <v>419</v>
      </c>
      <c r="B32" s="12">
        <f t="shared" si="1"/>
        <v>100</v>
      </c>
      <c r="C32" s="13" t="str">
        <f t="shared" si="17"/>
        <v>Agricultura</v>
      </c>
      <c r="D32" s="13" t="str">
        <f t="shared" si="18"/>
        <v>Agropecuario y Forestal</v>
      </c>
      <c r="E32" s="17">
        <v>15</v>
      </c>
      <c r="F32" s="13" t="str">
        <f t="shared" si="19"/>
        <v>Fruta</v>
      </c>
      <c r="G32" s="27" t="str">
        <f t="shared" si="20"/>
        <v>Exportaciones</v>
      </c>
      <c r="H32" s="47" t="str">
        <f t="shared" si="6"/>
        <v>Región de Origen</v>
      </c>
      <c r="I32" s="44" t="s">
        <v>378</v>
      </c>
      <c r="J32" s="12" t="str">
        <f t="shared" si="7"/>
        <v>Ninguno</v>
      </c>
      <c r="K32" s="12" t="str">
        <f t="shared" si="7"/>
        <v>Fruta</v>
      </c>
      <c r="L32" s="12" t="str">
        <f t="shared" si="9"/>
        <v>Periodo 2012-2020</v>
      </c>
      <c r="M32" s="12" t="str">
        <f t="shared" si="10"/>
        <v>toneladas (t)</v>
      </c>
      <c r="N32" s="12" t="str">
        <f t="shared" si="11"/>
        <v>Oficina de Estudios y Políticas Agrarias (ODEPA)</v>
      </c>
      <c r="O32" s="33" t="str">
        <f>"Exportaciones de "&amp;Sitio_Publico[[#This Row],[Muestra]]&amp;" producidas en la "&amp;I32&amp;", durante el "&amp;L32</f>
        <v>Exportaciones de Fruta producidas en la Región de Arica y Parinacota, durante el Periodo 2012-2020</v>
      </c>
      <c r="P32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Arica y Parinacota, durante el Periodo 2012-2020 de acuerdo a datos recopilados por la Oficina de Estudios y Políticas Agrarias (ODEPA)- toneladas (t)</v>
      </c>
      <c r="Q32" s="32" t="str">
        <f t="shared" si="21"/>
        <v>Gráfico de Evolución</v>
      </c>
      <c r="R32" s="14" t="str">
        <f t="shared" si="13"/>
        <v>Berries,Cítricos,Frutos de hueso (carozo),Frutos de pepita,Frutos secos,Frutos oleaginosos,Otros,Tropicales y subtropicales,Uva</v>
      </c>
      <c r="S32" s="15" t="str">
        <f t="shared" si="22"/>
        <v>https://analytics.zoho.com/open-view/2395394000000943381?ZOHO_CRITERIA=%22Trasposicion_4.1%22.%22C%C3%B3digo_Regi%C3%B3n%22%20%3D%2015</v>
      </c>
      <c r="T32" s="16">
        <f t="shared" si="14"/>
        <v>777</v>
      </c>
      <c r="U32" s="29" t="str">
        <f t="shared" si="23"/>
        <v>#1774B9</v>
      </c>
      <c r="V32" s="30" t="str">
        <f>+Sitio_Publico[[#This Row],[idcoleccion]]&amp;"-"&amp;Sitio_Publico[[#This Row],[id]]</f>
        <v>100-0031</v>
      </c>
      <c r="W32" s="21">
        <f>+VLOOKUP(Sitio_Publico[[#This Row],[territorio]],Estructura!$AO$4:$AR$1500,4,0)</f>
        <v>77900015</v>
      </c>
      <c r="X32" s="30">
        <f>+VLOOKUP(Sitio_Publico[[#This Row],[tema]],Estructura!$F$4:$I$1514,3,0)</f>
        <v>0</v>
      </c>
      <c r="Y32" s="30" t="str">
        <f>+VLOOKUP(Sitio_Publico[[#This Row],[contenido]],Estructura!$M$4:$O$18,3,0)</f>
        <v>C-778</v>
      </c>
      <c r="Z32" s="30" t="e">
        <f>+VLOOKUP(Sitio_Publico[[#This Row],[Filtro Integrado]],Estructura!$F$1517:$I$1531,3,0)</f>
        <v>#N/A</v>
      </c>
      <c r="AA32" s="30" t="e">
        <f>+VLOOKUP(Sitio_Publico[[#This Row],[Muestra]],Estructura!$M$21:$O$1000,3,0)</f>
        <v>#N/A</v>
      </c>
    </row>
    <row r="33" spans="1:27" ht="40.799999999999997" x14ac:dyDescent="0.3">
      <c r="A33" s="19" t="s">
        <v>420</v>
      </c>
      <c r="B33" s="12">
        <f t="shared" si="1"/>
        <v>100</v>
      </c>
      <c r="C33" s="13" t="str">
        <f t="shared" si="17"/>
        <v>Agricultura</v>
      </c>
      <c r="D33" s="13" t="str">
        <f t="shared" si="18"/>
        <v>Agropecuario y Forestal</v>
      </c>
      <c r="E33" s="17">
        <v>16</v>
      </c>
      <c r="F33" s="13" t="str">
        <f t="shared" si="19"/>
        <v>Fruta</v>
      </c>
      <c r="G33" s="27" t="str">
        <f t="shared" si="20"/>
        <v>Exportaciones</v>
      </c>
      <c r="H33" s="47" t="str">
        <f t="shared" si="6"/>
        <v>Región de Origen</v>
      </c>
      <c r="I33" s="44" t="s">
        <v>379</v>
      </c>
      <c r="J33" s="12" t="str">
        <f t="shared" si="7"/>
        <v>Ninguno</v>
      </c>
      <c r="K33" s="12" t="str">
        <f t="shared" si="7"/>
        <v>Fruta</v>
      </c>
      <c r="L33" s="12" t="str">
        <f t="shared" si="9"/>
        <v>Periodo 2012-2020</v>
      </c>
      <c r="M33" s="12" t="str">
        <f t="shared" si="10"/>
        <v>toneladas (t)</v>
      </c>
      <c r="N33" s="12" t="str">
        <f t="shared" si="11"/>
        <v>Oficina de Estudios y Políticas Agrarias (ODEPA)</v>
      </c>
      <c r="O33" s="33" t="str">
        <f>"Exportaciones de "&amp;Sitio_Publico[[#This Row],[Muestra]]&amp;" producidas en la "&amp;I33&amp;", durante el "&amp;L33</f>
        <v>Exportaciones de Fruta producidas en la Región de Ñuble, durante el Periodo 2012-2020</v>
      </c>
      <c r="P33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Ñuble, durante el Periodo 2012-2020 de acuerdo a datos recopilados por la Oficina de Estudios y Políticas Agrarias (ODEPA)- toneladas (t)</v>
      </c>
      <c r="Q33" s="32" t="str">
        <f t="shared" si="21"/>
        <v>Gráfico de Evolución</v>
      </c>
      <c r="R33" s="14" t="str">
        <f t="shared" si="13"/>
        <v>Berries,Cítricos,Frutos de hueso (carozo),Frutos de pepita,Frutos secos,Frutos oleaginosos,Otros,Tropicales y subtropicales,Uva</v>
      </c>
      <c r="S33" s="15" t="str">
        <f t="shared" si="22"/>
        <v>https://analytics.zoho.com/open-view/2395394000000943381?ZOHO_CRITERIA=%22Trasposicion_4.1%22.%22C%C3%B3digo_Regi%C3%B3n%22%20%3D%2016</v>
      </c>
      <c r="T33" s="16">
        <f t="shared" si="14"/>
        <v>777</v>
      </c>
      <c r="U33" s="29" t="str">
        <f t="shared" si="23"/>
        <v>#1774B9</v>
      </c>
      <c r="V33" s="30" t="str">
        <f>+Sitio_Publico[[#This Row],[idcoleccion]]&amp;"-"&amp;Sitio_Publico[[#This Row],[id]]</f>
        <v>100-0032</v>
      </c>
      <c r="W33" s="21">
        <f>+VLOOKUP(Sitio_Publico[[#This Row],[territorio]],Estructura!$AO$4:$AR$1500,4,0)</f>
        <v>77900016</v>
      </c>
      <c r="X33" s="30">
        <f>+VLOOKUP(Sitio_Publico[[#This Row],[tema]],Estructura!$F$4:$I$1514,3,0)</f>
        <v>0</v>
      </c>
      <c r="Y33" s="30" t="str">
        <f>+VLOOKUP(Sitio_Publico[[#This Row],[contenido]],Estructura!$M$4:$O$18,3,0)</f>
        <v>C-778</v>
      </c>
      <c r="Z33" s="30" t="e">
        <f>+VLOOKUP(Sitio_Publico[[#This Row],[Filtro Integrado]],Estructura!$F$1517:$I$1531,3,0)</f>
        <v>#N/A</v>
      </c>
      <c r="AA33" s="30" t="e">
        <f>+VLOOKUP(Sitio_Publico[[#This Row],[Muestra]],Estructura!$M$21:$O$1000,3,0)</f>
        <v>#N/A</v>
      </c>
    </row>
    <row r="34" spans="1:27" ht="40.799999999999997" x14ac:dyDescent="0.3">
      <c r="A34" s="51" t="s">
        <v>421</v>
      </c>
      <c r="B34" s="12">
        <f t="shared" si="1"/>
        <v>100</v>
      </c>
      <c r="C34" s="27" t="str">
        <f t="shared" si="17"/>
        <v>Agricultura</v>
      </c>
      <c r="D34" s="27" t="str">
        <f t="shared" si="18"/>
        <v>Agropecuario y Forestal</v>
      </c>
      <c r="E34" s="43">
        <v>100106001</v>
      </c>
      <c r="F34" s="27" t="str">
        <f t="shared" si="19"/>
        <v>Fruta</v>
      </c>
      <c r="G34" s="27" t="str">
        <f t="shared" si="20"/>
        <v>Exportaciones</v>
      </c>
      <c r="H34" s="48" t="s">
        <v>627</v>
      </c>
      <c r="I34" s="39" t="s">
        <v>14</v>
      </c>
      <c r="J34" s="39" t="str">
        <f t="shared" si="7"/>
        <v>Ninguno</v>
      </c>
      <c r="K34" s="45" t="s">
        <v>495</v>
      </c>
      <c r="L34" s="12" t="s">
        <v>628</v>
      </c>
      <c r="M34" s="12" t="str">
        <f t="shared" si="10"/>
        <v>toneladas (t)</v>
      </c>
      <c r="N34" s="12" t="str">
        <f t="shared" si="11"/>
        <v>Oficina de Estudios y Políticas Agrarias (ODEPA)</v>
      </c>
      <c r="O34" s="40" t="str">
        <f>"Exportaciones de "&amp;Sitio_Publico[[#This Row],[Muestra]]&amp;" producidas en "&amp;I34&amp;", durante el "&amp;L34&amp;", por Países de Destino"</f>
        <v>Exportaciones de Aceituna producidas en Chile, durante el Año 2020, por Países de Destino</v>
      </c>
      <c r="P34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Aceituna producidas en Chile. Específicamente se detalla el volumen de exportaciones a cada país , durante el Año 2020 de acuerdo a datos recopilados por la Oficina de Estudios y Políticas Agrarias (ODEPA)- toneladas (t)</v>
      </c>
      <c r="Q34" s="41" t="s">
        <v>629</v>
      </c>
      <c r="R34" s="49" t="str">
        <f t="shared" si="13"/>
        <v>Berries,Cítricos,Frutos de hueso (carozo),Frutos de pepita,Frutos secos,Frutos oleaginosos,Otros,Tropicales y subtropicales,Uva</v>
      </c>
      <c r="S34" s="15" t="str">
        <f>+"https://analytics.zoho.com/open-view/2395394000000824986?ZOHO_CRITERIA=%22Trasposicion_4.1%22.%22Id_Categor%C3%ADa%22%20%3D%20"&amp;E34</f>
        <v>https://analytics.zoho.com/open-view/2395394000000824986?ZOHO_CRITERIA=%22Trasposicion_4.1%22.%22Id_Categor%C3%ADa%22%20%3D%20100106001</v>
      </c>
      <c r="T34" s="16">
        <f t="shared" si="14"/>
        <v>777</v>
      </c>
      <c r="U34" s="29" t="str">
        <f t="shared" si="23"/>
        <v>#1774B9</v>
      </c>
      <c r="V34" s="30" t="str">
        <f>+Sitio_Publico[[#This Row],[idcoleccion]]&amp;"-"&amp;Sitio_Publico[[#This Row],[id]]</f>
        <v>100-0033</v>
      </c>
      <c r="W34" s="21">
        <f>+VLOOKUP(Sitio_Publico[[#This Row],[territorio]],Estructura!$AO$4:$AR$1500,4,0)</f>
        <v>77800000</v>
      </c>
      <c r="X34" s="30">
        <f>+VLOOKUP(Sitio_Publico[[#This Row],[tema]],Estructura!$F$4:$I$1514,3,0)</f>
        <v>0</v>
      </c>
      <c r="Y34" s="30" t="str">
        <f>+VLOOKUP(Sitio_Publico[[#This Row],[contenido]],Estructura!$M$4:$O$18,3,0)</f>
        <v>C-778</v>
      </c>
      <c r="Z34" s="30" t="e">
        <f>+VLOOKUP(Sitio_Publico[[#This Row],[Filtro Integrado]],Estructura!$F$1517:$I$1531,3,0)</f>
        <v>#N/A</v>
      </c>
      <c r="AA34" s="30" t="e">
        <f>+VLOOKUP(Sitio_Publico[[#This Row],[Muestra]],Estructura!$M$21:$O$1000,3,0)</f>
        <v>#N/A</v>
      </c>
    </row>
    <row r="35" spans="1:27" ht="40.799999999999997" x14ac:dyDescent="0.3">
      <c r="A35" s="19" t="s">
        <v>422</v>
      </c>
      <c r="B35" s="12">
        <f t="shared" si="1"/>
        <v>100</v>
      </c>
      <c r="C35" s="27" t="str">
        <f t="shared" si="17"/>
        <v>Agricultura</v>
      </c>
      <c r="D35" s="27" t="str">
        <f t="shared" si="18"/>
        <v>Agropecuario y Forestal</v>
      </c>
      <c r="E35" s="43">
        <v>100105001</v>
      </c>
      <c r="F35" s="13" t="str">
        <f t="shared" si="19"/>
        <v>Fruta</v>
      </c>
      <c r="G35" s="27" t="str">
        <f t="shared" si="20"/>
        <v>Exportaciones</v>
      </c>
      <c r="H35" s="48" t="s">
        <v>627</v>
      </c>
      <c r="I35" s="39" t="s">
        <v>14</v>
      </c>
      <c r="J35" s="12" t="str">
        <f t="shared" ref="J35" si="24">+J34</f>
        <v>Ninguno</v>
      </c>
      <c r="K35" s="45" t="s">
        <v>478</v>
      </c>
      <c r="L35" s="12" t="str">
        <f t="shared" si="9"/>
        <v>Año 2020</v>
      </c>
      <c r="M35" s="12" t="str">
        <f t="shared" si="10"/>
        <v>toneladas (t)</v>
      </c>
      <c r="N35" s="12" t="str">
        <f t="shared" si="11"/>
        <v>Oficina de Estudios y Políticas Agrarias (ODEPA)</v>
      </c>
      <c r="O35" s="40" t="str">
        <f>"Exportaciones de "&amp;Sitio_Publico[[#This Row],[Muestra]]&amp;" producidas en "&amp;I35&amp;", durante el "&amp;L35&amp;", por Países de Destino"</f>
        <v>Exportaciones de Almendra producidas en Chile, durante el Año 2020, por Países de Destino</v>
      </c>
      <c r="P35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Almendra producidas en Chile. Específicamente se detalla el volumen de exportaciones a cada país , durante el Año 2020 de acuerdo a datos recopilados por la Oficina de Estudios y Políticas Agrarias (ODEPA)- toneladas (t)</v>
      </c>
      <c r="Q35" s="41" t="str">
        <f t="shared" ref="Q35:Q62" si="25">+Q34</f>
        <v>Mapa Países de Destino</v>
      </c>
      <c r="R35" s="40" t="str">
        <f t="shared" si="13"/>
        <v>Berries,Cítricos,Frutos de hueso (carozo),Frutos de pepita,Frutos secos,Frutos oleaginosos,Otros,Tropicales y subtropicales,Uva</v>
      </c>
      <c r="S35" s="15" t="str">
        <f t="shared" ref="S35:S62" si="26">+"https://analytics.zoho.com/open-view/2395394000000824986?ZOHO_CRITERIA=%22Trasposicion_4.1%22.%22Id_Categor%C3%ADa%22%20%3D%20"&amp;E35</f>
        <v>https://analytics.zoho.com/open-view/2395394000000824986?ZOHO_CRITERIA=%22Trasposicion_4.1%22.%22Id_Categor%C3%ADa%22%20%3D%20100105001</v>
      </c>
      <c r="T35" s="16">
        <f t="shared" si="14"/>
        <v>777</v>
      </c>
      <c r="U35" s="29" t="str">
        <f t="shared" ref="U35:U62" si="27">+U34</f>
        <v>#1774B9</v>
      </c>
      <c r="V35" s="30" t="str">
        <f>+Sitio_Publico[[#This Row],[idcoleccion]]&amp;"-"&amp;Sitio_Publico[[#This Row],[id]]</f>
        <v>100-0034</v>
      </c>
      <c r="W35" s="21">
        <f>+VLOOKUP(Sitio_Publico[[#This Row],[territorio]],Estructura!$AO$4:$AR$1500,4,0)</f>
        <v>77800000</v>
      </c>
      <c r="X35" s="30">
        <f>+VLOOKUP(Sitio_Publico[[#This Row],[tema]],Estructura!$F$4:$I$1514,3,0)</f>
        <v>0</v>
      </c>
      <c r="Y35" s="30" t="str">
        <f>+VLOOKUP(Sitio_Publico[[#This Row],[contenido]],Estructura!$M$4:$O$18,3,0)</f>
        <v>C-778</v>
      </c>
      <c r="Z35" s="30" t="e">
        <f>+VLOOKUP(Sitio_Publico[[#This Row],[Filtro Integrado]],Estructura!$F$1517:$I$1531,3,0)</f>
        <v>#N/A</v>
      </c>
      <c r="AA35" s="30" t="e">
        <f>+VLOOKUP(Sitio_Publico[[#This Row],[Muestra]],Estructura!$M$21:$O$1000,3,0)</f>
        <v>#N/A</v>
      </c>
    </row>
    <row r="36" spans="1:27" ht="40.799999999999997" x14ac:dyDescent="0.3">
      <c r="A36" s="38" t="s">
        <v>423</v>
      </c>
      <c r="B36" s="12">
        <f t="shared" si="1"/>
        <v>100</v>
      </c>
      <c r="C36" s="27" t="str">
        <f t="shared" si="17"/>
        <v>Agricultura</v>
      </c>
      <c r="D36" s="27" t="str">
        <f t="shared" si="18"/>
        <v>Agropecuario y Forestal</v>
      </c>
      <c r="E36" s="43">
        <v>100101001</v>
      </c>
      <c r="F36" s="13" t="str">
        <f t="shared" si="19"/>
        <v>Fruta</v>
      </c>
      <c r="G36" s="27" t="str">
        <f t="shared" si="20"/>
        <v>Exportaciones</v>
      </c>
      <c r="H36" s="48" t="str">
        <f>+H35</f>
        <v>Nacional</v>
      </c>
      <c r="I36" s="39" t="s">
        <v>14</v>
      </c>
      <c r="J36" s="12" t="str">
        <f t="shared" ref="J36" si="28">+J35</f>
        <v>Ninguno</v>
      </c>
      <c r="K36" s="45" t="s">
        <v>496</v>
      </c>
      <c r="L36" s="12" t="str">
        <f t="shared" si="9"/>
        <v>Año 2020</v>
      </c>
      <c r="M36" s="12" t="str">
        <f t="shared" si="10"/>
        <v>toneladas (t)</v>
      </c>
      <c r="N36" s="12" t="str">
        <f t="shared" si="11"/>
        <v>Oficina de Estudios y Políticas Agrarias (ODEPA)</v>
      </c>
      <c r="O36" s="40" t="str">
        <f>"Exportaciones de "&amp;Sitio_Publico[[#This Row],[Muestra]]&amp;" producidas en "&amp;I36&amp;", durante el "&amp;L36&amp;", por Países de Destino"</f>
        <v>Exportaciones de Arándanos y mirtilos producidas en Chile, durante el Año 2020, por Países de Destino</v>
      </c>
      <c r="P36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Arándanos y mirtilos producidas en Chile. Específicamente se detalla el volumen de exportaciones a cada país , durante el Año 2020 de acuerdo a datos recopilados por la Oficina de Estudios y Políticas Agrarias (ODEPA)- toneladas (t)</v>
      </c>
      <c r="Q36" s="41" t="str">
        <f t="shared" si="25"/>
        <v>Mapa Países de Destino</v>
      </c>
      <c r="R36" s="40" t="str">
        <f t="shared" si="13"/>
        <v>Berries,Cítricos,Frutos de hueso (carozo),Frutos de pepita,Frutos secos,Frutos oleaginosos,Otros,Tropicales y subtropicales,Uva</v>
      </c>
      <c r="S36" s="15" t="str">
        <f t="shared" si="26"/>
        <v>https://analytics.zoho.com/open-view/2395394000000824986?ZOHO_CRITERIA=%22Trasposicion_4.1%22.%22Id_Categor%C3%ADa%22%20%3D%20100101001</v>
      </c>
      <c r="T36" s="16">
        <f t="shared" si="14"/>
        <v>777</v>
      </c>
      <c r="U36" s="29" t="str">
        <f t="shared" si="27"/>
        <v>#1774B9</v>
      </c>
      <c r="V36" s="30" t="str">
        <f>+Sitio_Publico[[#This Row],[idcoleccion]]&amp;"-"&amp;Sitio_Publico[[#This Row],[id]]</f>
        <v>100-0035</v>
      </c>
      <c r="W36" s="21">
        <f>+VLOOKUP(Sitio_Publico[[#This Row],[territorio]],Estructura!$AO$4:$AR$1500,4,0)</f>
        <v>77800000</v>
      </c>
      <c r="X36" s="30">
        <f>+VLOOKUP(Sitio_Publico[[#This Row],[tema]],Estructura!$F$4:$I$1514,3,0)</f>
        <v>0</v>
      </c>
      <c r="Y36" s="30" t="str">
        <f>+VLOOKUP(Sitio_Publico[[#This Row],[contenido]],Estructura!$M$4:$O$18,3,0)</f>
        <v>C-778</v>
      </c>
      <c r="Z36" s="30" t="e">
        <f>+VLOOKUP(Sitio_Publico[[#This Row],[Filtro Integrado]],Estructura!$F$1517:$I$1531,3,0)</f>
        <v>#N/A</v>
      </c>
      <c r="AA36" s="30" t="e">
        <f>+VLOOKUP(Sitio_Publico[[#This Row],[Muestra]],Estructura!$M$21:$O$1000,3,0)</f>
        <v>#N/A</v>
      </c>
    </row>
    <row r="37" spans="1:27" ht="40.799999999999997" x14ac:dyDescent="0.3">
      <c r="A37" s="19" t="s">
        <v>424</v>
      </c>
      <c r="B37" s="12">
        <f t="shared" si="1"/>
        <v>100</v>
      </c>
      <c r="C37" s="27" t="str">
        <f t="shared" si="17"/>
        <v>Agricultura</v>
      </c>
      <c r="D37" s="27" t="str">
        <f t="shared" si="18"/>
        <v>Agropecuario y Forestal</v>
      </c>
      <c r="E37" s="43">
        <v>100105002</v>
      </c>
      <c r="F37" s="13" t="str">
        <f t="shared" si="19"/>
        <v>Fruta</v>
      </c>
      <c r="G37" s="27" t="str">
        <f t="shared" si="20"/>
        <v>Exportaciones</v>
      </c>
      <c r="H37" s="48" t="str">
        <f t="shared" si="20"/>
        <v>Nacional</v>
      </c>
      <c r="I37" s="39" t="s">
        <v>14</v>
      </c>
      <c r="J37" s="12" t="str">
        <f t="shared" ref="J37" si="29">+J36</f>
        <v>Ninguno</v>
      </c>
      <c r="K37" s="45" t="s">
        <v>479</v>
      </c>
      <c r="L37" s="12" t="str">
        <f t="shared" si="9"/>
        <v>Año 2020</v>
      </c>
      <c r="M37" s="12" t="str">
        <f t="shared" si="10"/>
        <v>toneladas (t)</v>
      </c>
      <c r="N37" s="12" t="str">
        <f t="shared" si="11"/>
        <v>Oficina de Estudios y Políticas Agrarias (ODEPA)</v>
      </c>
      <c r="O37" s="40" t="str">
        <f>"Exportaciones de "&amp;Sitio_Publico[[#This Row],[Muestra]]&amp;" producidas en "&amp;I37&amp;", durante el "&amp;L37&amp;", por Países de Destino"</f>
        <v>Exportaciones de Avellana producidas en Chile, durante el Año 2020, por Países de Destino</v>
      </c>
      <c r="P37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Avellana producidas en Chile. Específicamente se detalla el volumen de exportaciones a cada país , durante el Año 2020 de acuerdo a datos recopilados por la Oficina de Estudios y Políticas Agrarias (ODEPA)- toneladas (t)</v>
      </c>
      <c r="Q37" s="41" t="str">
        <f t="shared" si="25"/>
        <v>Mapa Países de Destino</v>
      </c>
      <c r="R37" s="40" t="str">
        <f t="shared" si="13"/>
        <v>Berries,Cítricos,Frutos de hueso (carozo),Frutos de pepita,Frutos secos,Frutos oleaginosos,Otros,Tropicales y subtropicales,Uva</v>
      </c>
      <c r="S37" s="15" t="str">
        <f t="shared" si="26"/>
        <v>https://analytics.zoho.com/open-view/2395394000000824986?ZOHO_CRITERIA=%22Trasposicion_4.1%22.%22Id_Categor%C3%ADa%22%20%3D%20100105002</v>
      </c>
      <c r="T37" s="16">
        <f t="shared" si="14"/>
        <v>777</v>
      </c>
      <c r="U37" s="29" t="str">
        <f t="shared" si="27"/>
        <v>#1774B9</v>
      </c>
      <c r="V37" s="30" t="str">
        <f>+Sitio_Publico[[#This Row],[idcoleccion]]&amp;"-"&amp;Sitio_Publico[[#This Row],[id]]</f>
        <v>100-0036</v>
      </c>
      <c r="W37" s="21">
        <f>+VLOOKUP(Sitio_Publico[[#This Row],[territorio]],Estructura!$AO$4:$AR$1500,4,0)</f>
        <v>77800000</v>
      </c>
      <c r="X37" s="30">
        <f>+VLOOKUP(Sitio_Publico[[#This Row],[tema]],Estructura!$F$4:$I$1514,3,0)</f>
        <v>0</v>
      </c>
      <c r="Y37" s="30" t="str">
        <f>+VLOOKUP(Sitio_Publico[[#This Row],[contenido]],Estructura!$M$4:$O$18,3,0)</f>
        <v>C-778</v>
      </c>
      <c r="Z37" s="30" t="e">
        <f>+VLOOKUP(Sitio_Publico[[#This Row],[Filtro Integrado]],Estructura!$F$1517:$I$1531,3,0)</f>
        <v>#N/A</v>
      </c>
      <c r="AA37" s="30" t="e">
        <f>+VLOOKUP(Sitio_Publico[[#This Row],[Muestra]],Estructura!$M$21:$O$1000,3,0)</f>
        <v>#N/A</v>
      </c>
    </row>
    <row r="38" spans="1:27" ht="40.799999999999997" x14ac:dyDescent="0.3">
      <c r="A38" s="38" t="s">
        <v>425</v>
      </c>
      <c r="B38" s="12">
        <f t="shared" si="1"/>
        <v>100</v>
      </c>
      <c r="C38" s="27" t="str">
        <f t="shared" si="17"/>
        <v>Agricultura</v>
      </c>
      <c r="D38" s="27" t="str">
        <f t="shared" si="18"/>
        <v>Agropecuario y Forestal</v>
      </c>
      <c r="E38" s="43">
        <v>100105003</v>
      </c>
      <c r="F38" s="13" t="str">
        <f t="shared" si="19"/>
        <v>Fruta</v>
      </c>
      <c r="G38" s="27" t="str">
        <f t="shared" si="20"/>
        <v>Exportaciones</v>
      </c>
      <c r="H38" s="48" t="str">
        <f t="shared" si="20"/>
        <v>Nacional</v>
      </c>
      <c r="I38" s="39" t="s">
        <v>14</v>
      </c>
      <c r="J38" s="12" t="str">
        <f t="shared" ref="J38" si="30">+J37</f>
        <v>Ninguno</v>
      </c>
      <c r="K38" s="45" t="s">
        <v>480</v>
      </c>
      <c r="L38" s="12" t="str">
        <f t="shared" si="9"/>
        <v>Año 2020</v>
      </c>
      <c r="M38" s="12" t="str">
        <f t="shared" si="10"/>
        <v>toneladas (t)</v>
      </c>
      <c r="N38" s="12" t="str">
        <f t="shared" si="11"/>
        <v>Oficina de Estudios y Políticas Agrarias (ODEPA)</v>
      </c>
      <c r="O38" s="40" t="str">
        <f>"Exportaciones de "&amp;Sitio_Publico[[#This Row],[Muestra]]&amp;" producidas en "&amp;I38&amp;", durante el "&amp;L38&amp;", por Países de Destino"</f>
        <v>Exportaciones de Castaña producidas en Chile, durante el Año 2020, por Países de Destino</v>
      </c>
      <c r="P38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Castaña producidas en Chile. Específicamente se detalla el volumen de exportaciones a cada país , durante el Año 2020 de acuerdo a datos recopilados por la Oficina de Estudios y Políticas Agrarias (ODEPA)- toneladas (t)</v>
      </c>
      <c r="Q38" s="41" t="str">
        <f t="shared" si="25"/>
        <v>Mapa Países de Destino</v>
      </c>
      <c r="R38" s="40" t="str">
        <f t="shared" si="13"/>
        <v>Berries,Cítricos,Frutos de hueso (carozo),Frutos de pepita,Frutos secos,Frutos oleaginosos,Otros,Tropicales y subtropicales,Uva</v>
      </c>
      <c r="S38" s="15" t="str">
        <f t="shared" si="26"/>
        <v>https://analytics.zoho.com/open-view/2395394000000824986?ZOHO_CRITERIA=%22Trasposicion_4.1%22.%22Id_Categor%C3%ADa%22%20%3D%20100105003</v>
      </c>
      <c r="T38" s="16">
        <f t="shared" si="14"/>
        <v>777</v>
      </c>
      <c r="U38" s="29" t="str">
        <f t="shared" si="27"/>
        <v>#1774B9</v>
      </c>
      <c r="V38" s="30" t="str">
        <f>+Sitio_Publico[[#This Row],[idcoleccion]]&amp;"-"&amp;Sitio_Publico[[#This Row],[id]]</f>
        <v>100-0037</v>
      </c>
      <c r="W38" s="21">
        <f>+VLOOKUP(Sitio_Publico[[#This Row],[territorio]],Estructura!$AO$4:$AR$1500,4,0)</f>
        <v>77800000</v>
      </c>
      <c r="X38" s="30">
        <f>+VLOOKUP(Sitio_Publico[[#This Row],[tema]],Estructura!$F$4:$I$1514,3,0)</f>
        <v>0</v>
      </c>
      <c r="Y38" s="30" t="str">
        <f>+VLOOKUP(Sitio_Publico[[#This Row],[contenido]],Estructura!$M$4:$O$18,3,0)</f>
        <v>C-778</v>
      </c>
      <c r="Z38" s="30" t="e">
        <f>+VLOOKUP(Sitio_Publico[[#This Row],[Filtro Integrado]],Estructura!$F$1517:$I$1531,3,0)</f>
        <v>#N/A</v>
      </c>
      <c r="AA38" s="30" t="e">
        <f>+VLOOKUP(Sitio_Publico[[#This Row],[Muestra]],Estructura!$M$21:$O$1000,3,0)</f>
        <v>#N/A</v>
      </c>
    </row>
    <row r="39" spans="1:27" ht="40.799999999999997" x14ac:dyDescent="0.3">
      <c r="A39" s="19" t="s">
        <v>426</v>
      </c>
      <c r="B39" s="12">
        <f t="shared" si="1"/>
        <v>100</v>
      </c>
      <c r="C39" s="27" t="str">
        <f t="shared" si="17"/>
        <v>Agricultura</v>
      </c>
      <c r="D39" s="27" t="str">
        <f t="shared" si="18"/>
        <v>Agropecuario y Forestal</v>
      </c>
      <c r="E39" s="43">
        <v>100103001</v>
      </c>
      <c r="F39" s="13" t="str">
        <f t="shared" si="19"/>
        <v>Fruta</v>
      </c>
      <c r="G39" s="27" t="str">
        <f t="shared" si="20"/>
        <v>Exportaciones</v>
      </c>
      <c r="H39" s="48" t="str">
        <f t="shared" si="20"/>
        <v>Nacional</v>
      </c>
      <c r="I39" s="39" t="s">
        <v>14</v>
      </c>
      <c r="J39" s="12" t="str">
        <f t="shared" ref="J39" si="31">+J38</f>
        <v>Ninguno</v>
      </c>
      <c r="K39" s="45" t="s">
        <v>470</v>
      </c>
      <c r="L39" s="12" t="str">
        <f t="shared" si="9"/>
        <v>Año 2020</v>
      </c>
      <c r="M39" s="12" t="str">
        <f t="shared" si="10"/>
        <v>toneladas (t)</v>
      </c>
      <c r="N39" s="12" t="str">
        <f t="shared" si="11"/>
        <v>Oficina de Estudios y Políticas Agrarias (ODEPA)</v>
      </c>
      <c r="O39" s="40" t="str">
        <f>"Exportaciones de "&amp;Sitio_Publico[[#This Row],[Muestra]]&amp;" producidas en "&amp;I39&amp;", durante el "&amp;L39&amp;", por Países de Destino"</f>
        <v>Exportaciones de Cereza producidas en Chile, durante el Año 2020, por Países de Destino</v>
      </c>
      <c r="P39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Cereza producidas en Chile. Específicamente se detalla el volumen de exportaciones a cada país , durante el Año 2020 de acuerdo a datos recopilados por la Oficina de Estudios y Políticas Agrarias (ODEPA)- toneladas (t)</v>
      </c>
      <c r="Q39" s="41" t="str">
        <f t="shared" si="25"/>
        <v>Mapa Países de Destino</v>
      </c>
      <c r="R39" s="40" t="str">
        <f t="shared" si="13"/>
        <v>Berries,Cítricos,Frutos de hueso (carozo),Frutos de pepita,Frutos secos,Frutos oleaginosos,Otros,Tropicales y subtropicales,Uva</v>
      </c>
      <c r="S39" s="15" t="str">
        <f t="shared" si="26"/>
        <v>https://analytics.zoho.com/open-view/2395394000000824986?ZOHO_CRITERIA=%22Trasposicion_4.1%22.%22Id_Categor%C3%ADa%22%20%3D%20100103001</v>
      </c>
      <c r="T39" s="16">
        <f t="shared" si="14"/>
        <v>777</v>
      </c>
      <c r="U39" s="29" t="str">
        <f t="shared" si="27"/>
        <v>#1774B9</v>
      </c>
      <c r="V39" s="30" t="str">
        <f>+Sitio_Publico[[#This Row],[idcoleccion]]&amp;"-"&amp;Sitio_Publico[[#This Row],[id]]</f>
        <v>100-0038</v>
      </c>
      <c r="W39" s="21">
        <f>+VLOOKUP(Sitio_Publico[[#This Row],[territorio]],Estructura!$AO$4:$AR$1500,4,0)</f>
        <v>77800000</v>
      </c>
      <c r="X39" s="30">
        <f>+VLOOKUP(Sitio_Publico[[#This Row],[tema]],Estructura!$F$4:$I$1514,3,0)</f>
        <v>0</v>
      </c>
      <c r="Y39" s="30" t="str">
        <f>+VLOOKUP(Sitio_Publico[[#This Row],[contenido]],Estructura!$M$4:$O$18,3,0)</f>
        <v>C-778</v>
      </c>
      <c r="Z39" s="30" t="e">
        <f>+VLOOKUP(Sitio_Publico[[#This Row],[Filtro Integrado]],Estructura!$F$1517:$I$1531,3,0)</f>
        <v>#N/A</v>
      </c>
      <c r="AA39" s="30" t="e">
        <f>+VLOOKUP(Sitio_Publico[[#This Row],[Muestra]],Estructura!$M$21:$O$1000,3,0)</f>
        <v>#N/A</v>
      </c>
    </row>
    <row r="40" spans="1:27" ht="40.799999999999997" x14ac:dyDescent="0.3">
      <c r="A40" s="38" t="s">
        <v>427</v>
      </c>
      <c r="B40" s="12">
        <f t="shared" si="1"/>
        <v>100</v>
      </c>
      <c r="C40" s="27" t="str">
        <f t="shared" si="17"/>
        <v>Agricultura</v>
      </c>
      <c r="D40" s="27" t="str">
        <f t="shared" si="18"/>
        <v>Agropecuario y Forestal</v>
      </c>
      <c r="E40" s="43">
        <v>100103002</v>
      </c>
      <c r="F40" s="13" t="str">
        <f t="shared" si="19"/>
        <v>Fruta</v>
      </c>
      <c r="G40" s="27" t="str">
        <f t="shared" si="20"/>
        <v>Exportaciones</v>
      </c>
      <c r="H40" s="48" t="str">
        <f t="shared" si="20"/>
        <v>Nacional</v>
      </c>
      <c r="I40" s="39" t="s">
        <v>14</v>
      </c>
      <c r="J40" s="12" t="str">
        <f t="shared" ref="J40" si="32">+J39</f>
        <v>Ninguno</v>
      </c>
      <c r="K40" s="45" t="s">
        <v>471</v>
      </c>
      <c r="L40" s="12" t="str">
        <f t="shared" si="9"/>
        <v>Año 2020</v>
      </c>
      <c r="M40" s="12" t="str">
        <f t="shared" si="10"/>
        <v>toneladas (t)</v>
      </c>
      <c r="N40" s="12" t="str">
        <f t="shared" si="11"/>
        <v>Oficina de Estudios y Políticas Agrarias (ODEPA)</v>
      </c>
      <c r="O40" s="40" t="str">
        <f>"Exportaciones de "&amp;Sitio_Publico[[#This Row],[Muestra]]&amp;" producidas en "&amp;I40&amp;", durante el "&amp;L40&amp;", por Países de Destino"</f>
        <v>Exportaciones de Ciruela producidas en Chile, durante el Año 2020, por Países de Destino</v>
      </c>
      <c r="P40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Ciruela producidas en Chile. Específicamente se detalla el volumen de exportaciones a cada país , durante el Año 2020 de acuerdo a datos recopilados por la Oficina de Estudios y Políticas Agrarias (ODEPA)- toneladas (t)</v>
      </c>
      <c r="Q40" s="41" t="str">
        <f t="shared" si="25"/>
        <v>Mapa Países de Destino</v>
      </c>
      <c r="R40" s="40" t="str">
        <f t="shared" si="13"/>
        <v>Berries,Cítricos,Frutos de hueso (carozo),Frutos de pepita,Frutos secos,Frutos oleaginosos,Otros,Tropicales y subtropicales,Uva</v>
      </c>
      <c r="S40" s="15" t="str">
        <f t="shared" si="26"/>
        <v>https://analytics.zoho.com/open-view/2395394000000824986?ZOHO_CRITERIA=%22Trasposicion_4.1%22.%22Id_Categor%C3%ADa%22%20%3D%20100103002</v>
      </c>
      <c r="T40" s="16">
        <f t="shared" si="14"/>
        <v>777</v>
      </c>
      <c r="U40" s="29" t="str">
        <f t="shared" si="27"/>
        <v>#1774B9</v>
      </c>
      <c r="V40" s="30" t="str">
        <f>+Sitio_Publico[[#This Row],[idcoleccion]]&amp;"-"&amp;Sitio_Publico[[#This Row],[id]]</f>
        <v>100-0039</v>
      </c>
      <c r="W40" s="21">
        <f>+VLOOKUP(Sitio_Publico[[#This Row],[territorio]],Estructura!$AO$4:$AR$1500,4,0)</f>
        <v>77800000</v>
      </c>
      <c r="X40" s="30">
        <f>+VLOOKUP(Sitio_Publico[[#This Row],[tema]],Estructura!$F$4:$I$1514,3,0)</f>
        <v>0</v>
      </c>
      <c r="Y40" s="30" t="str">
        <f>+VLOOKUP(Sitio_Publico[[#This Row],[contenido]],Estructura!$M$4:$O$18,3,0)</f>
        <v>C-778</v>
      </c>
      <c r="Z40" s="30" t="e">
        <f>+VLOOKUP(Sitio_Publico[[#This Row],[Filtro Integrado]],Estructura!$F$1517:$I$1531,3,0)</f>
        <v>#N/A</v>
      </c>
      <c r="AA40" s="30" t="e">
        <f>+VLOOKUP(Sitio_Publico[[#This Row],[Muestra]],Estructura!$M$21:$O$1000,3,0)</f>
        <v>#N/A</v>
      </c>
    </row>
    <row r="41" spans="1:27" ht="40.799999999999997" x14ac:dyDescent="0.3">
      <c r="A41" s="19" t="s">
        <v>428</v>
      </c>
      <c r="B41" s="12">
        <f t="shared" si="1"/>
        <v>100</v>
      </c>
      <c r="C41" s="27" t="str">
        <f t="shared" si="17"/>
        <v>Agricultura</v>
      </c>
      <c r="D41" s="27" t="str">
        <f t="shared" si="18"/>
        <v>Agropecuario y Forestal</v>
      </c>
      <c r="E41" s="43">
        <v>100108007</v>
      </c>
      <c r="F41" s="13" t="str">
        <f t="shared" si="19"/>
        <v>Fruta</v>
      </c>
      <c r="G41" s="27" t="str">
        <f t="shared" si="20"/>
        <v>Exportaciones</v>
      </c>
      <c r="H41" s="48" t="str">
        <f t="shared" si="20"/>
        <v>Nacional</v>
      </c>
      <c r="I41" s="39" t="s">
        <v>14</v>
      </c>
      <c r="J41" s="12" t="str">
        <f t="shared" ref="J41" si="33">+J40</f>
        <v>Ninguno</v>
      </c>
      <c r="K41" s="45" t="s">
        <v>492</v>
      </c>
      <c r="L41" s="12" t="str">
        <f t="shared" si="9"/>
        <v>Año 2020</v>
      </c>
      <c r="M41" s="12" t="str">
        <f t="shared" si="10"/>
        <v>toneladas (t)</v>
      </c>
      <c r="N41" s="12" t="str">
        <f t="shared" si="11"/>
        <v>Oficina de Estudios y Políticas Agrarias (ODEPA)</v>
      </c>
      <c r="O41" s="40" t="str">
        <f>"Exportaciones de "&amp;Sitio_Publico[[#This Row],[Muestra]]&amp;" producidas en "&amp;I41&amp;", durante el "&amp;L41&amp;", por Países de Destino"</f>
        <v>Exportaciones de Coco producidas en Chile, durante el Año 2020, por Países de Destino</v>
      </c>
      <c r="P41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Coco producidas en Chile. Específicamente se detalla el volumen de exportaciones a cada país , durante el Año 2020 de acuerdo a datos recopilados por la Oficina de Estudios y Políticas Agrarias (ODEPA)- toneladas (t)</v>
      </c>
      <c r="Q41" s="41" t="str">
        <f t="shared" si="25"/>
        <v>Mapa Países de Destino</v>
      </c>
      <c r="R41" s="40" t="str">
        <f t="shared" si="13"/>
        <v>Berries,Cítricos,Frutos de hueso (carozo),Frutos de pepita,Frutos secos,Frutos oleaginosos,Otros,Tropicales y subtropicales,Uva</v>
      </c>
      <c r="S41" s="15" t="str">
        <f t="shared" si="26"/>
        <v>https://analytics.zoho.com/open-view/2395394000000824986?ZOHO_CRITERIA=%22Trasposicion_4.1%22.%22Id_Categor%C3%ADa%22%20%3D%20100108007</v>
      </c>
      <c r="T41" s="16">
        <f t="shared" si="14"/>
        <v>777</v>
      </c>
      <c r="U41" s="29" t="str">
        <f t="shared" si="27"/>
        <v>#1774B9</v>
      </c>
      <c r="V41" s="30" t="str">
        <f>+Sitio_Publico[[#This Row],[idcoleccion]]&amp;"-"&amp;Sitio_Publico[[#This Row],[id]]</f>
        <v>100-0040</v>
      </c>
      <c r="W41" s="21">
        <f>+VLOOKUP(Sitio_Publico[[#This Row],[territorio]],Estructura!$AO$4:$AR$1500,4,0)</f>
        <v>77800000</v>
      </c>
      <c r="X41" s="30">
        <f>+VLOOKUP(Sitio_Publico[[#This Row],[tema]],Estructura!$F$4:$I$1514,3,0)</f>
        <v>0</v>
      </c>
      <c r="Y41" s="30" t="str">
        <f>+VLOOKUP(Sitio_Publico[[#This Row],[contenido]],Estructura!$M$4:$O$18,3,0)</f>
        <v>C-778</v>
      </c>
      <c r="Z41" s="30" t="e">
        <f>+VLOOKUP(Sitio_Publico[[#This Row],[Filtro Integrado]],Estructura!$F$1517:$I$1531,3,0)</f>
        <v>#N/A</v>
      </c>
      <c r="AA41" s="30" t="e">
        <f>+VLOOKUP(Sitio_Publico[[#This Row],[Muestra]],Estructura!$M$21:$O$1000,3,0)</f>
        <v>#N/A</v>
      </c>
    </row>
    <row r="42" spans="1:27" ht="40.799999999999997" x14ac:dyDescent="0.3">
      <c r="A42" s="38" t="s">
        <v>429</v>
      </c>
      <c r="B42" s="12">
        <f t="shared" si="1"/>
        <v>100</v>
      </c>
      <c r="C42" s="27" t="str">
        <f t="shared" si="17"/>
        <v>Agricultura</v>
      </c>
      <c r="D42" s="27" t="str">
        <f t="shared" si="18"/>
        <v>Agropecuario y Forestal</v>
      </c>
      <c r="E42" s="43">
        <v>100103003</v>
      </c>
      <c r="F42" s="13" t="str">
        <f t="shared" si="19"/>
        <v>Fruta</v>
      </c>
      <c r="G42" s="27" t="str">
        <f t="shared" si="20"/>
        <v>Exportaciones</v>
      </c>
      <c r="H42" s="48" t="str">
        <f t="shared" si="20"/>
        <v>Nacional</v>
      </c>
      <c r="I42" s="39" t="s">
        <v>14</v>
      </c>
      <c r="J42" s="12" t="str">
        <f t="shared" ref="J42" si="34">+J41</f>
        <v>Ninguno</v>
      </c>
      <c r="K42" s="45" t="s">
        <v>472</v>
      </c>
      <c r="L42" s="12" t="str">
        <f t="shared" si="9"/>
        <v>Año 2020</v>
      </c>
      <c r="M42" s="12" t="str">
        <f t="shared" si="10"/>
        <v>toneladas (t)</v>
      </c>
      <c r="N42" s="12" t="str">
        <f t="shared" si="11"/>
        <v>Oficina de Estudios y Políticas Agrarias (ODEPA)</v>
      </c>
      <c r="O42" s="40" t="str">
        <f>"Exportaciones de "&amp;Sitio_Publico[[#This Row],[Muestra]]&amp;" producidas en "&amp;I42&amp;", durante el "&amp;L42&amp;", por Países de Destino"</f>
        <v>Exportaciones de Damasco producidas en Chile, durante el Año 2020, por Países de Destino</v>
      </c>
      <c r="P42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Damasco producidas en Chile. Específicamente se detalla el volumen de exportaciones a cada país , durante el Año 2020 de acuerdo a datos recopilados por la Oficina de Estudios y Políticas Agrarias (ODEPA)- toneladas (t)</v>
      </c>
      <c r="Q42" s="41" t="str">
        <f t="shared" si="25"/>
        <v>Mapa Países de Destino</v>
      </c>
      <c r="R42" s="40" t="str">
        <f t="shared" si="13"/>
        <v>Berries,Cítricos,Frutos de hueso (carozo),Frutos de pepita,Frutos secos,Frutos oleaginosos,Otros,Tropicales y subtropicales,Uva</v>
      </c>
      <c r="S42" s="15" t="str">
        <f t="shared" si="26"/>
        <v>https://analytics.zoho.com/open-view/2395394000000824986?ZOHO_CRITERIA=%22Trasposicion_4.1%22.%22Id_Categor%C3%ADa%22%20%3D%20100103003</v>
      </c>
      <c r="T42" s="16">
        <f t="shared" si="14"/>
        <v>777</v>
      </c>
      <c r="U42" s="29" t="str">
        <f t="shared" si="27"/>
        <v>#1774B9</v>
      </c>
      <c r="V42" s="30" t="str">
        <f>+Sitio_Publico[[#This Row],[idcoleccion]]&amp;"-"&amp;Sitio_Publico[[#This Row],[id]]</f>
        <v>100-0041</v>
      </c>
      <c r="W42" s="21">
        <f>+VLOOKUP(Sitio_Publico[[#This Row],[territorio]],Estructura!$AO$4:$AR$1500,4,0)</f>
        <v>77800000</v>
      </c>
      <c r="X42" s="30">
        <f>+VLOOKUP(Sitio_Publico[[#This Row],[tema]],Estructura!$F$4:$I$1514,3,0)</f>
        <v>0</v>
      </c>
      <c r="Y42" s="30" t="str">
        <f>+VLOOKUP(Sitio_Publico[[#This Row],[contenido]],Estructura!$M$4:$O$18,3,0)</f>
        <v>C-778</v>
      </c>
      <c r="Z42" s="30" t="e">
        <f>+VLOOKUP(Sitio_Publico[[#This Row],[Filtro Integrado]],Estructura!$F$1517:$I$1531,3,0)</f>
        <v>#N/A</v>
      </c>
      <c r="AA42" s="30" t="e">
        <f>+VLOOKUP(Sitio_Publico[[#This Row],[Muestra]],Estructura!$M$21:$O$1000,3,0)</f>
        <v>#N/A</v>
      </c>
    </row>
    <row r="43" spans="1:27" ht="40.799999999999997" x14ac:dyDescent="0.3">
      <c r="A43" s="19" t="s">
        <v>430</v>
      </c>
      <c r="B43" s="12">
        <f t="shared" si="1"/>
        <v>100</v>
      </c>
      <c r="C43" s="27" t="str">
        <f t="shared" si="17"/>
        <v>Agricultura</v>
      </c>
      <c r="D43" s="27" t="str">
        <f t="shared" si="18"/>
        <v>Agropecuario y Forestal</v>
      </c>
      <c r="E43" s="43">
        <v>100103004</v>
      </c>
      <c r="F43" s="13" t="str">
        <f t="shared" si="19"/>
        <v>Fruta</v>
      </c>
      <c r="G43" s="27" t="str">
        <f t="shared" si="20"/>
        <v>Exportaciones</v>
      </c>
      <c r="H43" s="48" t="str">
        <f t="shared" si="20"/>
        <v>Nacional</v>
      </c>
      <c r="I43" s="39" t="s">
        <v>14</v>
      </c>
      <c r="J43" s="12" t="str">
        <f t="shared" ref="J43" si="35">+J42</f>
        <v>Ninguno</v>
      </c>
      <c r="K43" s="45" t="s">
        <v>473</v>
      </c>
      <c r="L43" s="12" t="str">
        <f t="shared" si="9"/>
        <v>Año 2020</v>
      </c>
      <c r="M43" s="12" t="str">
        <f t="shared" si="10"/>
        <v>toneladas (t)</v>
      </c>
      <c r="N43" s="12" t="str">
        <f t="shared" si="11"/>
        <v>Oficina de Estudios y Políticas Agrarias (ODEPA)</v>
      </c>
      <c r="O43" s="40" t="str">
        <f>"Exportaciones de "&amp;Sitio_Publico[[#This Row],[Muestra]]&amp;" producidas en "&amp;I43&amp;", durante el "&amp;L43&amp;", por Países de Destino"</f>
        <v>Exportaciones de Durazno producidas en Chile, durante el Año 2020, por Países de Destino</v>
      </c>
      <c r="P43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Durazno producidas en Chile. Específicamente se detalla el volumen de exportaciones a cada país , durante el Año 2020 de acuerdo a datos recopilados por la Oficina de Estudios y Políticas Agrarias (ODEPA)- toneladas (t)</v>
      </c>
      <c r="Q43" s="41" t="str">
        <f t="shared" si="25"/>
        <v>Mapa Países de Destino</v>
      </c>
      <c r="R43" s="40" t="str">
        <f t="shared" si="13"/>
        <v>Berries,Cítricos,Frutos de hueso (carozo),Frutos de pepita,Frutos secos,Frutos oleaginosos,Otros,Tropicales y subtropicales,Uva</v>
      </c>
      <c r="S43" s="15" t="str">
        <f t="shared" si="26"/>
        <v>https://analytics.zoho.com/open-view/2395394000000824986?ZOHO_CRITERIA=%22Trasposicion_4.1%22.%22Id_Categor%C3%ADa%22%20%3D%20100103004</v>
      </c>
      <c r="T43" s="16">
        <f t="shared" si="14"/>
        <v>777</v>
      </c>
      <c r="U43" s="29" t="str">
        <f t="shared" si="27"/>
        <v>#1774B9</v>
      </c>
      <c r="V43" s="30" t="str">
        <f>+Sitio_Publico[[#This Row],[idcoleccion]]&amp;"-"&amp;Sitio_Publico[[#This Row],[id]]</f>
        <v>100-0042</v>
      </c>
      <c r="W43" s="21">
        <f>+VLOOKUP(Sitio_Publico[[#This Row],[territorio]],Estructura!$AO$4:$AR$1500,4,0)</f>
        <v>77800000</v>
      </c>
      <c r="X43" s="30">
        <f>+VLOOKUP(Sitio_Publico[[#This Row],[tema]],Estructura!$F$4:$I$1514,3,0)</f>
        <v>0</v>
      </c>
      <c r="Y43" s="30" t="str">
        <f>+VLOOKUP(Sitio_Publico[[#This Row],[contenido]],Estructura!$M$4:$O$18,3,0)</f>
        <v>C-778</v>
      </c>
      <c r="Z43" s="30" t="e">
        <f>+VLOOKUP(Sitio_Publico[[#This Row],[Filtro Integrado]],Estructura!$F$1517:$I$1531,3,0)</f>
        <v>#N/A</v>
      </c>
      <c r="AA43" s="30" t="e">
        <f>+VLOOKUP(Sitio_Publico[[#This Row],[Muestra]],Estructura!$M$21:$O$1000,3,0)</f>
        <v>#N/A</v>
      </c>
    </row>
    <row r="44" spans="1:27" ht="40.799999999999997" x14ac:dyDescent="0.3">
      <c r="A44" s="38" t="s">
        <v>431</v>
      </c>
      <c r="B44" s="12">
        <f t="shared" si="1"/>
        <v>100</v>
      </c>
      <c r="C44" s="27" t="str">
        <f t="shared" si="17"/>
        <v>Agricultura</v>
      </c>
      <c r="D44" s="27" t="str">
        <f t="shared" si="18"/>
        <v>Agropecuario y Forestal</v>
      </c>
      <c r="E44" s="43">
        <v>100101004</v>
      </c>
      <c r="F44" s="13" t="str">
        <f t="shared" si="19"/>
        <v>Fruta</v>
      </c>
      <c r="G44" s="27" t="str">
        <f t="shared" si="20"/>
        <v>Exportaciones</v>
      </c>
      <c r="H44" s="48" t="str">
        <f t="shared" si="20"/>
        <v>Nacional</v>
      </c>
      <c r="I44" s="39" t="s">
        <v>14</v>
      </c>
      <c r="J44" s="12" t="str">
        <f t="shared" ref="J44" si="36">+J43</f>
        <v>Ninguno</v>
      </c>
      <c r="K44" s="45" t="s">
        <v>460</v>
      </c>
      <c r="L44" s="12" t="str">
        <f t="shared" si="9"/>
        <v>Año 2020</v>
      </c>
      <c r="M44" s="12" t="str">
        <f t="shared" si="10"/>
        <v>toneladas (t)</v>
      </c>
      <c r="N44" s="12" t="str">
        <f t="shared" si="11"/>
        <v>Oficina de Estudios y Políticas Agrarias (ODEPA)</v>
      </c>
      <c r="O44" s="40" t="str">
        <f>"Exportaciones de "&amp;Sitio_Publico[[#This Row],[Muestra]]&amp;" producidas en "&amp;I44&amp;", durante el "&amp;L44&amp;", por Países de Destino"</f>
        <v>Exportaciones de Frambuesa producidas en Chile, durante el Año 2020, por Países de Destino</v>
      </c>
      <c r="P44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Frambuesa producidas en Chile. Específicamente se detalla el volumen de exportaciones a cada país , durante el Año 2020 de acuerdo a datos recopilados por la Oficina de Estudios y Políticas Agrarias (ODEPA)- toneladas (t)</v>
      </c>
      <c r="Q44" s="41" t="str">
        <f t="shared" si="25"/>
        <v>Mapa Países de Destino</v>
      </c>
      <c r="R44" s="40" t="str">
        <f t="shared" si="13"/>
        <v>Berries,Cítricos,Frutos de hueso (carozo),Frutos de pepita,Frutos secos,Frutos oleaginosos,Otros,Tropicales y subtropicales,Uva</v>
      </c>
      <c r="S44" s="15" t="str">
        <f t="shared" si="26"/>
        <v>https://analytics.zoho.com/open-view/2395394000000824986?ZOHO_CRITERIA=%22Trasposicion_4.1%22.%22Id_Categor%C3%ADa%22%20%3D%20100101004</v>
      </c>
      <c r="T44" s="16">
        <f t="shared" si="14"/>
        <v>777</v>
      </c>
      <c r="U44" s="29" t="str">
        <f t="shared" si="27"/>
        <v>#1774B9</v>
      </c>
      <c r="V44" s="30" t="str">
        <f>+Sitio_Publico[[#This Row],[idcoleccion]]&amp;"-"&amp;Sitio_Publico[[#This Row],[id]]</f>
        <v>100-0043</v>
      </c>
      <c r="W44" s="21">
        <f>+VLOOKUP(Sitio_Publico[[#This Row],[territorio]],Estructura!$AO$4:$AR$1500,4,0)</f>
        <v>77800000</v>
      </c>
      <c r="X44" s="30">
        <f>+VLOOKUP(Sitio_Publico[[#This Row],[tema]],Estructura!$F$4:$I$1514,3,0)</f>
        <v>0</v>
      </c>
      <c r="Y44" s="30" t="str">
        <f>+VLOOKUP(Sitio_Publico[[#This Row],[contenido]],Estructura!$M$4:$O$18,3,0)</f>
        <v>C-778</v>
      </c>
      <c r="Z44" s="30" t="e">
        <f>+VLOOKUP(Sitio_Publico[[#This Row],[Filtro Integrado]],Estructura!$F$1517:$I$1531,3,0)</f>
        <v>#N/A</v>
      </c>
      <c r="AA44" s="30" t="e">
        <f>+VLOOKUP(Sitio_Publico[[#This Row],[Muestra]],Estructura!$M$21:$O$1000,3,0)</f>
        <v>#N/A</v>
      </c>
    </row>
    <row r="45" spans="1:27" ht="40.799999999999997" x14ac:dyDescent="0.3">
      <c r="A45" s="19" t="s">
        <v>432</v>
      </c>
      <c r="B45" s="12">
        <f t="shared" si="1"/>
        <v>100</v>
      </c>
      <c r="C45" s="27" t="str">
        <f t="shared" si="17"/>
        <v>Agricultura</v>
      </c>
      <c r="D45" s="27" t="str">
        <f t="shared" si="18"/>
        <v>Agropecuario y Forestal</v>
      </c>
      <c r="E45" s="43">
        <v>100112025</v>
      </c>
      <c r="F45" s="13" t="str">
        <f t="shared" si="19"/>
        <v>Fruta</v>
      </c>
      <c r="G45" s="27" t="str">
        <f t="shared" si="20"/>
        <v>Exportaciones</v>
      </c>
      <c r="H45" s="48" t="str">
        <f t="shared" si="20"/>
        <v>Nacional</v>
      </c>
      <c r="I45" s="39" t="s">
        <v>14</v>
      </c>
      <c r="J45" s="12" t="str">
        <f t="shared" ref="J45" si="37">+J44</f>
        <v>Ninguno</v>
      </c>
      <c r="K45" s="45" t="s">
        <v>494</v>
      </c>
      <c r="L45" s="12" t="str">
        <f t="shared" si="9"/>
        <v>Año 2020</v>
      </c>
      <c r="M45" s="12" t="str">
        <f t="shared" si="10"/>
        <v>toneladas (t)</v>
      </c>
      <c r="N45" s="12" t="str">
        <f t="shared" si="11"/>
        <v>Oficina de Estudios y Políticas Agrarias (ODEPA)</v>
      </c>
      <c r="O45" s="40" t="str">
        <f>"Exportaciones de "&amp;Sitio_Publico[[#This Row],[Muestra]]&amp;" producidas en "&amp;I45&amp;", durante el "&amp;L45&amp;", por Países de Destino"</f>
        <v>Exportaciones de Frutilla producidas en Chile, durante el Año 2020, por Países de Destino</v>
      </c>
      <c r="P45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Frutilla producidas en Chile. Específicamente se detalla el volumen de exportaciones a cada país , durante el Año 2020 de acuerdo a datos recopilados por la Oficina de Estudios y Políticas Agrarias (ODEPA)- toneladas (t)</v>
      </c>
      <c r="Q45" s="41" t="str">
        <f t="shared" si="25"/>
        <v>Mapa Países de Destino</v>
      </c>
      <c r="R45" s="40" t="str">
        <f t="shared" si="13"/>
        <v>Berries,Cítricos,Frutos de hueso (carozo),Frutos de pepita,Frutos secos,Frutos oleaginosos,Otros,Tropicales y subtropicales,Uva</v>
      </c>
      <c r="S45" s="15" t="str">
        <f t="shared" si="26"/>
        <v>https://analytics.zoho.com/open-view/2395394000000824986?ZOHO_CRITERIA=%22Trasposicion_4.1%22.%22Id_Categor%C3%ADa%22%20%3D%20100112025</v>
      </c>
      <c r="T45" s="16">
        <f t="shared" si="14"/>
        <v>777</v>
      </c>
      <c r="U45" s="29" t="str">
        <f t="shared" si="27"/>
        <v>#1774B9</v>
      </c>
      <c r="V45" s="30" t="str">
        <f>+Sitio_Publico[[#This Row],[idcoleccion]]&amp;"-"&amp;Sitio_Publico[[#This Row],[id]]</f>
        <v>100-0044</v>
      </c>
      <c r="W45" s="21">
        <f>+VLOOKUP(Sitio_Publico[[#This Row],[territorio]],Estructura!$AO$4:$AR$1500,4,0)</f>
        <v>77800000</v>
      </c>
      <c r="X45" s="30">
        <f>+VLOOKUP(Sitio_Publico[[#This Row],[tema]],Estructura!$F$4:$I$1514,3,0)</f>
        <v>0</v>
      </c>
      <c r="Y45" s="30" t="str">
        <f>+VLOOKUP(Sitio_Publico[[#This Row],[contenido]],Estructura!$M$4:$O$18,3,0)</f>
        <v>C-778</v>
      </c>
      <c r="Z45" s="30" t="e">
        <f>+VLOOKUP(Sitio_Publico[[#This Row],[Filtro Integrado]],Estructura!$F$1517:$I$1531,3,0)</f>
        <v>#N/A</v>
      </c>
      <c r="AA45" s="30" t="e">
        <f>+VLOOKUP(Sitio_Publico[[#This Row],[Muestra]],Estructura!$M$21:$O$1000,3,0)</f>
        <v>#N/A</v>
      </c>
    </row>
    <row r="46" spans="1:27" ht="40.799999999999997" x14ac:dyDescent="0.3">
      <c r="A46" s="38" t="s">
        <v>433</v>
      </c>
      <c r="B46" s="12">
        <f t="shared" si="1"/>
        <v>100</v>
      </c>
      <c r="C46" s="27" t="str">
        <f t="shared" si="17"/>
        <v>Agricultura</v>
      </c>
      <c r="D46" s="27" t="str">
        <f t="shared" si="18"/>
        <v>Agropecuario y Forestal</v>
      </c>
      <c r="E46" s="43">
        <v>100101006</v>
      </c>
      <c r="F46" s="13" t="str">
        <f t="shared" si="19"/>
        <v>Fruta</v>
      </c>
      <c r="G46" s="27" t="str">
        <f t="shared" si="20"/>
        <v>Exportaciones</v>
      </c>
      <c r="H46" s="48" t="str">
        <f t="shared" si="20"/>
        <v>Nacional</v>
      </c>
      <c r="I46" s="39" t="s">
        <v>14</v>
      </c>
      <c r="J46" s="12" t="str">
        <f t="shared" ref="J46" si="38">+J45</f>
        <v>Ninguno</v>
      </c>
      <c r="K46" s="45" t="s">
        <v>461</v>
      </c>
      <c r="L46" s="12" t="str">
        <f t="shared" si="9"/>
        <v>Año 2020</v>
      </c>
      <c r="M46" s="12" t="str">
        <f t="shared" si="10"/>
        <v>toneladas (t)</v>
      </c>
      <c r="N46" s="12" t="str">
        <f t="shared" si="11"/>
        <v>Oficina de Estudios y Políticas Agrarias (ODEPA)</v>
      </c>
      <c r="O46" s="40" t="str">
        <f>"Exportaciones de "&amp;Sitio_Publico[[#This Row],[Muestra]]&amp;" producidas en "&amp;I46&amp;", durante el "&amp;L46&amp;", por Países de Destino"</f>
        <v>Exportaciones de Higo producidas en Chile, durante el Año 2020, por Países de Destino</v>
      </c>
      <c r="P46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Higo producidas en Chile. Específicamente se detalla el volumen de exportaciones a cada país , durante el Año 2020 de acuerdo a datos recopilados por la Oficina de Estudios y Políticas Agrarias (ODEPA)- toneladas (t)</v>
      </c>
      <c r="Q46" s="41" t="str">
        <f t="shared" si="25"/>
        <v>Mapa Países de Destino</v>
      </c>
      <c r="R46" s="40" t="str">
        <f t="shared" si="13"/>
        <v>Berries,Cítricos,Frutos de hueso (carozo),Frutos de pepita,Frutos secos,Frutos oleaginosos,Otros,Tropicales y subtropicales,Uva</v>
      </c>
      <c r="S46" s="15" t="str">
        <f t="shared" si="26"/>
        <v>https://analytics.zoho.com/open-view/2395394000000824986?ZOHO_CRITERIA=%22Trasposicion_4.1%22.%22Id_Categor%C3%ADa%22%20%3D%20100101006</v>
      </c>
      <c r="T46" s="16">
        <f t="shared" si="14"/>
        <v>777</v>
      </c>
      <c r="U46" s="29" t="str">
        <f t="shared" si="27"/>
        <v>#1774B9</v>
      </c>
      <c r="V46" s="30" t="str">
        <f>+Sitio_Publico[[#This Row],[idcoleccion]]&amp;"-"&amp;Sitio_Publico[[#This Row],[id]]</f>
        <v>100-0045</v>
      </c>
      <c r="W46" s="21">
        <f>+VLOOKUP(Sitio_Publico[[#This Row],[territorio]],Estructura!$AO$4:$AR$1500,4,0)</f>
        <v>77800000</v>
      </c>
      <c r="X46" s="30">
        <f>+VLOOKUP(Sitio_Publico[[#This Row],[tema]],Estructura!$F$4:$I$1514,3,0)</f>
        <v>0</v>
      </c>
      <c r="Y46" s="30" t="str">
        <f>+VLOOKUP(Sitio_Publico[[#This Row],[contenido]],Estructura!$M$4:$O$18,3,0)</f>
        <v>C-778</v>
      </c>
      <c r="Z46" s="30" t="e">
        <f>+VLOOKUP(Sitio_Publico[[#This Row],[Filtro Integrado]],Estructura!$F$1517:$I$1531,3,0)</f>
        <v>#N/A</v>
      </c>
      <c r="AA46" s="30" t="e">
        <f>+VLOOKUP(Sitio_Publico[[#This Row],[Muestra]],Estructura!$M$21:$O$1000,3,0)</f>
        <v>#N/A</v>
      </c>
    </row>
    <row r="47" spans="1:27" ht="40.799999999999997" x14ac:dyDescent="0.3">
      <c r="A47" s="19" t="s">
        <v>434</v>
      </c>
      <c r="B47" s="12">
        <f t="shared" si="1"/>
        <v>100</v>
      </c>
      <c r="C47" s="27" t="str">
        <f t="shared" si="17"/>
        <v>Agricultura</v>
      </c>
      <c r="D47" s="27" t="str">
        <f t="shared" si="18"/>
        <v>Agropecuario y Forestal</v>
      </c>
      <c r="E47" s="43">
        <v>100101007</v>
      </c>
      <c r="F47" s="13" t="str">
        <f t="shared" si="19"/>
        <v>Fruta</v>
      </c>
      <c r="G47" s="27" t="str">
        <f t="shared" si="20"/>
        <v>Exportaciones</v>
      </c>
      <c r="H47" s="48" t="str">
        <f t="shared" si="20"/>
        <v>Nacional</v>
      </c>
      <c r="I47" s="39" t="s">
        <v>14</v>
      </c>
      <c r="J47" s="12" t="str">
        <f t="shared" ref="J47" si="39">+J46</f>
        <v>Ninguno</v>
      </c>
      <c r="K47" s="45" t="s">
        <v>462</v>
      </c>
      <c r="L47" s="12" t="str">
        <f t="shared" si="9"/>
        <v>Año 2020</v>
      </c>
      <c r="M47" s="12" t="str">
        <f t="shared" si="10"/>
        <v>toneladas (t)</v>
      </c>
      <c r="N47" s="12" t="str">
        <f t="shared" si="11"/>
        <v>Oficina de Estudios y Políticas Agrarias (ODEPA)</v>
      </c>
      <c r="O47" s="40" t="str">
        <f>"Exportaciones de "&amp;Sitio_Publico[[#This Row],[Muestra]]&amp;" producidas en "&amp;I47&amp;", durante el "&amp;L47&amp;", por Países de Destino"</f>
        <v>Exportaciones de Kiwi producidas en Chile, durante el Año 2020, por Países de Destino</v>
      </c>
      <c r="P47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Kiwi producidas en Chile. Específicamente se detalla el volumen de exportaciones a cada país , durante el Año 2020 de acuerdo a datos recopilados por la Oficina de Estudios y Políticas Agrarias (ODEPA)- toneladas (t)</v>
      </c>
      <c r="Q47" s="41" t="str">
        <f t="shared" si="25"/>
        <v>Mapa Países de Destino</v>
      </c>
      <c r="R47" s="40" t="str">
        <f t="shared" si="13"/>
        <v>Berries,Cítricos,Frutos de hueso (carozo),Frutos de pepita,Frutos secos,Frutos oleaginosos,Otros,Tropicales y subtropicales,Uva</v>
      </c>
      <c r="S47" s="15" t="str">
        <f t="shared" si="26"/>
        <v>https://analytics.zoho.com/open-view/2395394000000824986?ZOHO_CRITERIA=%22Trasposicion_4.1%22.%22Id_Categor%C3%ADa%22%20%3D%20100101007</v>
      </c>
      <c r="T47" s="16">
        <f t="shared" si="14"/>
        <v>777</v>
      </c>
      <c r="U47" s="29" t="str">
        <f t="shared" si="27"/>
        <v>#1774B9</v>
      </c>
      <c r="V47" s="30" t="str">
        <f>+Sitio_Publico[[#This Row],[idcoleccion]]&amp;"-"&amp;Sitio_Publico[[#This Row],[id]]</f>
        <v>100-0046</v>
      </c>
      <c r="W47" s="21">
        <f>+VLOOKUP(Sitio_Publico[[#This Row],[territorio]],Estructura!$AO$4:$AR$1500,4,0)</f>
        <v>77800000</v>
      </c>
      <c r="X47" s="30">
        <f>+VLOOKUP(Sitio_Publico[[#This Row],[tema]],Estructura!$F$4:$I$1514,3,0)</f>
        <v>0</v>
      </c>
      <c r="Y47" s="30" t="str">
        <f>+VLOOKUP(Sitio_Publico[[#This Row],[contenido]],Estructura!$M$4:$O$18,3,0)</f>
        <v>C-778</v>
      </c>
      <c r="Z47" s="30" t="e">
        <f>+VLOOKUP(Sitio_Publico[[#This Row],[Filtro Integrado]],Estructura!$F$1517:$I$1531,3,0)</f>
        <v>#N/A</v>
      </c>
      <c r="AA47" s="30" t="e">
        <f>+VLOOKUP(Sitio_Publico[[#This Row],[Muestra]],Estructura!$M$21:$O$1000,3,0)</f>
        <v>#N/A</v>
      </c>
    </row>
    <row r="48" spans="1:27" ht="40.799999999999997" x14ac:dyDescent="0.3">
      <c r="A48" s="38" t="s">
        <v>435</v>
      </c>
      <c r="B48" s="12">
        <f t="shared" si="1"/>
        <v>100</v>
      </c>
      <c r="C48" s="27" t="str">
        <f t="shared" si="17"/>
        <v>Agricultura</v>
      </c>
      <c r="D48" s="27" t="str">
        <f t="shared" si="18"/>
        <v>Agropecuario y Forestal</v>
      </c>
      <c r="E48" s="43">
        <v>100102003</v>
      </c>
      <c r="F48" s="13" t="str">
        <f t="shared" si="19"/>
        <v>Fruta</v>
      </c>
      <c r="G48" s="27" t="str">
        <f t="shared" si="20"/>
        <v>Exportaciones</v>
      </c>
      <c r="H48" s="48" t="str">
        <f t="shared" si="20"/>
        <v>Nacional</v>
      </c>
      <c r="I48" s="39" t="s">
        <v>14</v>
      </c>
      <c r="J48" s="12" t="str">
        <f t="shared" ref="J48" si="40">+J47</f>
        <v>Ninguno</v>
      </c>
      <c r="K48" s="45" t="s">
        <v>465</v>
      </c>
      <c r="L48" s="12" t="str">
        <f t="shared" si="9"/>
        <v>Año 2020</v>
      </c>
      <c r="M48" s="12" t="str">
        <f t="shared" si="10"/>
        <v>toneladas (t)</v>
      </c>
      <c r="N48" s="12" t="str">
        <f t="shared" si="11"/>
        <v>Oficina de Estudios y Políticas Agrarias (ODEPA)</v>
      </c>
      <c r="O48" s="40" t="str">
        <f>"Exportaciones de "&amp;Sitio_Publico[[#This Row],[Muestra]]&amp;" producidas en "&amp;I48&amp;", durante el "&amp;L48&amp;", por Países de Destino"</f>
        <v>Exportaciones de Limón producidas en Chile, durante el Año 2020, por Países de Destino</v>
      </c>
      <c r="P48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Limón producidas en Chile. Específicamente se detalla el volumen de exportaciones a cada país , durante el Año 2020 de acuerdo a datos recopilados por la Oficina de Estudios y Políticas Agrarias (ODEPA)- toneladas (t)</v>
      </c>
      <c r="Q48" s="41" t="str">
        <f t="shared" si="25"/>
        <v>Mapa Países de Destino</v>
      </c>
      <c r="R48" s="40" t="str">
        <f t="shared" si="13"/>
        <v>Berries,Cítricos,Frutos de hueso (carozo),Frutos de pepita,Frutos secos,Frutos oleaginosos,Otros,Tropicales y subtropicales,Uva</v>
      </c>
      <c r="S48" s="15" t="str">
        <f t="shared" si="26"/>
        <v>https://analytics.zoho.com/open-view/2395394000000824986?ZOHO_CRITERIA=%22Trasposicion_4.1%22.%22Id_Categor%C3%ADa%22%20%3D%20100102003</v>
      </c>
      <c r="T48" s="16">
        <f t="shared" si="14"/>
        <v>777</v>
      </c>
      <c r="U48" s="29" t="str">
        <f t="shared" si="27"/>
        <v>#1774B9</v>
      </c>
      <c r="V48" s="30" t="str">
        <f>+Sitio_Publico[[#This Row],[idcoleccion]]&amp;"-"&amp;Sitio_Publico[[#This Row],[id]]</f>
        <v>100-0047</v>
      </c>
      <c r="W48" s="21">
        <f>+VLOOKUP(Sitio_Publico[[#This Row],[territorio]],Estructura!$AO$4:$AR$1500,4,0)</f>
        <v>77800000</v>
      </c>
      <c r="X48" s="30">
        <f>+VLOOKUP(Sitio_Publico[[#This Row],[tema]],Estructura!$F$4:$I$1514,3,0)</f>
        <v>0</v>
      </c>
      <c r="Y48" s="30" t="str">
        <f>+VLOOKUP(Sitio_Publico[[#This Row],[contenido]],Estructura!$M$4:$O$18,3,0)</f>
        <v>C-778</v>
      </c>
      <c r="Z48" s="30" t="e">
        <f>+VLOOKUP(Sitio_Publico[[#This Row],[Filtro Integrado]],Estructura!$F$1517:$I$1531,3,0)</f>
        <v>#N/A</v>
      </c>
      <c r="AA48" s="30" t="e">
        <f>+VLOOKUP(Sitio_Publico[[#This Row],[Muestra]],Estructura!$M$21:$O$1000,3,0)</f>
        <v>#N/A</v>
      </c>
    </row>
    <row r="49" spans="1:27" ht="40.799999999999997" x14ac:dyDescent="0.3">
      <c r="A49" s="19" t="s">
        <v>436</v>
      </c>
      <c r="B49" s="12">
        <f t="shared" si="1"/>
        <v>100</v>
      </c>
      <c r="C49" s="27" t="str">
        <f t="shared" si="17"/>
        <v>Agricultura</v>
      </c>
      <c r="D49" s="27" t="str">
        <f t="shared" si="18"/>
        <v>Agropecuario y Forestal</v>
      </c>
      <c r="E49" s="43">
        <v>100102004</v>
      </c>
      <c r="F49" s="13" t="str">
        <f t="shared" si="19"/>
        <v>Fruta</v>
      </c>
      <c r="G49" s="27" t="str">
        <f t="shared" si="20"/>
        <v>Exportaciones</v>
      </c>
      <c r="H49" s="48" t="str">
        <f t="shared" si="20"/>
        <v>Nacional</v>
      </c>
      <c r="I49" s="39" t="s">
        <v>14</v>
      </c>
      <c r="J49" s="12" t="str">
        <f t="shared" ref="J49" si="41">+J48</f>
        <v>Ninguno</v>
      </c>
      <c r="K49" s="45" t="s">
        <v>466</v>
      </c>
      <c r="L49" s="12" t="str">
        <f t="shared" si="9"/>
        <v>Año 2020</v>
      </c>
      <c r="M49" s="12" t="str">
        <f t="shared" si="10"/>
        <v>toneladas (t)</v>
      </c>
      <c r="N49" s="12" t="str">
        <f t="shared" si="11"/>
        <v>Oficina de Estudios y Políticas Agrarias (ODEPA)</v>
      </c>
      <c r="O49" s="40" t="str">
        <f>"Exportaciones de "&amp;Sitio_Publico[[#This Row],[Muestra]]&amp;" producidas en "&amp;I49&amp;", durante el "&amp;L49&amp;", por Países de Destino"</f>
        <v>Exportaciones de Mandarina producidas en Chile, durante el Año 2020, por Países de Destino</v>
      </c>
      <c r="P49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Mandarina producidas en Chile. Específicamente se detalla el volumen de exportaciones a cada país , durante el Año 2020 de acuerdo a datos recopilados por la Oficina de Estudios y Políticas Agrarias (ODEPA)- toneladas (t)</v>
      </c>
      <c r="Q49" s="41" t="str">
        <f t="shared" si="25"/>
        <v>Mapa Países de Destino</v>
      </c>
      <c r="R49" s="40" t="str">
        <f t="shared" si="13"/>
        <v>Berries,Cítricos,Frutos de hueso (carozo),Frutos de pepita,Frutos secos,Frutos oleaginosos,Otros,Tropicales y subtropicales,Uva</v>
      </c>
      <c r="S49" s="15" t="str">
        <f t="shared" si="26"/>
        <v>https://analytics.zoho.com/open-view/2395394000000824986?ZOHO_CRITERIA=%22Trasposicion_4.1%22.%22Id_Categor%C3%ADa%22%20%3D%20100102004</v>
      </c>
      <c r="T49" s="16">
        <f t="shared" si="14"/>
        <v>777</v>
      </c>
      <c r="U49" s="29" t="str">
        <f t="shared" si="27"/>
        <v>#1774B9</v>
      </c>
      <c r="V49" s="30" t="str">
        <f>+Sitio_Publico[[#This Row],[idcoleccion]]&amp;"-"&amp;Sitio_Publico[[#This Row],[id]]</f>
        <v>100-0048</v>
      </c>
      <c r="W49" s="21">
        <f>+VLOOKUP(Sitio_Publico[[#This Row],[territorio]],Estructura!$AO$4:$AR$1500,4,0)</f>
        <v>77800000</v>
      </c>
      <c r="X49" s="30">
        <f>+VLOOKUP(Sitio_Publico[[#This Row],[tema]],Estructura!$F$4:$I$1514,3,0)</f>
        <v>0</v>
      </c>
      <c r="Y49" s="30" t="str">
        <f>+VLOOKUP(Sitio_Publico[[#This Row],[contenido]],Estructura!$M$4:$O$18,3,0)</f>
        <v>C-778</v>
      </c>
      <c r="Z49" s="30" t="e">
        <f>+VLOOKUP(Sitio_Publico[[#This Row],[Filtro Integrado]],Estructura!$F$1517:$I$1531,3,0)</f>
        <v>#N/A</v>
      </c>
      <c r="AA49" s="30" t="e">
        <f>+VLOOKUP(Sitio_Publico[[#This Row],[Muestra]],Estructura!$M$21:$O$1000,3,0)</f>
        <v>#N/A</v>
      </c>
    </row>
    <row r="50" spans="1:27" ht="40.799999999999997" x14ac:dyDescent="0.3">
      <c r="A50" s="38" t="s">
        <v>437</v>
      </c>
      <c r="B50" s="12">
        <f t="shared" si="1"/>
        <v>100</v>
      </c>
      <c r="C50" s="27" t="str">
        <f t="shared" si="17"/>
        <v>Agricultura</v>
      </c>
      <c r="D50" s="27" t="str">
        <f t="shared" si="18"/>
        <v>Agropecuario y Forestal</v>
      </c>
      <c r="E50" s="43">
        <v>100108002</v>
      </c>
      <c r="F50" s="13" t="str">
        <f t="shared" si="19"/>
        <v>Fruta</v>
      </c>
      <c r="G50" s="27" t="str">
        <f t="shared" si="20"/>
        <v>Exportaciones</v>
      </c>
      <c r="H50" s="48" t="str">
        <f t="shared" si="20"/>
        <v>Nacional</v>
      </c>
      <c r="I50" s="39" t="s">
        <v>14</v>
      </c>
      <c r="J50" s="12" t="str">
        <f t="shared" ref="J50" si="42">+J49</f>
        <v>Ninguno</v>
      </c>
      <c r="K50" s="45" t="s">
        <v>626</v>
      </c>
      <c r="L50" s="12" t="str">
        <f t="shared" si="9"/>
        <v>Año 2020</v>
      </c>
      <c r="M50" s="12" t="str">
        <f t="shared" si="10"/>
        <v>toneladas (t)</v>
      </c>
      <c r="N50" s="12" t="str">
        <f t="shared" si="11"/>
        <v>Oficina de Estudios y Políticas Agrarias (ODEPA)</v>
      </c>
      <c r="O50" s="40" t="str">
        <f>"Exportaciones de "&amp;Sitio_Publico[[#This Row],[Muestra]]&amp;" producidas en "&amp;I50&amp;", durante el "&amp;L50&amp;", por Países de Destino"</f>
        <v>Exportaciones de Mangos y guayabas producidas en Chile, durante el Año 2020, por Países de Destino</v>
      </c>
      <c r="P50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Mangos y guayabas producidas en Chile. Específicamente se detalla el volumen de exportaciones a cada país , durante el Año 2020 de acuerdo a datos recopilados por la Oficina de Estudios y Políticas Agrarias (ODEPA)- toneladas (t)</v>
      </c>
      <c r="Q50" s="41" t="str">
        <f t="shared" si="25"/>
        <v>Mapa Países de Destino</v>
      </c>
      <c r="R50" s="40" t="str">
        <f t="shared" si="13"/>
        <v>Berries,Cítricos,Frutos de hueso (carozo),Frutos de pepita,Frutos secos,Frutos oleaginosos,Otros,Tropicales y subtropicales,Uva</v>
      </c>
      <c r="S50" s="15" t="str">
        <f t="shared" si="26"/>
        <v>https://analytics.zoho.com/open-view/2395394000000824986?ZOHO_CRITERIA=%22Trasposicion_4.1%22.%22Id_Categor%C3%ADa%22%20%3D%20100108002</v>
      </c>
      <c r="T50" s="16">
        <f t="shared" si="14"/>
        <v>777</v>
      </c>
      <c r="U50" s="29" t="str">
        <f t="shared" si="27"/>
        <v>#1774B9</v>
      </c>
      <c r="V50" s="30" t="str">
        <f>+Sitio_Publico[[#This Row],[idcoleccion]]&amp;"-"&amp;Sitio_Publico[[#This Row],[id]]</f>
        <v>100-0049</v>
      </c>
      <c r="W50" s="21">
        <f>+VLOOKUP(Sitio_Publico[[#This Row],[territorio]],Estructura!$AO$4:$AR$1500,4,0)</f>
        <v>77800000</v>
      </c>
      <c r="X50" s="30">
        <f>+VLOOKUP(Sitio_Publico[[#This Row],[tema]],Estructura!$F$4:$I$1514,3,0)</f>
        <v>0</v>
      </c>
      <c r="Y50" s="30" t="str">
        <f>+VLOOKUP(Sitio_Publico[[#This Row],[contenido]],Estructura!$M$4:$O$18,3,0)</f>
        <v>C-778</v>
      </c>
      <c r="Z50" s="30" t="e">
        <f>+VLOOKUP(Sitio_Publico[[#This Row],[Filtro Integrado]],Estructura!$F$1517:$I$1531,3,0)</f>
        <v>#N/A</v>
      </c>
      <c r="AA50" s="30" t="e">
        <f>+VLOOKUP(Sitio_Publico[[#This Row],[Muestra]],Estructura!$M$21:$O$1000,3,0)</f>
        <v>#N/A</v>
      </c>
    </row>
    <row r="51" spans="1:27" ht="40.799999999999997" x14ac:dyDescent="0.3">
      <c r="A51" s="19" t="s">
        <v>438</v>
      </c>
      <c r="B51" s="12">
        <f t="shared" si="1"/>
        <v>100</v>
      </c>
      <c r="C51" s="27" t="str">
        <f t="shared" si="17"/>
        <v>Agricultura</v>
      </c>
      <c r="D51" s="27" t="str">
        <f t="shared" si="18"/>
        <v>Agropecuario y Forestal</v>
      </c>
      <c r="E51" s="43">
        <v>100104002</v>
      </c>
      <c r="F51" s="13" t="str">
        <f t="shared" si="19"/>
        <v>Fruta</v>
      </c>
      <c r="G51" s="27" t="str">
        <f t="shared" si="20"/>
        <v>Exportaciones</v>
      </c>
      <c r="H51" s="48" t="str">
        <f t="shared" si="20"/>
        <v>Nacional</v>
      </c>
      <c r="I51" s="39" t="s">
        <v>14</v>
      </c>
      <c r="J51" s="12" t="str">
        <f t="shared" ref="J51" si="43">+J50</f>
        <v>Ninguno</v>
      </c>
      <c r="K51" s="45" t="s">
        <v>475</v>
      </c>
      <c r="L51" s="12" t="str">
        <f t="shared" si="9"/>
        <v>Año 2020</v>
      </c>
      <c r="M51" s="12" t="str">
        <f t="shared" si="10"/>
        <v>toneladas (t)</v>
      </c>
      <c r="N51" s="12" t="str">
        <f t="shared" si="11"/>
        <v>Oficina de Estudios y Políticas Agrarias (ODEPA)</v>
      </c>
      <c r="O51" s="40" t="str">
        <f>"Exportaciones de "&amp;Sitio_Publico[[#This Row],[Muestra]]&amp;" producidas en "&amp;I51&amp;", durante el "&amp;L51&amp;", por Países de Destino"</f>
        <v>Exportaciones de Manzana producidas en Chile, durante el Año 2020, por Países de Destino</v>
      </c>
      <c r="P51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Manzana producidas en Chile. Específicamente se detalla el volumen de exportaciones a cada país , durante el Año 2020 de acuerdo a datos recopilados por la Oficina de Estudios y Políticas Agrarias (ODEPA)- toneladas (t)</v>
      </c>
      <c r="Q51" s="41" t="str">
        <f t="shared" si="25"/>
        <v>Mapa Países de Destino</v>
      </c>
      <c r="R51" s="40" t="str">
        <f t="shared" si="13"/>
        <v>Berries,Cítricos,Frutos de hueso (carozo),Frutos de pepita,Frutos secos,Frutos oleaginosos,Otros,Tropicales y subtropicales,Uva</v>
      </c>
      <c r="S51" s="15" t="str">
        <f t="shared" si="26"/>
        <v>https://analytics.zoho.com/open-view/2395394000000824986?ZOHO_CRITERIA=%22Trasposicion_4.1%22.%22Id_Categor%C3%ADa%22%20%3D%20100104002</v>
      </c>
      <c r="T51" s="16">
        <f t="shared" si="14"/>
        <v>777</v>
      </c>
      <c r="U51" s="29" t="str">
        <f t="shared" si="27"/>
        <v>#1774B9</v>
      </c>
      <c r="V51" s="30" t="str">
        <f>+Sitio_Publico[[#This Row],[idcoleccion]]&amp;"-"&amp;Sitio_Publico[[#This Row],[id]]</f>
        <v>100-0050</v>
      </c>
      <c r="W51" s="21">
        <f>+VLOOKUP(Sitio_Publico[[#This Row],[territorio]],Estructura!$AO$4:$AR$1500,4,0)</f>
        <v>77800000</v>
      </c>
      <c r="X51" s="30">
        <f>+VLOOKUP(Sitio_Publico[[#This Row],[tema]],Estructura!$F$4:$I$1514,3,0)</f>
        <v>0</v>
      </c>
      <c r="Y51" s="30" t="str">
        <f>+VLOOKUP(Sitio_Publico[[#This Row],[contenido]],Estructura!$M$4:$O$18,3,0)</f>
        <v>C-778</v>
      </c>
      <c r="Z51" s="30" t="e">
        <f>+VLOOKUP(Sitio_Publico[[#This Row],[Filtro Integrado]],Estructura!$F$1517:$I$1531,3,0)</f>
        <v>#N/A</v>
      </c>
      <c r="AA51" s="30" t="e">
        <f>+VLOOKUP(Sitio_Publico[[#This Row],[Muestra]],Estructura!$M$21:$O$1000,3,0)</f>
        <v>#N/A</v>
      </c>
    </row>
    <row r="52" spans="1:27" ht="40.799999999999997" x14ac:dyDescent="0.3">
      <c r="A52" s="38" t="s">
        <v>439</v>
      </c>
      <c r="B52" s="12">
        <f t="shared" si="1"/>
        <v>100</v>
      </c>
      <c r="C52" s="27" t="str">
        <f t="shared" si="17"/>
        <v>Agricultura</v>
      </c>
      <c r="D52" s="27" t="str">
        <f t="shared" si="18"/>
        <v>Agropecuario y Forestal</v>
      </c>
      <c r="E52" s="43">
        <v>100104003</v>
      </c>
      <c r="F52" s="13" t="str">
        <f t="shared" si="19"/>
        <v>Fruta</v>
      </c>
      <c r="G52" s="27" t="str">
        <f t="shared" si="20"/>
        <v>Exportaciones</v>
      </c>
      <c r="H52" s="48" t="str">
        <f t="shared" si="20"/>
        <v>Nacional</v>
      </c>
      <c r="I52" s="39" t="s">
        <v>14</v>
      </c>
      <c r="J52" s="12" t="str">
        <f t="shared" ref="J52" si="44">+J51</f>
        <v>Ninguno</v>
      </c>
      <c r="K52" s="45" t="s">
        <v>476</v>
      </c>
      <c r="L52" s="12" t="str">
        <f t="shared" si="9"/>
        <v>Año 2020</v>
      </c>
      <c r="M52" s="12" t="str">
        <f t="shared" si="10"/>
        <v>toneladas (t)</v>
      </c>
      <c r="N52" s="12" t="str">
        <f t="shared" si="11"/>
        <v>Oficina de Estudios y Políticas Agrarias (ODEPA)</v>
      </c>
      <c r="O52" s="40" t="str">
        <f>"Exportaciones de "&amp;Sitio_Publico[[#This Row],[Muestra]]&amp;" producidas en "&amp;I52&amp;", durante el "&amp;L52&amp;", por Países de Destino"</f>
        <v>Exportaciones de Membrillo producidas en Chile, durante el Año 2020, por Países de Destino</v>
      </c>
      <c r="P52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Membrillo producidas en Chile. Específicamente se detalla el volumen de exportaciones a cada país , durante el Año 2020 de acuerdo a datos recopilados por la Oficina de Estudios y Políticas Agrarias (ODEPA)- toneladas (t)</v>
      </c>
      <c r="Q52" s="41" t="str">
        <f t="shared" si="25"/>
        <v>Mapa Países de Destino</v>
      </c>
      <c r="R52" s="40" t="str">
        <f t="shared" si="13"/>
        <v>Berries,Cítricos,Frutos de hueso (carozo),Frutos de pepita,Frutos secos,Frutos oleaginosos,Otros,Tropicales y subtropicales,Uva</v>
      </c>
      <c r="S52" s="15" t="str">
        <f t="shared" si="26"/>
        <v>https://analytics.zoho.com/open-view/2395394000000824986?ZOHO_CRITERIA=%22Trasposicion_4.1%22.%22Id_Categor%C3%ADa%22%20%3D%20100104003</v>
      </c>
      <c r="T52" s="16">
        <f t="shared" si="14"/>
        <v>777</v>
      </c>
      <c r="U52" s="29" t="str">
        <f t="shared" si="27"/>
        <v>#1774B9</v>
      </c>
      <c r="V52" s="30" t="str">
        <f>+Sitio_Publico[[#This Row],[idcoleccion]]&amp;"-"&amp;Sitio_Publico[[#This Row],[id]]</f>
        <v>100-0051</v>
      </c>
      <c r="W52" s="21">
        <f>+VLOOKUP(Sitio_Publico[[#This Row],[territorio]],Estructura!$AO$4:$AR$1500,4,0)</f>
        <v>77800000</v>
      </c>
      <c r="X52" s="30">
        <f>+VLOOKUP(Sitio_Publico[[#This Row],[tema]],Estructura!$F$4:$I$1514,3,0)</f>
        <v>0</v>
      </c>
      <c r="Y52" s="30" t="str">
        <f>+VLOOKUP(Sitio_Publico[[#This Row],[contenido]],Estructura!$M$4:$O$18,3,0)</f>
        <v>C-778</v>
      </c>
      <c r="Z52" s="30" t="e">
        <f>+VLOOKUP(Sitio_Publico[[#This Row],[Filtro Integrado]],Estructura!$F$1517:$I$1531,3,0)</f>
        <v>#N/A</v>
      </c>
      <c r="AA52" s="30" t="e">
        <f>+VLOOKUP(Sitio_Publico[[#This Row],[Muestra]],Estructura!$M$21:$O$1000,3,0)</f>
        <v>#N/A</v>
      </c>
    </row>
    <row r="53" spans="1:27" ht="40.799999999999997" x14ac:dyDescent="0.3">
      <c r="A53" s="19" t="s">
        <v>440</v>
      </c>
      <c r="B53" s="12">
        <f t="shared" si="1"/>
        <v>100</v>
      </c>
      <c r="C53" s="27" t="str">
        <f t="shared" si="17"/>
        <v>Agricultura</v>
      </c>
      <c r="D53" s="27" t="str">
        <f t="shared" si="18"/>
        <v>Agropecuario y Forestal</v>
      </c>
      <c r="E53" s="43">
        <v>100101008</v>
      </c>
      <c r="F53" s="13" t="str">
        <f t="shared" si="19"/>
        <v>Fruta</v>
      </c>
      <c r="G53" s="27" t="str">
        <f t="shared" si="20"/>
        <v>Exportaciones</v>
      </c>
      <c r="H53" s="48" t="str">
        <f t="shared" si="20"/>
        <v>Nacional</v>
      </c>
      <c r="I53" s="39" t="s">
        <v>14</v>
      </c>
      <c r="J53" s="12" t="str">
        <f t="shared" ref="J53" si="45">+J52</f>
        <v>Ninguno</v>
      </c>
      <c r="K53" s="45" t="s">
        <v>463</v>
      </c>
      <c r="L53" s="12" t="str">
        <f t="shared" si="9"/>
        <v>Año 2020</v>
      </c>
      <c r="M53" s="12" t="str">
        <f t="shared" si="10"/>
        <v>toneladas (t)</v>
      </c>
      <c r="N53" s="12" t="str">
        <f t="shared" si="11"/>
        <v>Oficina de Estudios y Políticas Agrarias (ODEPA)</v>
      </c>
      <c r="O53" s="40" t="str">
        <f>"Exportaciones de "&amp;Sitio_Publico[[#This Row],[Muestra]]&amp;" producidas en "&amp;I53&amp;", durante el "&amp;L53&amp;", por Países de Destino"</f>
        <v>Exportaciones de Mora producidas en Chile, durante el Año 2020, por Países de Destino</v>
      </c>
      <c r="P53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Mora producidas en Chile. Específicamente se detalla el volumen de exportaciones a cada país , durante el Año 2020 de acuerdo a datos recopilados por la Oficina de Estudios y Políticas Agrarias (ODEPA)- toneladas (t)</v>
      </c>
      <c r="Q53" s="41" t="str">
        <f t="shared" si="25"/>
        <v>Mapa Países de Destino</v>
      </c>
      <c r="R53" s="40" t="str">
        <f t="shared" si="13"/>
        <v>Berries,Cítricos,Frutos de hueso (carozo),Frutos de pepita,Frutos secos,Frutos oleaginosos,Otros,Tropicales y subtropicales,Uva</v>
      </c>
      <c r="S53" s="15" t="str">
        <f t="shared" si="26"/>
        <v>https://analytics.zoho.com/open-view/2395394000000824986?ZOHO_CRITERIA=%22Trasposicion_4.1%22.%22Id_Categor%C3%ADa%22%20%3D%20100101008</v>
      </c>
      <c r="T53" s="16">
        <f t="shared" si="14"/>
        <v>777</v>
      </c>
      <c r="U53" s="29" t="str">
        <f t="shared" si="27"/>
        <v>#1774B9</v>
      </c>
      <c r="V53" s="30" t="str">
        <f>+Sitio_Publico[[#This Row],[idcoleccion]]&amp;"-"&amp;Sitio_Publico[[#This Row],[id]]</f>
        <v>100-0052</v>
      </c>
      <c r="W53" s="21">
        <f>+VLOOKUP(Sitio_Publico[[#This Row],[territorio]],Estructura!$AO$4:$AR$1500,4,0)</f>
        <v>77800000</v>
      </c>
      <c r="X53" s="30">
        <f>+VLOOKUP(Sitio_Publico[[#This Row],[tema]],Estructura!$F$4:$I$1514,3,0)</f>
        <v>0</v>
      </c>
      <c r="Y53" s="30" t="str">
        <f>+VLOOKUP(Sitio_Publico[[#This Row],[contenido]],Estructura!$M$4:$O$18,3,0)</f>
        <v>C-778</v>
      </c>
      <c r="Z53" s="30" t="e">
        <f>+VLOOKUP(Sitio_Publico[[#This Row],[Filtro Integrado]],Estructura!$F$1517:$I$1531,3,0)</f>
        <v>#N/A</v>
      </c>
      <c r="AA53" s="30" t="e">
        <f>+VLOOKUP(Sitio_Publico[[#This Row],[Muestra]],Estructura!$M$21:$O$1000,3,0)</f>
        <v>#N/A</v>
      </c>
    </row>
    <row r="54" spans="1:27" ht="40.799999999999997" x14ac:dyDescent="0.3">
      <c r="A54" s="38" t="s">
        <v>441</v>
      </c>
      <c r="B54" s="12">
        <f t="shared" si="1"/>
        <v>100</v>
      </c>
      <c r="C54" s="27" t="str">
        <f t="shared" si="17"/>
        <v>Agricultura</v>
      </c>
      <c r="D54" s="27" t="str">
        <f t="shared" si="18"/>
        <v>Agropecuario y Forestal</v>
      </c>
      <c r="E54" s="43">
        <v>100102005</v>
      </c>
      <c r="F54" s="13" t="str">
        <f t="shared" si="19"/>
        <v>Fruta</v>
      </c>
      <c r="G54" s="27" t="str">
        <f t="shared" si="20"/>
        <v>Exportaciones</v>
      </c>
      <c r="H54" s="48" t="str">
        <f t="shared" si="20"/>
        <v>Nacional</v>
      </c>
      <c r="I54" s="39" t="s">
        <v>14</v>
      </c>
      <c r="J54" s="12" t="str">
        <f t="shared" ref="J54" si="46">+J53</f>
        <v>Ninguno</v>
      </c>
      <c r="K54" s="45" t="s">
        <v>467</v>
      </c>
      <c r="L54" s="12" t="str">
        <f t="shared" si="9"/>
        <v>Año 2020</v>
      </c>
      <c r="M54" s="12" t="str">
        <f t="shared" si="10"/>
        <v>toneladas (t)</v>
      </c>
      <c r="N54" s="12" t="str">
        <f t="shared" si="11"/>
        <v>Oficina de Estudios y Políticas Agrarias (ODEPA)</v>
      </c>
      <c r="O54" s="40" t="str">
        <f>"Exportaciones de "&amp;Sitio_Publico[[#This Row],[Muestra]]&amp;" producidas en "&amp;I54&amp;", durante el "&amp;L54&amp;", por Países de Destino"</f>
        <v>Exportaciones de Naranja producidas en Chile, durante el Año 2020, por Países de Destino</v>
      </c>
      <c r="P54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Naranja producidas en Chile. Específicamente se detalla el volumen de exportaciones a cada país , durante el Año 2020 de acuerdo a datos recopilados por la Oficina de Estudios y Políticas Agrarias (ODEPA)- toneladas (t)</v>
      </c>
      <c r="Q54" s="41" t="str">
        <f t="shared" si="25"/>
        <v>Mapa Países de Destino</v>
      </c>
      <c r="R54" s="40" t="str">
        <f t="shared" si="13"/>
        <v>Berries,Cítricos,Frutos de hueso (carozo),Frutos de pepita,Frutos secos,Frutos oleaginosos,Otros,Tropicales y subtropicales,Uva</v>
      </c>
      <c r="S54" s="15" t="str">
        <f t="shared" si="26"/>
        <v>https://analytics.zoho.com/open-view/2395394000000824986?ZOHO_CRITERIA=%22Trasposicion_4.1%22.%22Id_Categor%C3%ADa%22%20%3D%20100102005</v>
      </c>
      <c r="T54" s="16">
        <f t="shared" si="14"/>
        <v>777</v>
      </c>
      <c r="U54" s="29" t="str">
        <f t="shared" si="27"/>
        <v>#1774B9</v>
      </c>
      <c r="V54" s="30" t="str">
        <f>+Sitio_Publico[[#This Row],[idcoleccion]]&amp;"-"&amp;Sitio_Publico[[#This Row],[id]]</f>
        <v>100-0053</v>
      </c>
      <c r="W54" s="21">
        <f>+VLOOKUP(Sitio_Publico[[#This Row],[territorio]],Estructura!$AO$4:$AR$1500,4,0)</f>
        <v>77800000</v>
      </c>
      <c r="X54" s="30">
        <f>+VLOOKUP(Sitio_Publico[[#This Row],[tema]],Estructura!$F$4:$I$1514,3,0)</f>
        <v>0</v>
      </c>
      <c r="Y54" s="30" t="str">
        <f>+VLOOKUP(Sitio_Publico[[#This Row],[contenido]],Estructura!$M$4:$O$18,3,0)</f>
        <v>C-778</v>
      </c>
      <c r="Z54" s="30" t="e">
        <f>+VLOOKUP(Sitio_Publico[[#This Row],[Filtro Integrado]],Estructura!$F$1517:$I$1531,3,0)</f>
        <v>#N/A</v>
      </c>
      <c r="AA54" s="30" t="e">
        <f>+VLOOKUP(Sitio_Publico[[#This Row],[Muestra]],Estructura!$M$21:$O$1000,3,0)</f>
        <v>#N/A</v>
      </c>
    </row>
    <row r="55" spans="1:27" ht="40.799999999999997" x14ac:dyDescent="0.3">
      <c r="A55" s="19" t="s">
        <v>497</v>
      </c>
      <c r="B55" s="12">
        <f t="shared" si="1"/>
        <v>100</v>
      </c>
      <c r="C55" s="27" t="str">
        <f t="shared" si="17"/>
        <v>Agricultura</v>
      </c>
      <c r="D55" s="27" t="str">
        <f t="shared" si="18"/>
        <v>Agropecuario y Forestal</v>
      </c>
      <c r="E55" s="43">
        <v>100103006</v>
      </c>
      <c r="F55" s="13" t="str">
        <f t="shared" si="19"/>
        <v>Fruta</v>
      </c>
      <c r="G55" s="27" t="str">
        <f t="shared" si="20"/>
        <v>Exportaciones</v>
      </c>
      <c r="H55" s="48" t="str">
        <f t="shared" si="20"/>
        <v>Nacional</v>
      </c>
      <c r="I55" s="39" t="s">
        <v>14</v>
      </c>
      <c r="J55" s="12" t="str">
        <f t="shared" ref="J55" si="47">+J54</f>
        <v>Ninguno</v>
      </c>
      <c r="K55" s="45" t="s">
        <v>474</v>
      </c>
      <c r="L55" s="12" t="str">
        <f t="shared" si="9"/>
        <v>Año 2020</v>
      </c>
      <c r="M55" s="12" t="str">
        <f t="shared" si="10"/>
        <v>toneladas (t)</v>
      </c>
      <c r="N55" s="12" t="str">
        <f t="shared" si="11"/>
        <v>Oficina de Estudios y Políticas Agrarias (ODEPA)</v>
      </c>
      <c r="O55" s="40" t="str">
        <f>"Exportaciones de "&amp;Sitio_Publico[[#This Row],[Muestra]]&amp;" producidas en "&amp;I55&amp;", durante el "&amp;L55&amp;", por Países de Destino"</f>
        <v>Exportaciones de Nectarín producidas en Chile, durante el Año 2020, por Países de Destino</v>
      </c>
      <c r="P55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Nectarín producidas en Chile. Específicamente se detalla el volumen de exportaciones a cada país , durante el Año 2020 de acuerdo a datos recopilados por la Oficina de Estudios y Políticas Agrarias (ODEPA)- toneladas (t)</v>
      </c>
      <c r="Q55" s="41" t="str">
        <f t="shared" si="25"/>
        <v>Mapa Países de Destino</v>
      </c>
      <c r="R55" s="40" t="str">
        <f t="shared" si="13"/>
        <v>Berries,Cítricos,Frutos de hueso (carozo),Frutos de pepita,Frutos secos,Frutos oleaginosos,Otros,Tropicales y subtropicales,Uva</v>
      </c>
      <c r="S55" s="15" t="str">
        <f t="shared" si="26"/>
        <v>https://analytics.zoho.com/open-view/2395394000000824986?ZOHO_CRITERIA=%22Trasposicion_4.1%22.%22Id_Categor%C3%ADa%22%20%3D%20100103006</v>
      </c>
      <c r="T55" s="16">
        <f t="shared" si="14"/>
        <v>777</v>
      </c>
      <c r="U55" s="29" t="str">
        <f t="shared" si="27"/>
        <v>#1774B9</v>
      </c>
      <c r="V55" s="30" t="str">
        <f>+Sitio_Publico[[#This Row],[idcoleccion]]&amp;"-"&amp;Sitio_Publico[[#This Row],[id]]</f>
        <v>100-0054</v>
      </c>
      <c r="W55" s="21">
        <f>+VLOOKUP(Sitio_Publico[[#This Row],[territorio]],Estructura!$AO$4:$AR$1500,4,0)</f>
        <v>77800000</v>
      </c>
      <c r="X55" s="30">
        <f>+VLOOKUP(Sitio_Publico[[#This Row],[tema]],Estructura!$F$4:$I$1514,3,0)</f>
        <v>0</v>
      </c>
      <c r="Y55" s="30" t="str">
        <f>+VLOOKUP(Sitio_Publico[[#This Row],[contenido]],Estructura!$M$4:$O$18,3,0)</f>
        <v>C-778</v>
      </c>
      <c r="Z55" s="30" t="e">
        <f>+VLOOKUP(Sitio_Publico[[#This Row],[Filtro Integrado]],Estructura!$F$1517:$I$1531,3,0)</f>
        <v>#N/A</v>
      </c>
      <c r="AA55" s="30" t="e">
        <f>+VLOOKUP(Sitio_Publico[[#This Row],[Muestra]],Estructura!$M$21:$O$1000,3,0)</f>
        <v>#N/A</v>
      </c>
    </row>
    <row r="56" spans="1:27" ht="40.799999999999997" x14ac:dyDescent="0.3">
      <c r="A56" s="38" t="s">
        <v>498</v>
      </c>
      <c r="B56" s="12">
        <f t="shared" si="1"/>
        <v>100</v>
      </c>
      <c r="C56" s="27" t="str">
        <f t="shared" si="17"/>
        <v>Agricultura</v>
      </c>
      <c r="D56" s="27" t="str">
        <f t="shared" si="18"/>
        <v>Agropecuario y Forestal</v>
      </c>
      <c r="E56" s="43">
        <v>100105004</v>
      </c>
      <c r="F56" s="13" t="str">
        <f t="shared" si="19"/>
        <v>Fruta</v>
      </c>
      <c r="G56" s="27" t="str">
        <f t="shared" si="20"/>
        <v>Exportaciones</v>
      </c>
      <c r="H56" s="48" t="str">
        <f t="shared" si="20"/>
        <v>Nacional</v>
      </c>
      <c r="I56" s="39" t="s">
        <v>14</v>
      </c>
      <c r="J56" s="12" t="str">
        <f t="shared" ref="J56" si="48">+J55</f>
        <v>Ninguno</v>
      </c>
      <c r="K56" s="45" t="s">
        <v>481</v>
      </c>
      <c r="L56" s="12" t="str">
        <f t="shared" si="9"/>
        <v>Año 2020</v>
      </c>
      <c r="M56" s="12" t="str">
        <f t="shared" si="10"/>
        <v>toneladas (t)</v>
      </c>
      <c r="N56" s="12" t="str">
        <f t="shared" si="11"/>
        <v>Oficina de Estudios y Políticas Agrarias (ODEPA)</v>
      </c>
      <c r="O56" s="40" t="str">
        <f>"Exportaciones de "&amp;Sitio_Publico[[#This Row],[Muestra]]&amp;" producidas en "&amp;I56&amp;", durante el "&amp;L56&amp;", por Países de Destino"</f>
        <v>Exportaciones de Nuez producidas en Chile, durante el Año 2020, por Países de Destino</v>
      </c>
      <c r="P56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Nuez producidas en Chile. Específicamente se detalla el volumen de exportaciones a cada país , durante el Año 2020 de acuerdo a datos recopilados por la Oficina de Estudios y Políticas Agrarias (ODEPA)- toneladas (t)</v>
      </c>
      <c r="Q56" s="41" t="str">
        <f t="shared" si="25"/>
        <v>Mapa Países de Destino</v>
      </c>
      <c r="R56" s="40" t="str">
        <f t="shared" si="13"/>
        <v>Berries,Cítricos,Frutos de hueso (carozo),Frutos de pepita,Frutos secos,Frutos oleaginosos,Otros,Tropicales y subtropicales,Uva</v>
      </c>
      <c r="S56" s="15" t="str">
        <f t="shared" si="26"/>
        <v>https://analytics.zoho.com/open-view/2395394000000824986?ZOHO_CRITERIA=%22Trasposicion_4.1%22.%22Id_Categor%C3%ADa%22%20%3D%20100105004</v>
      </c>
      <c r="T56" s="16">
        <f t="shared" si="14"/>
        <v>777</v>
      </c>
      <c r="U56" s="29" t="str">
        <f t="shared" si="27"/>
        <v>#1774B9</v>
      </c>
      <c r="V56" s="30" t="str">
        <f>+Sitio_Publico[[#This Row],[idcoleccion]]&amp;"-"&amp;Sitio_Publico[[#This Row],[id]]</f>
        <v>100-0055</v>
      </c>
      <c r="W56" s="21">
        <f>+VLOOKUP(Sitio_Publico[[#This Row],[territorio]],Estructura!$AO$4:$AR$1500,4,0)</f>
        <v>77800000</v>
      </c>
      <c r="X56" s="30">
        <f>+VLOOKUP(Sitio_Publico[[#This Row],[tema]],Estructura!$F$4:$I$1514,3,0)</f>
        <v>0</v>
      </c>
      <c r="Y56" s="30" t="str">
        <f>+VLOOKUP(Sitio_Publico[[#This Row],[contenido]],Estructura!$M$4:$O$18,3,0)</f>
        <v>C-778</v>
      </c>
      <c r="Z56" s="30" t="e">
        <f>+VLOOKUP(Sitio_Publico[[#This Row],[Filtro Integrado]],Estructura!$F$1517:$I$1531,3,0)</f>
        <v>#N/A</v>
      </c>
      <c r="AA56" s="30" t="e">
        <f>+VLOOKUP(Sitio_Publico[[#This Row],[Muestra]],Estructura!$M$21:$O$1000,3,0)</f>
        <v>#N/A</v>
      </c>
    </row>
    <row r="57" spans="1:27" ht="40.799999999999997" x14ac:dyDescent="0.3">
      <c r="A57" s="19" t="s">
        <v>499</v>
      </c>
      <c r="B57" s="12">
        <f t="shared" si="1"/>
        <v>100</v>
      </c>
      <c r="C57" s="27" t="str">
        <f t="shared" si="17"/>
        <v>Agricultura</v>
      </c>
      <c r="D57" s="27" t="str">
        <f t="shared" si="18"/>
        <v>Agropecuario y Forestal</v>
      </c>
      <c r="E57" s="43">
        <v>100106002</v>
      </c>
      <c r="F57" s="13" t="str">
        <f t="shared" si="19"/>
        <v>Fruta</v>
      </c>
      <c r="G57" s="27" t="str">
        <f t="shared" si="20"/>
        <v>Exportaciones</v>
      </c>
      <c r="H57" s="48" t="str">
        <f t="shared" si="20"/>
        <v>Nacional</v>
      </c>
      <c r="I57" s="39" t="s">
        <v>14</v>
      </c>
      <c r="J57" s="12" t="str">
        <f t="shared" ref="J57" si="49">+J56</f>
        <v>Ninguno</v>
      </c>
      <c r="K57" s="45" t="s">
        <v>485</v>
      </c>
      <c r="L57" s="12" t="str">
        <f t="shared" si="9"/>
        <v>Año 2020</v>
      </c>
      <c r="M57" s="12" t="str">
        <f t="shared" si="10"/>
        <v>toneladas (t)</v>
      </c>
      <c r="N57" s="12" t="str">
        <f t="shared" si="11"/>
        <v>Oficina de Estudios y Políticas Agrarias (ODEPA)</v>
      </c>
      <c r="O57" s="40" t="str">
        <f>"Exportaciones de "&amp;Sitio_Publico[[#This Row],[Muestra]]&amp;" producidas en "&amp;I57&amp;", durante el "&amp;L57&amp;", por Países de Destino"</f>
        <v>Exportaciones de Palta producidas en Chile, durante el Año 2020, por Países de Destino</v>
      </c>
      <c r="P57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Palta producidas en Chile. Específicamente se detalla el volumen de exportaciones a cada país , durante el Año 2020 de acuerdo a datos recopilados por la Oficina de Estudios y Políticas Agrarias (ODEPA)- toneladas (t)</v>
      </c>
      <c r="Q57" s="41" t="str">
        <f t="shared" si="25"/>
        <v>Mapa Países de Destino</v>
      </c>
      <c r="R57" s="40" t="str">
        <f t="shared" si="13"/>
        <v>Berries,Cítricos,Frutos de hueso (carozo),Frutos de pepita,Frutos secos,Frutos oleaginosos,Otros,Tropicales y subtropicales,Uva</v>
      </c>
      <c r="S57" s="15" t="str">
        <f t="shared" si="26"/>
        <v>https://analytics.zoho.com/open-view/2395394000000824986?ZOHO_CRITERIA=%22Trasposicion_4.1%22.%22Id_Categor%C3%ADa%22%20%3D%20100106002</v>
      </c>
      <c r="T57" s="16">
        <f t="shared" si="14"/>
        <v>777</v>
      </c>
      <c r="U57" s="29" t="str">
        <f t="shared" si="27"/>
        <v>#1774B9</v>
      </c>
      <c r="V57" s="30" t="str">
        <f>+Sitio_Publico[[#This Row],[idcoleccion]]&amp;"-"&amp;Sitio_Publico[[#This Row],[id]]</f>
        <v>100-0056</v>
      </c>
      <c r="W57" s="21">
        <f>+VLOOKUP(Sitio_Publico[[#This Row],[territorio]],Estructura!$AO$4:$AR$1500,4,0)</f>
        <v>77800000</v>
      </c>
      <c r="X57" s="30">
        <f>+VLOOKUP(Sitio_Publico[[#This Row],[tema]],Estructura!$F$4:$I$1514,3,0)</f>
        <v>0</v>
      </c>
      <c r="Y57" s="30" t="str">
        <f>+VLOOKUP(Sitio_Publico[[#This Row],[contenido]],Estructura!$M$4:$O$18,3,0)</f>
        <v>C-778</v>
      </c>
      <c r="Z57" s="30" t="e">
        <f>+VLOOKUP(Sitio_Publico[[#This Row],[Filtro Integrado]],Estructura!$F$1517:$I$1531,3,0)</f>
        <v>#N/A</v>
      </c>
      <c r="AA57" s="30" t="e">
        <f>+VLOOKUP(Sitio_Publico[[#This Row],[Muestra]],Estructura!$M$21:$O$1000,3,0)</f>
        <v>#N/A</v>
      </c>
    </row>
    <row r="58" spans="1:27" ht="40.799999999999997" x14ac:dyDescent="0.3">
      <c r="A58" s="38" t="s">
        <v>500</v>
      </c>
      <c r="B58" s="12">
        <f t="shared" si="1"/>
        <v>100</v>
      </c>
      <c r="C58" s="27" t="str">
        <f t="shared" si="17"/>
        <v>Agricultura</v>
      </c>
      <c r="D58" s="27" t="str">
        <f t="shared" si="18"/>
        <v>Agropecuario y Forestal</v>
      </c>
      <c r="E58" s="43">
        <v>100104005</v>
      </c>
      <c r="F58" s="13" t="str">
        <f t="shared" si="19"/>
        <v>Fruta</v>
      </c>
      <c r="G58" s="27" t="str">
        <f t="shared" si="20"/>
        <v>Exportaciones</v>
      </c>
      <c r="H58" s="48" t="str">
        <f t="shared" si="20"/>
        <v>Nacional</v>
      </c>
      <c r="I58" s="39" t="s">
        <v>14</v>
      </c>
      <c r="J58" s="12" t="str">
        <f t="shared" ref="J58" si="50">+J57</f>
        <v>Ninguno</v>
      </c>
      <c r="K58" s="45" t="s">
        <v>477</v>
      </c>
      <c r="L58" s="12" t="str">
        <f t="shared" si="9"/>
        <v>Año 2020</v>
      </c>
      <c r="M58" s="12" t="str">
        <f t="shared" si="10"/>
        <v>toneladas (t)</v>
      </c>
      <c r="N58" s="12" t="str">
        <f t="shared" si="11"/>
        <v>Oficina de Estudios y Políticas Agrarias (ODEPA)</v>
      </c>
      <c r="O58" s="40" t="str">
        <f>"Exportaciones de "&amp;Sitio_Publico[[#This Row],[Muestra]]&amp;" producidas en "&amp;I58&amp;", durante el "&amp;L58&amp;", por Países de Destino"</f>
        <v>Exportaciones de Pera producidas en Chile, durante el Año 2020, por Países de Destino</v>
      </c>
      <c r="P58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Pera producidas en Chile. Específicamente se detalla el volumen de exportaciones a cada país , durante el Año 2020 de acuerdo a datos recopilados por la Oficina de Estudios y Políticas Agrarias (ODEPA)- toneladas (t)</v>
      </c>
      <c r="Q58" s="41" t="str">
        <f t="shared" si="25"/>
        <v>Mapa Países de Destino</v>
      </c>
      <c r="R58" s="40" t="str">
        <f t="shared" si="13"/>
        <v>Berries,Cítricos,Frutos de hueso (carozo),Frutos de pepita,Frutos secos,Frutos oleaginosos,Otros,Tropicales y subtropicales,Uva</v>
      </c>
      <c r="S58" s="15" t="str">
        <f t="shared" si="26"/>
        <v>https://analytics.zoho.com/open-view/2395394000000824986?ZOHO_CRITERIA=%22Trasposicion_4.1%22.%22Id_Categor%C3%ADa%22%20%3D%20100104005</v>
      </c>
      <c r="T58" s="16">
        <f t="shared" si="14"/>
        <v>777</v>
      </c>
      <c r="U58" s="29" t="str">
        <f t="shared" si="27"/>
        <v>#1774B9</v>
      </c>
      <c r="V58" s="30" t="str">
        <f>+Sitio_Publico[[#This Row],[idcoleccion]]&amp;"-"&amp;Sitio_Publico[[#This Row],[id]]</f>
        <v>100-0057</v>
      </c>
      <c r="W58" s="21">
        <f>+VLOOKUP(Sitio_Publico[[#This Row],[territorio]],Estructura!$AO$4:$AR$1500,4,0)</f>
        <v>77800000</v>
      </c>
      <c r="X58" s="30">
        <f>+VLOOKUP(Sitio_Publico[[#This Row],[tema]],Estructura!$F$4:$I$1514,3,0)</f>
        <v>0</v>
      </c>
      <c r="Y58" s="30" t="str">
        <f>+VLOOKUP(Sitio_Publico[[#This Row],[contenido]],Estructura!$M$4:$O$18,3,0)</f>
        <v>C-778</v>
      </c>
      <c r="Z58" s="30" t="e">
        <f>+VLOOKUP(Sitio_Publico[[#This Row],[Filtro Integrado]],Estructura!$F$1517:$I$1531,3,0)</f>
        <v>#N/A</v>
      </c>
      <c r="AA58" s="30" t="e">
        <f>+VLOOKUP(Sitio_Publico[[#This Row],[Muestra]],Estructura!$M$21:$O$1000,3,0)</f>
        <v>#N/A</v>
      </c>
    </row>
    <row r="59" spans="1:27" ht="40.799999999999997" x14ac:dyDescent="0.3">
      <c r="A59" s="19" t="s">
        <v>501</v>
      </c>
      <c r="B59" s="12">
        <f t="shared" si="1"/>
        <v>100</v>
      </c>
      <c r="C59" s="27" t="str">
        <f t="shared" si="17"/>
        <v>Agricultura</v>
      </c>
      <c r="D59" s="27" t="str">
        <f t="shared" si="18"/>
        <v>Agropecuario y Forestal</v>
      </c>
      <c r="E59" s="43">
        <v>100108005</v>
      </c>
      <c r="F59" s="13" t="str">
        <f t="shared" si="19"/>
        <v>Fruta</v>
      </c>
      <c r="G59" s="27" t="str">
        <f t="shared" si="20"/>
        <v>Exportaciones</v>
      </c>
      <c r="H59" s="48" t="str">
        <f t="shared" si="20"/>
        <v>Nacional</v>
      </c>
      <c r="I59" s="39" t="s">
        <v>14</v>
      </c>
      <c r="J59" s="12" t="str">
        <f t="shared" ref="J59" si="51">+J58</f>
        <v>Ninguno</v>
      </c>
      <c r="K59" s="45" t="s">
        <v>490</v>
      </c>
      <c r="L59" s="12" t="str">
        <f t="shared" si="9"/>
        <v>Año 2020</v>
      </c>
      <c r="M59" s="12" t="str">
        <f t="shared" si="10"/>
        <v>toneladas (t)</v>
      </c>
      <c r="N59" s="12" t="str">
        <f t="shared" si="11"/>
        <v>Oficina de Estudios y Políticas Agrarias (ODEPA)</v>
      </c>
      <c r="O59" s="40" t="str">
        <f>"Exportaciones de "&amp;Sitio_Publico[[#This Row],[Muestra]]&amp;" producidas en "&amp;I59&amp;", durante el "&amp;L59&amp;", por Países de Destino"</f>
        <v>Exportaciones de Piña producidas en Chile, durante el Año 2020, por Países de Destino</v>
      </c>
      <c r="P59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Piña producidas en Chile. Específicamente se detalla el volumen de exportaciones a cada país , durante el Año 2020 de acuerdo a datos recopilados por la Oficina de Estudios y Políticas Agrarias (ODEPA)- toneladas (t)</v>
      </c>
      <c r="Q59" s="41" t="str">
        <f t="shared" si="25"/>
        <v>Mapa Países de Destino</v>
      </c>
      <c r="R59" s="40" t="str">
        <f t="shared" si="13"/>
        <v>Berries,Cítricos,Frutos de hueso (carozo),Frutos de pepita,Frutos secos,Frutos oleaginosos,Otros,Tropicales y subtropicales,Uva</v>
      </c>
      <c r="S59" s="15" t="str">
        <f t="shared" si="26"/>
        <v>https://analytics.zoho.com/open-view/2395394000000824986?ZOHO_CRITERIA=%22Trasposicion_4.1%22.%22Id_Categor%C3%ADa%22%20%3D%20100108005</v>
      </c>
      <c r="T59" s="16">
        <f t="shared" si="14"/>
        <v>777</v>
      </c>
      <c r="U59" s="29" t="str">
        <f t="shared" si="27"/>
        <v>#1774B9</v>
      </c>
      <c r="V59" s="30" t="str">
        <f>+Sitio_Publico[[#This Row],[idcoleccion]]&amp;"-"&amp;Sitio_Publico[[#This Row],[id]]</f>
        <v>100-0058</v>
      </c>
      <c r="W59" s="21">
        <f>+VLOOKUP(Sitio_Publico[[#This Row],[territorio]],Estructura!$AO$4:$AR$1500,4,0)</f>
        <v>77800000</v>
      </c>
      <c r="X59" s="30">
        <f>+VLOOKUP(Sitio_Publico[[#This Row],[tema]],Estructura!$F$4:$I$1514,3,0)</f>
        <v>0</v>
      </c>
      <c r="Y59" s="30" t="str">
        <f>+VLOOKUP(Sitio_Publico[[#This Row],[contenido]],Estructura!$M$4:$O$18,3,0)</f>
        <v>C-778</v>
      </c>
      <c r="Z59" s="30" t="e">
        <f>+VLOOKUP(Sitio_Publico[[#This Row],[Filtro Integrado]],Estructura!$F$1517:$I$1531,3,0)</f>
        <v>#N/A</v>
      </c>
      <c r="AA59" s="30" t="e">
        <f>+VLOOKUP(Sitio_Publico[[#This Row],[Muestra]],Estructura!$M$21:$O$1000,3,0)</f>
        <v>#N/A</v>
      </c>
    </row>
    <row r="60" spans="1:27" ht="40.799999999999997" x14ac:dyDescent="0.3">
      <c r="A60" s="38" t="s">
        <v>502</v>
      </c>
      <c r="B60" s="12">
        <f t="shared" si="1"/>
        <v>100</v>
      </c>
      <c r="C60" s="27" t="str">
        <f t="shared" si="17"/>
        <v>Agricultura</v>
      </c>
      <c r="D60" s="27" t="str">
        <f t="shared" si="18"/>
        <v>Agropecuario y Forestal</v>
      </c>
      <c r="E60" s="43">
        <v>100107013</v>
      </c>
      <c r="F60" s="13" t="str">
        <f t="shared" si="19"/>
        <v>Fruta</v>
      </c>
      <c r="G60" s="27" t="str">
        <f t="shared" si="20"/>
        <v>Exportaciones</v>
      </c>
      <c r="H60" s="48" t="str">
        <f t="shared" si="20"/>
        <v>Nacional</v>
      </c>
      <c r="I60" s="39" t="s">
        <v>14</v>
      </c>
      <c r="J60" s="12" t="str">
        <f t="shared" ref="J60" si="52">+J59</f>
        <v>Ninguno</v>
      </c>
      <c r="K60" s="45" t="s">
        <v>488</v>
      </c>
      <c r="L60" s="12" t="str">
        <f t="shared" si="9"/>
        <v>Año 2020</v>
      </c>
      <c r="M60" s="12" t="str">
        <f t="shared" si="10"/>
        <v>toneladas (t)</v>
      </c>
      <c r="N60" s="12" t="str">
        <f t="shared" si="11"/>
        <v>Oficina de Estudios y Políticas Agrarias (ODEPA)</v>
      </c>
      <c r="O60" s="40" t="str">
        <f>"Exportaciones de "&amp;Sitio_Publico[[#This Row],[Muestra]]&amp;" producidas en "&amp;I60&amp;", durante el "&amp;L60&amp;", por Países de Destino"</f>
        <v>Exportaciones de Plumcots producidas en Chile, durante el Año 2020, por Países de Destino</v>
      </c>
      <c r="P60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Plumcots producidas en Chile. Específicamente se detalla el volumen de exportaciones a cada país , durante el Año 2020 de acuerdo a datos recopilados por la Oficina de Estudios y Políticas Agrarias (ODEPA)- toneladas (t)</v>
      </c>
      <c r="Q60" s="41" t="str">
        <f t="shared" si="25"/>
        <v>Mapa Países de Destino</v>
      </c>
      <c r="R60" s="40" t="str">
        <f t="shared" si="13"/>
        <v>Berries,Cítricos,Frutos de hueso (carozo),Frutos de pepita,Frutos secos,Frutos oleaginosos,Otros,Tropicales y subtropicales,Uva</v>
      </c>
      <c r="S60" s="15" t="str">
        <f t="shared" si="26"/>
        <v>https://analytics.zoho.com/open-view/2395394000000824986?ZOHO_CRITERIA=%22Trasposicion_4.1%22.%22Id_Categor%C3%ADa%22%20%3D%20100107013</v>
      </c>
      <c r="T60" s="16">
        <f t="shared" si="14"/>
        <v>777</v>
      </c>
      <c r="U60" s="29" t="str">
        <f t="shared" si="27"/>
        <v>#1774B9</v>
      </c>
      <c r="V60" s="30" t="str">
        <f>+Sitio_Publico[[#This Row],[idcoleccion]]&amp;"-"&amp;Sitio_Publico[[#This Row],[id]]</f>
        <v>100-0059</v>
      </c>
      <c r="W60" s="21">
        <f>+VLOOKUP(Sitio_Publico[[#This Row],[territorio]],Estructura!$AO$4:$AR$1500,4,0)</f>
        <v>77800000</v>
      </c>
      <c r="X60" s="30">
        <f>+VLOOKUP(Sitio_Publico[[#This Row],[tema]],Estructura!$F$4:$I$1514,3,0)</f>
        <v>0</v>
      </c>
      <c r="Y60" s="30" t="str">
        <f>+VLOOKUP(Sitio_Publico[[#This Row],[contenido]],Estructura!$M$4:$O$18,3,0)</f>
        <v>C-778</v>
      </c>
      <c r="Z60" s="30" t="e">
        <f>+VLOOKUP(Sitio_Publico[[#This Row],[Filtro Integrado]],Estructura!$F$1517:$I$1531,3,0)</f>
        <v>#N/A</v>
      </c>
      <c r="AA60" s="30" t="e">
        <f>+VLOOKUP(Sitio_Publico[[#This Row],[Muestra]],Estructura!$M$21:$O$1000,3,0)</f>
        <v>#N/A</v>
      </c>
    </row>
    <row r="61" spans="1:27" ht="40.799999999999997" x14ac:dyDescent="0.3">
      <c r="A61" s="19" t="s">
        <v>503</v>
      </c>
      <c r="B61" s="12">
        <f t="shared" si="1"/>
        <v>100</v>
      </c>
      <c r="C61" s="27" t="str">
        <f t="shared" si="17"/>
        <v>Agricultura</v>
      </c>
      <c r="D61" s="27" t="str">
        <f t="shared" si="18"/>
        <v>Agropecuario y Forestal</v>
      </c>
      <c r="E61" s="43">
        <v>100102006</v>
      </c>
      <c r="F61" s="13" t="str">
        <f t="shared" si="19"/>
        <v>Fruta</v>
      </c>
      <c r="G61" s="27" t="str">
        <f t="shared" si="20"/>
        <v>Exportaciones</v>
      </c>
      <c r="H61" s="48" t="str">
        <f t="shared" si="20"/>
        <v>Nacional</v>
      </c>
      <c r="I61" s="39" t="s">
        <v>14</v>
      </c>
      <c r="J61" s="12" t="str">
        <f t="shared" ref="J61" si="53">+J60</f>
        <v>Ninguno</v>
      </c>
      <c r="K61" s="45" t="s">
        <v>468</v>
      </c>
      <c r="L61" s="12" t="str">
        <f t="shared" si="9"/>
        <v>Año 2020</v>
      </c>
      <c r="M61" s="12" t="str">
        <f t="shared" si="10"/>
        <v>toneladas (t)</v>
      </c>
      <c r="N61" s="12" t="str">
        <f t="shared" si="11"/>
        <v>Oficina de Estudios y Políticas Agrarias (ODEPA)</v>
      </c>
      <c r="O61" s="40" t="str">
        <f>"Exportaciones de "&amp;Sitio_Publico[[#This Row],[Muestra]]&amp;" producidas en "&amp;I61&amp;", durante el "&amp;L61&amp;", por Países de Destino"</f>
        <v>Exportaciones de Pomelo producidas en Chile, durante el Año 2020, por Países de Destino</v>
      </c>
      <c r="P61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Pomelo producidas en Chile. Específicamente se detalla el volumen de exportaciones a cada país , durante el Año 2020 de acuerdo a datos recopilados por la Oficina de Estudios y Políticas Agrarias (ODEPA)- toneladas (t)</v>
      </c>
      <c r="Q61" s="41" t="str">
        <f t="shared" si="25"/>
        <v>Mapa Países de Destino</v>
      </c>
      <c r="R61" s="40" t="str">
        <f t="shared" si="13"/>
        <v>Berries,Cítricos,Frutos de hueso (carozo),Frutos de pepita,Frutos secos,Frutos oleaginosos,Otros,Tropicales y subtropicales,Uva</v>
      </c>
      <c r="S61" s="15" t="str">
        <f t="shared" si="26"/>
        <v>https://analytics.zoho.com/open-view/2395394000000824986?ZOHO_CRITERIA=%22Trasposicion_4.1%22.%22Id_Categor%C3%ADa%22%20%3D%20100102006</v>
      </c>
      <c r="T61" s="16">
        <f t="shared" si="14"/>
        <v>777</v>
      </c>
      <c r="U61" s="29" t="str">
        <f t="shared" si="27"/>
        <v>#1774B9</v>
      </c>
      <c r="V61" s="30" t="str">
        <f>+Sitio_Publico[[#This Row],[idcoleccion]]&amp;"-"&amp;Sitio_Publico[[#This Row],[id]]</f>
        <v>100-0060</v>
      </c>
      <c r="W61" s="21">
        <f>+VLOOKUP(Sitio_Publico[[#This Row],[territorio]],Estructura!$AO$4:$AR$1500,4,0)</f>
        <v>77800000</v>
      </c>
      <c r="X61" s="30">
        <f>+VLOOKUP(Sitio_Publico[[#This Row],[tema]],Estructura!$F$4:$I$1514,3,0)</f>
        <v>0</v>
      </c>
      <c r="Y61" s="30" t="str">
        <f>+VLOOKUP(Sitio_Publico[[#This Row],[contenido]],Estructura!$M$4:$O$18,3,0)</f>
        <v>C-778</v>
      </c>
      <c r="Z61" s="30" t="e">
        <f>+VLOOKUP(Sitio_Publico[[#This Row],[Filtro Integrado]],Estructura!$F$1517:$I$1531,3,0)</f>
        <v>#N/A</v>
      </c>
      <c r="AA61" s="30" t="e">
        <f>+VLOOKUP(Sitio_Publico[[#This Row],[Muestra]],Estructura!$M$21:$O$1000,3,0)</f>
        <v>#N/A</v>
      </c>
    </row>
    <row r="62" spans="1:27" ht="40.799999999999997" x14ac:dyDescent="0.3">
      <c r="A62" s="38" t="s">
        <v>504</v>
      </c>
      <c r="B62" s="12">
        <f t="shared" si="1"/>
        <v>100</v>
      </c>
      <c r="C62" s="27" t="str">
        <f t="shared" si="17"/>
        <v>Agricultura</v>
      </c>
      <c r="D62" s="27" t="str">
        <f t="shared" si="18"/>
        <v>Agropecuario y Forestal</v>
      </c>
      <c r="E62" s="43">
        <v>100109001</v>
      </c>
      <c r="F62" s="13" t="str">
        <f t="shared" si="19"/>
        <v>Fruta</v>
      </c>
      <c r="G62" s="27" t="str">
        <f t="shared" si="20"/>
        <v>Exportaciones</v>
      </c>
      <c r="H62" s="48" t="str">
        <f t="shared" si="20"/>
        <v>Nacional</v>
      </c>
      <c r="I62" s="39" t="s">
        <v>14</v>
      </c>
      <c r="J62" s="12" t="str">
        <f t="shared" ref="J62:K85" si="54">+J61</f>
        <v>Ninguno</v>
      </c>
      <c r="K62" s="45" t="s">
        <v>493</v>
      </c>
      <c r="L62" s="12" t="str">
        <f t="shared" si="9"/>
        <v>Año 2020</v>
      </c>
      <c r="M62" s="12" t="str">
        <f t="shared" si="10"/>
        <v>toneladas (t)</v>
      </c>
      <c r="N62" s="12" t="str">
        <f t="shared" si="11"/>
        <v>Oficina de Estudios y Políticas Agrarias (ODEPA)</v>
      </c>
      <c r="O62" s="40" t="str">
        <f>"Exportaciones de "&amp;Sitio_Publico[[#This Row],[Muestra]]&amp;" producidas en "&amp;I62&amp;", durante el "&amp;L62&amp;", por Países de Destino"</f>
        <v>Exportaciones de Uva producidas en Chile, durante el Año 2020, por Países de Destino</v>
      </c>
      <c r="P62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Uva producidas en Chile. Específicamente se detalla el volumen de exportaciones a cada país , durante el Año 2020 de acuerdo a datos recopilados por la Oficina de Estudios y Políticas Agrarias (ODEPA)- toneladas (t)</v>
      </c>
      <c r="Q62" s="41" t="str">
        <f t="shared" si="25"/>
        <v>Mapa Países de Destino</v>
      </c>
      <c r="R62" s="40" t="str">
        <f t="shared" si="13"/>
        <v>Berries,Cítricos,Frutos de hueso (carozo),Frutos de pepita,Frutos secos,Frutos oleaginosos,Otros,Tropicales y subtropicales,Uva</v>
      </c>
      <c r="S62" s="15" t="str">
        <f t="shared" si="26"/>
        <v>https://analytics.zoho.com/open-view/2395394000000824986?ZOHO_CRITERIA=%22Trasposicion_4.1%22.%22Id_Categor%C3%ADa%22%20%3D%20100109001</v>
      </c>
      <c r="T62" s="16">
        <f t="shared" si="14"/>
        <v>777</v>
      </c>
      <c r="U62" s="29" t="str">
        <f t="shared" si="27"/>
        <v>#1774B9</v>
      </c>
      <c r="V62" s="30" t="str">
        <f>+Sitio_Publico[[#This Row],[idcoleccion]]&amp;"-"&amp;Sitio_Publico[[#This Row],[id]]</f>
        <v>100-0061</v>
      </c>
      <c r="W62" s="21">
        <f>+VLOOKUP(Sitio_Publico[[#This Row],[territorio]],Estructura!$AO$4:$AR$1500,4,0)</f>
        <v>77800000</v>
      </c>
      <c r="X62" s="30">
        <f>+VLOOKUP(Sitio_Publico[[#This Row],[tema]],Estructura!$F$4:$I$1514,3,0)</f>
        <v>0</v>
      </c>
      <c r="Y62" s="30" t="str">
        <f>+VLOOKUP(Sitio_Publico[[#This Row],[contenido]],Estructura!$M$4:$O$18,3,0)</f>
        <v>C-778</v>
      </c>
      <c r="Z62" s="30" t="e">
        <f>+VLOOKUP(Sitio_Publico[[#This Row],[Filtro Integrado]],Estructura!$F$1517:$I$1531,3,0)</f>
        <v>#N/A</v>
      </c>
      <c r="AA62" s="30" t="e">
        <f>+VLOOKUP(Sitio_Publico[[#This Row],[Muestra]],Estructura!$M$21:$O$1000,3,0)</f>
        <v>#N/A</v>
      </c>
    </row>
    <row r="63" spans="1:27" ht="40.799999999999997" x14ac:dyDescent="0.3">
      <c r="A63" s="51" t="s">
        <v>505</v>
      </c>
      <c r="B63" s="12">
        <f t="shared" si="1"/>
        <v>100</v>
      </c>
      <c r="C63" s="27" t="str">
        <f t="shared" si="17"/>
        <v>Agricultura</v>
      </c>
      <c r="D63" s="27" t="str">
        <f t="shared" si="18"/>
        <v>Agropecuario y Forestal</v>
      </c>
      <c r="E63" s="42">
        <v>1</v>
      </c>
      <c r="F63" s="27" t="str">
        <f t="shared" si="19"/>
        <v>Fruta</v>
      </c>
      <c r="G63" s="27" t="str">
        <f t="shared" si="20"/>
        <v>Exportaciones</v>
      </c>
      <c r="H63" s="48" t="str">
        <f t="shared" si="20"/>
        <v>Nacional</v>
      </c>
      <c r="I63" s="39" t="s">
        <v>14</v>
      </c>
      <c r="J63" s="39" t="str">
        <f t="shared" ref="J63" si="55">+J62</f>
        <v>Ninguno</v>
      </c>
      <c r="K63" s="46" t="s">
        <v>630</v>
      </c>
      <c r="L63" s="39" t="s">
        <v>453</v>
      </c>
      <c r="M63" s="12" t="str">
        <f t="shared" si="10"/>
        <v>toneladas (t)</v>
      </c>
      <c r="N63" s="12" t="str">
        <f t="shared" si="11"/>
        <v>Oficina de Estudios y Políticas Agrarias (ODEPA)</v>
      </c>
      <c r="O63" s="40" t="str">
        <f>"Exportaciones de "&amp;Sitio_Publico[[#This Row],[Muestra]]&amp;" producidas en "&amp;I63&amp;", durante el "&amp;L63&amp;", por Tipo de Fruta"</f>
        <v>Exportaciones de Aceites producidas en Chile, durante el Periodo 2012-2020, por Tipo de Fruta</v>
      </c>
      <c r="P63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Aceites producidos en Chile según los Tipos de Fruta utilizados en su procesamiento , durante el Periodo 2012-2020 de acuerdo a datos recopilados por la Oficina de Estudios y Políticas Agrarias (ODEPA)- toneladas (t)</v>
      </c>
      <c r="Q63" s="41" t="s">
        <v>625</v>
      </c>
      <c r="R63" s="40" t="str">
        <f t="shared" si="13"/>
        <v>Berries,Cítricos,Frutos de hueso (carozo),Frutos de pepita,Frutos secos,Frutos oleaginosos,Otros,Tropicales y subtropicales,Uva</v>
      </c>
      <c r="S63" s="15" t="str">
        <f>+"https://analytics.zoho.com/open-view/2395394000005736091?ZOHO_CRITERIA=%22Trasposicion_4.1%22.%22Id_Procesamiento%22%20%3D%20"&amp;E63</f>
        <v>https://analytics.zoho.com/open-view/2395394000005736091?ZOHO_CRITERIA=%22Trasposicion_4.1%22.%22Id_Procesamiento%22%20%3D%201</v>
      </c>
      <c r="T63" s="16">
        <f t="shared" si="14"/>
        <v>777</v>
      </c>
      <c r="U63" s="29" t="str">
        <f>+U62</f>
        <v>#1774B9</v>
      </c>
      <c r="V63" s="30" t="str">
        <f>+Sitio_Publico[[#This Row],[idcoleccion]]&amp;"-"&amp;Sitio_Publico[[#This Row],[id]]</f>
        <v>100-0062</v>
      </c>
      <c r="W63" s="21">
        <f>+VLOOKUP(Sitio_Publico[[#This Row],[territorio]],Estructura!$AO$4:$AR$1500,4,0)</f>
        <v>77800000</v>
      </c>
      <c r="X63" s="30">
        <f>+VLOOKUP(Sitio_Publico[[#This Row],[tema]],Estructura!$F$4:$I$1514,3,0)</f>
        <v>0</v>
      </c>
      <c r="Y63" s="30" t="str">
        <f>+VLOOKUP(Sitio_Publico[[#This Row],[contenido]],Estructura!$M$4:$O$18,3,0)</f>
        <v>C-778</v>
      </c>
      <c r="Z63" s="30" t="e">
        <f>+VLOOKUP(Sitio_Publico[[#This Row],[Filtro Integrado]],Estructura!$F$1517:$I$1531,3,0)</f>
        <v>#N/A</v>
      </c>
      <c r="AA63" s="30" t="e">
        <f>+VLOOKUP(Sitio_Publico[[#This Row],[Muestra]],Estructura!$M$21:$O$1000,3,0)</f>
        <v>#N/A</v>
      </c>
    </row>
    <row r="64" spans="1:27" ht="40.799999999999997" x14ac:dyDescent="0.3">
      <c r="A64" s="38" t="s">
        <v>506</v>
      </c>
      <c r="B64" s="12">
        <f t="shared" si="1"/>
        <v>100</v>
      </c>
      <c r="C64" s="27" t="str">
        <f t="shared" si="17"/>
        <v>Agricultura</v>
      </c>
      <c r="D64" s="27" t="str">
        <f t="shared" si="18"/>
        <v>Agropecuario y Forestal</v>
      </c>
      <c r="E64" s="42">
        <v>2</v>
      </c>
      <c r="F64" s="27" t="str">
        <f t="shared" si="19"/>
        <v>Fruta</v>
      </c>
      <c r="G64" s="27" t="str">
        <f t="shared" si="19"/>
        <v>Exportaciones</v>
      </c>
      <c r="H64" s="48" t="str">
        <f t="shared" ref="H64" si="56">+H63</f>
        <v>Nacional</v>
      </c>
      <c r="I64" s="39" t="s">
        <v>14</v>
      </c>
      <c r="J64" s="12" t="str">
        <f t="shared" si="54"/>
        <v>Ninguno</v>
      </c>
      <c r="K64" s="46" t="s">
        <v>631</v>
      </c>
      <c r="L64" s="39" t="str">
        <f>+L63</f>
        <v>Periodo 2012-2020</v>
      </c>
      <c r="M64" s="12" t="str">
        <f t="shared" si="10"/>
        <v>toneladas (t)</v>
      </c>
      <c r="N64" s="12" t="str">
        <f t="shared" si="11"/>
        <v>Oficina de Estudios y Políticas Agrarias (ODEPA)</v>
      </c>
      <c r="O64" s="40" t="str">
        <f>"Exportaciones de "&amp;Sitio_Publico[[#This Row],[Muestra]]&amp;" producidas en "&amp;I64&amp;", durante el "&amp;L64&amp;", por Tipo de Fruta"</f>
        <v>Exportaciones de Congelados producidas en Chile, durante el Periodo 2012-2020, por Tipo de Fruta</v>
      </c>
      <c r="P64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Congelados producidos en Chile según los Tipos de Fruta utilizados en su procesamiento , durante el Periodo 2012-2020 de acuerdo a datos recopilados por la Oficina de Estudios y Políticas Agrarias (ODEPA)- toneladas (t)</v>
      </c>
      <c r="Q64" s="41" t="str">
        <f t="shared" ref="Q64:R69" si="57">+Q63</f>
        <v>Gráfico de Evolución</v>
      </c>
      <c r="R64" s="40" t="str">
        <f t="shared" si="13"/>
        <v>Berries,Cítricos,Frutos de hueso (carozo),Frutos de pepita,Frutos secos,Frutos oleaginosos,Otros,Tropicales y subtropicales,Uva</v>
      </c>
      <c r="S64" s="15" t="str">
        <f t="shared" ref="S64:S69" si="58">+"https://analytics.zoho.com/open-view/2395394000005736091?ZOHO_CRITERIA=%22Trasposicion_4.1%22.%22Id_Procesamiento%22%20%3D%20"&amp;E64</f>
        <v>https://analytics.zoho.com/open-view/2395394000005736091?ZOHO_CRITERIA=%22Trasposicion_4.1%22.%22Id_Procesamiento%22%20%3D%202</v>
      </c>
      <c r="T64" s="16">
        <f t="shared" si="14"/>
        <v>777</v>
      </c>
      <c r="U64" s="29" t="str">
        <f t="shared" ref="U64:U69" si="59">+U63</f>
        <v>#1774B9</v>
      </c>
      <c r="V64" s="30" t="str">
        <f>+Sitio_Publico[[#This Row],[idcoleccion]]&amp;"-"&amp;Sitio_Publico[[#This Row],[id]]</f>
        <v>100-0063</v>
      </c>
      <c r="W64" s="31">
        <f>+VLOOKUP(Sitio_Publico[[#This Row],[territorio]],Estructura!$AO$4:$AR$1500,4,0)</f>
        <v>77800000</v>
      </c>
      <c r="X64" s="30">
        <f>+VLOOKUP(Sitio_Publico[[#This Row],[tema]],Estructura!$F$4:$I$1514,3,0)</f>
        <v>0</v>
      </c>
      <c r="Y64" s="30" t="str">
        <f>+VLOOKUP(Sitio_Publico[[#This Row],[contenido]],Estructura!$M$4:$O$18,3,0)</f>
        <v>C-778</v>
      </c>
      <c r="Z64" s="30" t="e">
        <f>+VLOOKUP(Sitio_Publico[[#This Row],[Filtro Integrado]],Estructura!$F$1517:$I$1531,3,0)</f>
        <v>#N/A</v>
      </c>
      <c r="AA64" s="30" t="e">
        <f>+VLOOKUP(Sitio_Publico[[#This Row],[Muestra]],Estructura!$M$21:$O$1000,3,0)</f>
        <v>#N/A</v>
      </c>
    </row>
    <row r="65" spans="1:27" ht="40.799999999999997" x14ac:dyDescent="0.3">
      <c r="A65" s="19" t="s">
        <v>507</v>
      </c>
      <c r="B65" s="12">
        <f t="shared" si="1"/>
        <v>100</v>
      </c>
      <c r="C65" s="27" t="str">
        <f t="shared" si="17"/>
        <v>Agricultura</v>
      </c>
      <c r="D65" s="27" t="str">
        <f t="shared" si="18"/>
        <v>Agropecuario y Forestal</v>
      </c>
      <c r="E65" s="42">
        <v>3</v>
      </c>
      <c r="F65" s="27" t="str">
        <f t="shared" ref="F65:G69" si="60">+F64</f>
        <v>Fruta</v>
      </c>
      <c r="G65" s="27" t="str">
        <f t="shared" si="60"/>
        <v>Exportaciones</v>
      </c>
      <c r="H65" s="48" t="str">
        <f t="shared" ref="H65" si="61">+H64</f>
        <v>Nacional</v>
      </c>
      <c r="I65" s="39" t="s">
        <v>14</v>
      </c>
      <c r="J65" s="12" t="str">
        <f t="shared" si="54"/>
        <v>Ninguno</v>
      </c>
      <c r="K65" s="46" t="s">
        <v>632</v>
      </c>
      <c r="L65" s="39" t="str">
        <f t="shared" ref="L65:N80" si="62">+L64</f>
        <v>Periodo 2012-2020</v>
      </c>
      <c r="M65" s="12" t="str">
        <f t="shared" si="10"/>
        <v>toneladas (t)</v>
      </c>
      <c r="N65" s="12" t="str">
        <f t="shared" si="11"/>
        <v>Oficina de Estudios y Políticas Agrarias (ODEPA)</v>
      </c>
      <c r="O65" s="40" t="str">
        <f>"Exportaciones de "&amp;Sitio_Publico[[#This Row],[Muestra]]&amp;" producidas en "&amp;I65&amp;", durante el "&amp;L65&amp;", por Tipo de Fruta"</f>
        <v>Exportaciones de Conservas producidas en Chile, durante el Periodo 2012-2020, por Tipo de Fruta</v>
      </c>
      <c r="P65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Conservas producidos en Chile según los Tipos de Fruta utilizados en su procesamiento , durante el Periodo 2012-2020 de acuerdo a datos recopilados por la Oficina de Estudios y Políticas Agrarias (ODEPA)- toneladas (t)</v>
      </c>
      <c r="Q65" s="41" t="str">
        <f t="shared" si="57"/>
        <v>Gráfico de Evolución</v>
      </c>
      <c r="R65" s="40" t="str">
        <f t="shared" si="13"/>
        <v>Berries,Cítricos,Frutos de hueso (carozo),Frutos de pepita,Frutos secos,Frutos oleaginosos,Otros,Tropicales y subtropicales,Uva</v>
      </c>
      <c r="S65" s="15" t="str">
        <f t="shared" si="58"/>
        <v>https://analytics.zoho.com/open-view/2395394000005736091?ZOHO_CRITERIA=%22Trasposicion_4.1%22.%22Id_Procesamiento%22%20%3D%203</v>
      </c>
      <c r="T65" s="16">
        <f t="shared" si="14"/>
        <v>777</v>
      </c>
      <c r="U65" s="29" t="str">
        <f t="shared" si="59"/>
        <v>#1774B9</v>
      </c>
      <c r="V65" s="30" t="str">
        <f>+Sitio_Publico[[#This Row],[idcoleccion]]&amp;"-"&amp;Sitio_Publico[[#This Row],[id]]</f>
        <v>100-0064</v>
      </c>
      <c r="W65" s="31">
        <f>+VLOOKUP(Sitio_Publico[[#This Row],[territorio]],Estructura!$AO$4:$AR$1500,4,0)</f>
        <v>77800000</v>
      </c>
      <c r="X65" s="30">
        <f>+VLOOKUP(Sitio_Publico[[#This Row],[tema]],Estructura!$F$4:$I$1514,3,0)</f>
        <v>0</v>
      </c>
      <c r="Y65" s="30" t="str">
        <f>+VLOOKUP(Sitio_Publico[[#This Row],[contenido]],Estructura!$M$4:$O$18,3,0)</f>
        <v>C-778</v>
      </c>
      <c r="Z65" s="30" t="e">
        <f>+VLOOKUP(Sitio_Publico[[#This Row],[Filtro Integrado]],Estructura!$F$1517:$I$1531,3,0)</f>
        <v>#N/A</v>
      </c>
      <c r="AA65" s="30" t="e">
        <f>+VLOOKUP(Sitio_Publico[[#This Row],[Muestra]],Estructura!$M$21:$O$1000,3,0)</f>
        <v>#N/A</v>
      </c>
    </row>
    <row r="66" spans="1:27" ht="40.799999999999997" x14ac:dyDescent="0.3">
      <c r="A66" s="38" t="s">
        <v>508</v>
      </c>
      <c r="B66" s="12">
        <f t="shared" si="1"/>
        <v>100</v>
      </c>
      <c r="C66" s="27" t="str">
        <f t="shared" si="17"/>
        <v>Agricultura</v>
      </c>
      <c r="D66" s="27" t="str">
        <f t="shared" si="18"/>
        <v>Agropecuario y Forestal</v>
      </c>
      <c r="E66" s="42">
        <v>4</v>
      </c>
      <c r="F66" s="27" t="str">
        <f t="shared" si="60"/>
        <v>Fruta</v>
      </c>
      <c r="G66" s="27" t="str">
        <f t="shared" si="60"/>
        <v>Exportaciones</v>
      </c>
      <c r="H66" s="48" t="str">
        <f t="shared" ref="H66" si="63">+H65</f>
        <v>Nacional</v>
      </c>
      <c r="I66" s="39" t="s">
        <v>14</v>
      </c>
      <c r="J66" s="12" t="str">
        <f t="shared" si="54"/>
        <v>Ninguno</v>
      </c>
      <c r="K66" s="46" t="s">
        <v>633</v>
      </c>
      <c r="L66" s="39" t="str">
        <f t="shared" si="62"/>
        <v>Periodo 2012-2020</v>
      </c>
      <c r="M66" s="12" t="str">
        <f t="shared" si="10"/>
        <v>toneladas (t)</v>
      </c>
      <c r="N66" s="12" t="str">
        <f t="shared" si="11"/>
        <v>Oficina de Estudios y Políticas Agrarias (ODEPA)</v>
      </c>
      <c r="O66" s="40" t="str">
        <f>"Exportaciones de "&amp;Sitio_Publico[[#This Row],[Muestra]]&amp;" producidas en "&amp;I66&amp;", durante el "&amp;L66&amp;", por Tipo de Fruta"</f>
        <v>Exportaciones de Deshidratados producidas en Chile, durante el Periodo 2012-2020, por Tipo de Fruta</v>
      </c>
      <c r="P66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Deshidratados producidos en Chile según los Tipos de Fruta utilizados en su procesamiento , durante el Periodo 2012-2020 de acuerdo a datos recopilados por la Oficina de Estudios y Políticas Agrarias (ODEPA)- toneladas (t)</v>
      </c>
      <c r="Q66" s="41" t="str">
        <f t="shared" si="57"/>
        <v>Gráfico de Evolución</v>
      </c>
      <c r="R66" s="40" t="str">
        <f t="shared" si="13"/>
        <v>Berries,Cítricos,Frutos de hueso (carozo),Frutos de pepita,Frutos secos,Frutos oleaginosos,Otros,Tropicales y subtropicales,Uva</v>
      </c>
      <c r="S66" s="15" t="str">
        <f t="shared" si="58"/>
        <v>https://analytics.zoho.com/open-view/2395394000005736091?ZOHO_CRITERIA=%22Trasposicion_4.1%22.%22Id_Procesamiento%22%20%3D%204</v>
      </c>
      <c r="T66" s="16">
        <f t="shared" si="14"/>
        <v>777</v>
      </c>
      <c r="U66" s="29" t="str">
        <f t="shared" si="59"/>
        <v>#1774B9</v>
      </c>
      <c r="V66" s="30" t="str">
        <f>+Sitio_Publico[[#This Row],[idcoleccion]]&amp;"-"&amp;Sitio_Publico[[#This Row],[id]]</f>
        <v>100-0065</v>
      </c>
      <c r="W66" s="31">
        <f>+VLOOKUP(Sitio_Publico[[#This Row],[territorio]],Estructura!$AO$4:$AR$1500,4,0)</f>
        <v>77800000</v>
      </c>
      <c r="X66" s="30">
        <f>+VLOOKUP(Sitio_Publico[[#This Row],[tema]],Estructura!$F$4:$I$1514,3,0)</f>
        <v>0</v>
      </c>
      <c r="Y66" s="30" t="str">
        <f>+VLOOKUP(Sitio_Publico[[#This Row],[contenido]],Estructura!$M$4:$O$18,3,0)</f>
        <v>C-778</v>
      </c>
      <c r="Z66" s="30" t="e">
        <f>+VLOOKUP(Sitio_Publico[[#This Row],[Filtro Integrado]],Estructura!$F$1517:$I$1531,3,0)</f>
        <v>#N/A</v>
      </c>
      <c r="AA66" s="30" t="e">
        <f>+VLOOKUP(Sitio_Publico[[#This Row],[Muestra]],Estructura!$M$21:$O$1000,3,0)</f>
        <v>#N/A</v>
      </c>
    </row>
    <row r="67" spans="1:27" ht="40.799999999999997" x14ac:dyDescent="0.3">
      <c r="A67" s="19" t="s">
        <v>509</v>
      </c>
      <c r="B67" s="12">
        <f t="shared" si="1"/>
        <v>100</v>
      </c>
      <c r="C67" s="27" t="str">
        <f t="shared" si="17"/>
        <v>Agricultura</v>
      </c>
      <c r="D67" s="27" t="str">
        <f t="shared" si="18"/>
        <v>Agropecuario y Forestal</v>
      </c>
      <c r="E67" s="42">
        <v>5</v>
      </c>
      <c r="F67" s="27" t="str">
        <f t="shared" si="60"/>
        <v>Fruta</v>
      </c>
      <c r="G67" s="27" t="str">
        <f t="shared" si="60"/>
        <v>Exportaciones</v>
      </c>
      <c r="H67" s="48" t="str">
        <f t="shared" ref="H67" si="64">+H66</f>
        <v>Nacional</v>
      </c>
      <c r="I67" s="39" t="s">
        <v>14</v>
      </c>
      <c r="J67" s="12" t="str">
        <f t="shared" si="54"/>
        <v>Ninguno</v>
      </c>
      <c r="K67" s="46" t="s">
        <v>634</v>
      </c>
      <c r="L67" s="39" t="str">
        <f t="shared" si="62"/>
        <v>Periodo 2012-2020</v>
      </c>
      <c r="M67" s="12" t="str">
        <f t="shared" si="10"/>
        <v>toneladas (t)</v>
      </c>
      <c r="N67" s="12" t="str">
        <f t="shared" si="11"/>
        <v>Oficina de Estudios y Políticas Agrarias (ODEPA)</v>
      </c>
      <c r="O67" s="40" t="str">
        <f>"Exportaciones de "&amp;Sitio_Publico[[#This Row],[Muestra]]&amp;" producidas en "&amp;I67&amp;", durante el "&amp;L67&amp;", por Tipo de Fruta"</f>
        <v>Exportaciones de Fresca producidas en Chile, durante el Periodo 2012-2020, por Tipo de Fruta</v>
      </c>
      <c r="P67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Fresca producidos en Chile según los Tipos de Fruta utilizados en su procesamiento , durante el Periodo 2012-2020 de acuerdo a datos recopilados por la Oficina de Estudios y Políticas Agrarias (ODEPA)- toneladas (t)</v>
      </c>
      <c r="Q67" s="41" t="str">
        <f t="shared" si="57"/>
        <v>Gráfico de Evolución</v>
      </c>
      <c r="R67" s="40" t="str">
        <f t="shared" si="13"/>
        <v>Berries,Cítricos,Frutos de hueso (carozo),Frutos de pepita,Frutos secos,Frutos oleaginosos,Otros,Tropicales y subtropicales,Uva</v>
      </c>
      <c r="S67" s="15" t="str">
        <f t="shared" si="58"/>
        <v>https://analytics.zoho.com/open-view/2395394000005736091?ZOHO_CRITERIA=%22Trasposicion_4.1%22.%22Id_Procesamiento%22%20%3D%205</v>
      </c>
      <c r="T67" s="16">
        <f t="shared" si="14"/>
        <v>777</v>
      </c>
      <c r="U67" s="29" t="str">
        <f t="shared" si="59"/>
        <v>#1774B9</v>
      </c>
      <c r="V67" s="30" t="str">
        <f>+Sitio_Publico[[#This Row],[idcoleccion]]&amp;"-"&amp;Sitio_Publico[[#This Row],[id]]</f>
        <v>100-0066</v>
      </c>
      <c r="W67" s="31">
        <f>+VLOOKUP(Sitio_Publico[[#This Row],[territorio]],Estructura!$AO$4:$AR$1500,4,0)</f>
        <v>77800000</v>
      </c>
      <c r="X67" s="30">
        <f>+VLOOKUP(Sitio_Publico[[#This Row],[tema]],Estructura!$F$4:$I$1514,3,0)</f>
        <v>0</v>
      </c>
      <c r="Y67" s="30" t="str">
        <f>+VLOOKUP(Sitio_Publico[[#This Row],[contenido]],Estructura!$M$4:$O$18,3,0)</f>
        <v>C-778</v>
      </c>
      <c r="Z67" s="30" t="e">
        <f>+VLOOKUP(Sitio_Publico[[#This Row],[Filtro Integrado]],Estructura!$F$1517:$I$1531,3,0)</f>
        <v>#N/A</v>
      </c>
      <c r="AA67" s="30" t="e">
        <f>+VLOOKUP(Sitio_Publico[[#This Row],[Muestra]],Estructura!$M$21:$O$1000,3,0)</f>
        <v>#N/A</v>
      </c>
    </row>
    <row r="68" spans="1:27" ht="40.799999999999997" x14ac:dyDescent="0.3">
      <c r="A68" s="38" t="s">
        <v>510</v>
      </c>
      <c r="B68" s="12">
        <f t="shared" ref="B68:B85" si="65">+B67</f>
        <v>100</v>
      </c>
      <c r="C68" s="27" t="str">
        <f t="shared" si="17"/>
        <v>Agricultura</v>
      </c>
      <c r="D68" s="27" t="str">
        <f t="shared" si="18"/>
        <v>Agropecuario y Forestal</v>
      </c>
      <c r="E68" s="42">
        <v>6</v>
      </c>
      <c r="F68" s="27" t="str">
        <f t="shared" si="60"/>
        <v>Fruta</v>
      </c>
      <c r="G68" s="27" t="str">
        <f t="shared" si="60"/>
        <v>Exportaciones</v>
      </c>
      <c r="H68" s="48" t="str">
        <f t="shared" ref="H68" si="66">+H67</f>
        <v>Nacional</v>
      </c>
      <c r="I68" s="39" t="s">
        <v>14</v>
      </c>
      <c r="J68" s="12" t="str">
        <f t="shared" si="54"/>
        <v>Ninguno</v>
      </c>
      <c r="K68" s="46" t="s">
        <v>635</v>
      </c>
      <c r="L68" s="39" t="str">
        <f t="shared" si="62"/>
        <v>Periodo 2012-2020</v>
      </c>
      <c r="M68" s="12" t="str">
        <f t="shared" si="62"/>
        <v>toneladas (t)</v>
      </c>
      <c r="N68" s="12" t="str">
        <f t="shared" si="62"/>
        <v>Oficina de Estudios y Políticas Agrarias (ODEPA)</v>
      </c>
      <c r="O68" s="40" t="str">
        <f>"Exportaciones de "&amp;Sitio_Publico[[#This Row],[Muestra]]&amp;" producidas en "&amp;I68&amp;", durante el "&amp;L68&amp;", por Tipo de Fruta"</f>
        <v>Exportaciones de Frutos secos producidas en Chile, durante el Periodo 2012-2020, por Tipo de Fruta</v>
      </c>
      <c r="P68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Frutos secos producidos en Chile según los Tipos de Fruta utilizados en su procesamiento , durante el Periodo 2012-2020 de acuerdo a datos recopilados por la Oficina de Estudios y Políticas Agrarias (ODEPA)- toneladas (t)</v>
      </c>
      <c r="Q68" s="41" t="str">
        <f t="shared" si="57"/>
        <v>Gráfico de Evolución</v>
      </c>
      <c r="R68" s="40" t="str">
        <f t="shared" si="57"/>
        <v>Berries,Cítricos,Frutos de hueso (carozo),Frutos de pepita,Frutos secos,Frutos oleaginosos,Otros,Tropicales y subtropicales,Uva</v>
      </c>
      <c r="S68" s="15" t="str">
        <f t="shared" si="58"/>
        <v>https://analytics.zoho.com/open-view/2395394000005736091?ZOHO_CRITERIA=%22Trasposicion_4.1%22.%22Id_Procesamiento%22%20%3D%206</v>
      </c>
      <c r="T68" s="16">
        <f t="shared" ref="T68:T131" si="67">+T67</f>
        <v>777</v>
      </c>
      <c r="U68" s="29" t="str">
        <f t="shared" si="59"/>
        <v>#1774B9</v>
      </c>
      <c r="V68" s="30" t="str">
        <f>+Sitio_Publico[[#This Row],[idcoleccion]]&amp;"-"&amp;Sitio_Publico[[#This Row],[id]]</f>
        <v>100-0067</v>
      </c>
      <c r="W68" s="31">
        <f>+VLOOKUP(Sitio_Publico[[#This Row],[territorio]],Estructura!$AO$4:$AR$1500,4,0)</f>
        <v>77800000</v>
      </c>
      <c r="X68" s="30">
        <f>+VLOOKUP(Sitio_Publico[[#This Row],[tema]],Estructura!$F$4:$I$1514,3,0)</f>
        <v>0</v>
      </c>
      <c r="Y68" s="30" t="str">
        <f>+VLOOKUP(Sitio_Publico[[#This Row],[contenido]],Estructura!$M$4:$O$18,3,0)</f>
        <v>C-778</v>
      </c>
      <c r="Z68" s="30" t="e">
        <f>+VLOOKUP(Sitio_Publico[[#This Row],[Filtro Integrado]],Estructura!$F$1517:$I$1531,3,0)</f>
        <v>#N/A</v>
      </c>
      <c r="AA68" s="30" t="e">
        <f>+VLOOKUP(Sitio_Publico[[#This Row],[Muestra]],Estructura!$M$21:$O$1000,3,0)</f>
        <v>#N/A</v>
      </c>
    </row>
    <row r="69" spans="1:27" ht="40.799999999999997" x14ac:dyDescent="0.3">
      <c r="A69" s="19" t="s">
        <v>511</v>
      </c>
      <c r="B69" s="12">
        <f t="shared" si="65"/>
        <v>100</v>
      </c>
      <c r="C69" s="27" t="str">
        <f t="shared" si="17"/>
        <v>Agricultura</v>
      </c>
      <c r="D69" s="27" t="str">
        <f t="shared" si="18"/>
        <v>Agropecuario y Forestal</v>
      </c>
      <c r="E69" s="42">
        <v>7</v>
      </c>
      <c r="F69" s="27" t="str">
        <f t="shared" si="60"/>
        <v>Fruta</v>
      </c>
      <c r="G69" s="27" t="str">
        <f t="shared" si="60"/>
        <v>Exportaciones</v>
      </c>
      <c r="H69" s="48" t="str">
        <f t="shared" ref="H69" si="68">+H68</f>
        <v>Nacional</v>
      </c>
      <c r="I69" s="39" t="s">
        <v>14</v>
      </c>
      <c r="J69" s="12" t="str">
        <f t="shared" si="54"/>
        <v>Ninguno</v>
      </c>
      <c r="K69" s="46" t="s">
        <v>636</v>
      </c>
      <c r="L69" s="39" t="str">
        <f t="shared" si="62"/>
        <v>Periodo 2012-2020</v>
      </c>
      <c r="M69" s="12" t="str">
        <f t="shared" si="62"/>
        <v>toneladas (t)</v>
      </c>
      <c r="N69" s="12" t="str">
        <f t="shared" si="62"/>
        <v>Oficina de Estudios y Políticas Agrarias (ODEPA)</v>
      </c>
      <c r="O69" s="40" t="str">
        <f>"Exportaciones de "&amp;Sitio_Publico[[#This Row],[Muestra]]&amp;" producidas en "&amp;I69&amp;", durante el "&amp;L69&amp;", por Tipo de Fruta"</f>
        <v>Exportaciones de Jugos producidas en Chile, durante el Periodo 2012-2020, por Tipo de Fruta</v>
      </c>
      <c r="P69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Jugos producidos en Chile según los Tipos de Fruta utilizados en su procesamiento , durante el Periodo 2012-2020 de acuerdo a datos recopilados por la Oficina de Estudios y Políticas Agrarias (ODEPA)- toneladas (t)</v>
      </c>
      <c r="Q69" s="41" t="str">
        <f t="shared" si="57"/>
        <v>Gráfico de Evolución</v>
      </c>
      <c r="R69" s="40" t="str">
        <f t="shared" si="57"/>
        <v>Berries,Cítricos,Frutos de hueso (carozo),Frutos de pepita,Frutos secos,Frutos oleaginosos,Otros,Tropicales y subtropicales,Uva</v>
      </c>
      <c r="S69" s="15" t="str">
        <f t="shared" si="58"/>
        <v>https://analytics.zoho.com/open-view/2395394000005736091?ZOHO_CRITERIA=%22Trasposicion_4.1%22.%22Id_Procesamiento%22%20%3D%207</v>
      </c>
      <c r="T69" s="16">
        <f t="shared" si="67"/>
        <v>777</v>
      </c>
      <c r="U69" s="29" t="str">
        <f t="shared" si="59"/>
        <v>#1774B9</v>
      </c>
      <c r="V69" s="30" t="str">
        <f>+Sitio_Publico[[#This Row],[idcoleccion]]&amp;"-"&amp;Sitio_Publico[[#This Row],[id]]</f>
        <v>100-0068</v>
      </c>
      <c r="W69" s="31">
        <f>+VLOOKUP(Sitio_Publico[[#This Row],[territorio]],Estructura!$AO$4:$AR$1500,4,0)</f>
        <v>77800000</v>
      </c>
      <c r="X69" s="30">
        <f>+VLOOKUP(Sitio_Publico[[#This Row],[tema]],Estructura!$F$4:$I$1514,3,0)</f>
        <v>0</v>
      </c>
      <c r="Y69" s="30" t="str">
        <f>+VLOOKUP(Sitio_Publico[[#This Row],[contenido]],Estructura!$M$4:$O$18,3,0)</f>
        <v>C-778</v>
      </c>
      <c r="Z69" s="30" t="e">
        <f>+VLOOKUP(Sitio_Publico[[#This Row],[Filtro Integrado]],Estructura!$F$1517:$I$1531,3,0)</f>
        <v>#N/A</v>
      </c>
      <c r="AA69" s="30" t="e">
        <f>+VLOOKUP(Sitio_Publico[[#This Row],[Muestra]],Estructura!$M$21:$O$1000,3,0)</f>
        <v>#N/A</v>
      </c>
    </row>
    <row r="70" spans="1:27" ht="40.799999999999997" x14ac:dyDescent="0.3">
      <c r="A70" s="51" t="s">
        <v>512</v>
      </c>
      <c r="B70" s="12">
        <f t="shared" si="65"/>
        <v>100</v>
      </c>
      <c r="C70" s="27" t="str">
        <f t="shared" si="17"/>
        <v>Agricultura</v>
      </c>
      <c r="D70" s="27" t="str">
        <f t="shared" si="18"/>
        <v>Agropecuario y Forestal</v>
      </c>
      <c r="E70" s="17">
        <v>1</v>
      </c>
      <c r="F70" s="27" t="str">
        <f t="shared" ref="F70:G70" si="69">+F69</f>
        <v>Fruta</v>
      </c>
      <c r="G70" s="27" t="str">
        <f t="shared" si="69"/>
        <v>Exportaciones</v>
      </c>
      <c r="H70" s="47" t="s">
        <v>451</v>
      </c>
      <c r="I70" s="44" t="s">
        <v>364</v>
      </c>
      <c r="J70" s="12" t="str">
        <f t="shared" si="54"/>
        <v>Ninguno</v>
      </c>
      <c r="K70" s="59" t="s">
        <v>638</v>
      </c>
      <c r="L70" s="52" t="s">
        <v>628</v>
      </c>
      <c r="M70" s="12" t="s">
        <v>637</v>
      </c>
      <c r="N70" s="12" t="str">
        <f t="shared" si="62"/>
        <v>Oficina de Estudios y Políticas Agrarias (ODEPA)</v>
      </c>
      <c r="O70" s="53" t="str">
        <f>"Valor de las exportaciones de "&amp;Sitio_Publico[[#This Row],[Muestra]]&amp;" producidas en la "&amp;I70&amp;", durante el "&amp;L70</f>
        <v>Valor de las exportaciones de Fruta por Tipo de Procesamiento producidas en la Región de Tarapacá, durante el Año 2020</v>
      </c>
      <c r="P70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Tarapacá durante el Año 2020 de acuerdo a datos recopilados por la Oficina de Estudios y Políticas Agrarias (ODEPA)- Dólares (USD)</v>
      </c>
      <c r="Q70" s="54" t="s">
        <v>458</v>
      </c>
      <c r="R70" s="53"/>
      <c r="S70" s="55" t="str">
        <f>+"https://analytics.zoho.com/open-view/2395394000006080273?ZOHO_CRITERIA=%22Trasposicion_4.2%22.%22C%C3%B3digo_Regi%C3%B3n%22%20%3D%20"&amp;E70</f>
        <v>https://analytics.zoho.com/open-view/2395394000006080273?ZOHO_CRITERIA=%22Trasposicion_4.2%22.%22C%C3%B3digo_Regi%C3%B3n%22%20%3D%201</v>
      </c>
      <c r="T70" s="16">
        <f t="shared" si="67"/>
        <v>777</v>
      </c>
      <c r="U70" s="56" t="str">
        <f>+U69</f>
        <v>#1774B9</v>
      </c>
      <c r="V70" s="57" t="str">
        <f>+Sitio_Publico[[#This Row],[idcoleccion]]&amp;"-"&amp;Sitio_Publico[[#This Row],[id]]</f>
        <v>100-0069</v>
      </c>
      <c r="W70" s="37">
        <f>+VLOOKUP(Sitio_Publico[[#This Row],[territorio]],Estructura!$AO$4:$AR$1500,4,0)</f>
        <v>77900001</v>
      </c>
      <c r="X70" s="58">
        <f>+VLOOKUP(Sitio_Publico[[#This Row],[tema]],Estructura!$F$4:$I$1514,3,0)</f>
        <v>0</v>
      </c>
      <c r="Y70" s="58" t="str">
        <f>+VLOOKUP(Sitio_Publico[[#This Row],[contenido]],Estructura!$M$4:$O$18,3,0)</f>
        <v>C-778</v>
      </c>
      <c r="Z70" s="58" t="e">
        <f>+VLOOKUP(Sitio_Publico[[#This Row],[Filtro Integrado]],Estructura!$F$1517:$I$1531,3,0)</f>
        <v>#N/A</v>
      </c>
      <c r="AA70" s="58" t="e">
        <f>+VLOOKUP(Sitio_Publico[[#This Row],[Muestra]],Estructura!$M$21:$O$1000,3,0)</f>
        <v>#N/A</v>
      </c>
    </row>
    <row r="71" spans="1:27" ht="40.799999999999997" x14ac:dyDescent="0.3">
      <c r="A71" s="19" t="s">
        <v>513</v>
      </c>
      <c r="B71" s="12">
        <f t="shared" si="65"/>
        <v>100</v>
      </c>
      <c r="C71" s="27" t="str">
        <f t="shared" si="17"/>
        <v>Agricultura</v>
      </c>
      <c r="D71" s="27" t="str">
        <f t="shared" si="18"/>
        <v>Agropecuario y Forestal</v>
      </c>
      <c r="E71" s="17">
        <v>2</v>
      </c>
      <c r="F71" s="27" t="str">
        <f t="shared" ref="F71:G71" si="70">+F70</f>
        <v>Fruta</v>
      </c>
      <c r="G71" s="27" t="str">
        <f t="shared" si="70"/>
        <v>Exportaciones</v>
      </c>
      <c r="H71" s="47" t="str">
        <f>+H70</f>
        <v>Región de Origen</v>
      </c>
      <c r="I71" s="44" t="s">
        <v>365</v>
      </c>
      <c r="J71" s="12" t="str">
        <f t="shared" si="54"/>
        <v>Ninguno</v>
      </c>
      <c r="K71" s="59" t="str">
        <f>+K70</f>
        <v>Fruta por Tipo de Procesamiento</v>
      </c>
      <c r="L71" s="52" t="str">
        <f>+L70</f>
        <v>Año 2020</v>
      </c>
      <c r="M71" s="12" t="str">
        <f t="shared" si="62"/>
        <v>Dólares (USD)</v>
      </c>
      <c r="N71" s="12" t="str">
        <f t="shared" si="62"/>
        <v>Oficina de Estudios y Políticas Agrarias (ODEPA)</v>
      </c>
      <c r="O71" s="53" t="str">
        <f>"Valor de las exportaciones de "&amp;Sitio_Publico[[#This Row],[Muestra]]&amp;" producidas en la "&amp;I71&amp;", durante el "&amp;L71</f>
        <v>Valor de las exportaciones de Fruta por Tipo de Procesamiento producidas en la Región de Antofagasta, durante el Año 2020</v>
      </c>
      <c r="P71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Antofagasta durante el Año 2020 de acuerdo a datos recopilados por la Oficina de Estudios y Políticas Agrarias (ODEPA)- Dólares (USD)</v>
      </c>
      <c r="Q71" s="54" t="str">
        <f>+Q70</f>
        <v>Gráfico Apilado</v>
      </c>
      <c r="R71" s="53"/>
      <c r="S71" s="55" t="str">
        <f t="shared" ref="S71:S85" si="71">+"https://analytics.zoho.com/open-view/2395394000006080273?ZOHO_CRITERIA=%22Trasposicion_4.2%22.%22C%C3%B3digo_Regi%C3%B3n%22%20%3D%20"&amp;E71</f>
        <v>https://analytics.zoho.com/open-view/2395394000006080273?ZOHO_CRITERIA=%22Trasposicion_4.2%22.%22C%C3%B3digo_Regi%C3%B3n%22%20%3D%202</v>
      </c>
      <c r="T71" s="16">
        <f t="shared" si="67"/>
        <v>777</v>
      </c>
      <c r="U71" s="56" t="str">
        <f>+U70</f>
        <v>#1774B9</v>
      </c>
      <c r="V71" s="57" t="str">
        <f>+Sitio_Publico[[#This Row],[idcoleccion]]&amp;"-"&amp;Sitio_Publico[[#This Row],[id]]</f>
        <v>100-0070</v>
      </c>
      <c r="W71" s="37">
        <f>+VLOOKUP(Sitio_Publico[[#This Row],[territorio]],Estructura!$AO$4:$AR$1500,4,0)</f>
        <v>77900002</v>
      </c>
      <c r="X71" s="58">
        <f>+VLOOKUP(Sitio_Publico[[#This Row],[tema]],Estructura!$F$4:$I$1514,3,0)</f>
        <v>0</v>
      </c>
      <c r="Y71" s="58" t="str">
        <f>+VLOOKUP(Sitio_Publico[[#This Row],[contenido]],Estructura!$M$4:$O$18,3,0)</f>
        <v>C-778</v>
      </c>
      <c r="Z71" s="58" t="e">
        <f>+VLOOKUP(Sitio_Publico[[#This Row],[Filtro Integrado]],Estructura!$F$1517:$I$1531,3,0)</f>
        <v>#N/A</v>
      </c>
      <c r="AA71" s="58" t="e">
        <f>+VLOOKUP(Sitio_Publico[[#This Row],[Muestra]],Estructura!$M$21:$O$1000,3,0)</f>
        <v>#N/A</v>
      </c>
    </row>
    <row r="72" spans="1:27" ht="40.799999999999997" x14ac:dyDescent="0.3">
      <c r="A72" s="38" t="s">
        <v>514</v>
      </c>
      <c r="B72" s="12">
        <f t="shared" si="65"/>
        <v>100</v>
      </c>
      <c r="C72" s="27" t="str">
        <f t="shared" si="17"/>
        <v>Agricultura</v>
      </c>
      <c r="D72" s="27" t="str">
        <f t="shared" si="18"/>
        <v>Agropecuario y Forestal</v>
      </c>
      <c r="E72" s="17">
        <v>3</v>
      </c>
      <c r="F72" s="27" t="str">
        <f t="shared" ref="F72:G72" si="72">+F71</f>
        <v>Fruta</v>
      </c>
      <c r="G72" s="27" t="str">
        <f t="shared" si="72"/>
        <v>Exportaciones</v>
      </c>
      <c r="H72" s="47" t="str">
        <f t="shared" ref="H72:H85" si="73">+H71</f>
        <v>Región de Origen</v>
      </c>
      <c r="I72" s="44" t="s">
        <v>366</v>
      </c>
      <c r="J72" s="12" t="str">
        <f t="shared" si="54"/>
        <v>Ninguno</v>
      </c>
      <c r="K72" s="59" t="str">
        <f t="shared" si="54"/>
        <v>Fruta por Tipo de Procesamiento</v>
      </c>
      <c r="L72" s="52" t="str">
        <f t="shared" ref="L72:L135" si="74">+L71</f>
        <v>Año 2020</v>
      </c>
      <c r="M72" s="12" t="str">
        <f t="shared" si="62"/>
        <v>Dólares (USD)</v>
      </c>
      <c r="N72" s="12" t="str">
        <f t="shared" si="62"/>
        <v>Oficina de Estudios y Políticas Agrarias (ODEPA)</v>
      </c>
      <c r="O72" s="53" t="str">
        <f>"Valor de las exportaciones de "&amp;Sitio_Publico[[#This Row],[Muestra]]&amp;" producidas en la "&amp;I72&amp;", durante el "&amp;L72</f>
        <v>Valor de las exportaciones de Fruta por Tipo de Procesamiento producidas en la Región de Atacama, durante el Año 2020</v>
      </c>
      <c r="P72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Atacama durante el Año 2020 de acuerdo a datos recopilados por la Oficina de Estudios y Políticas Agrarias (ODEPA)- Dólares (USD)</v>
      </c>
      <c r="Q72" s="32" t="str">
        <f t="shared" ref="Q72:Q74" si="75">+Q71</f>
        <v>Gráfico Apilado</v>
      </c>
      <c r="R72" s="33"/>
      <c r="S72" s="55" t="str">
        <f t="shared" si="71"/>
        <v>https://analytics.zoho.com/open-view/2395394000006080273?ZOHO_CRITERIA=%22Trasposicion_4.2%22.%22C%C3%B3digo_Regi%C3%B3n%22%20%3D%203</v>
      </c>
      <c r="T72" s="16">
        <f t="shared" si="67"/>
        <v>777</v>
      </c>
      <c r="U72" s="29" t="str">
        <f t="shared" ref="U72:U74" si="76">+U71</f>
        <v>#1774B9</v>
      </c>
      <c r="V72" s="34" t="str">
        <f>+Sitio_Publico[[#This Row],[idcoleccion]]&amp;"-"&amp;Sitio_Publico[[#This Row],[id]]</f>
        <v>100-0071</v>
      </c>
      <c r="W72" s="37">
        <f>+VLOOKUP(Sitio_Publico[[#This Row],[territorio]],Estructura!$AO$4:$AR$1500,4,0)</f>
        <v>77900003</v>
      </c>
      <c r="X72" s="30">
        <f>+VLOOKUP(Sitio_Publico[[#This Row],[tema]],Estructura!$F$4:$I$1514,3,0)</f>
        <v>0</v>
      </c>
      <c r="Y72" s="30" t="str">
        <f>+VLOOKUP(Sitio_Publico[[#This Row],[contenido]],Estructura!$M$4:$O$18,3,0)</f>
        <v>C-778</v>
      </c>
      <c r="Z72" s="30" t="e">
        <f>+VLOOKUP(Sitio_Publico[[#This Row],[Filtro Integrado]],Estructura!$F$1517:$I$1531,3,0)</f>
        <v>#N/A</v>
      </c>
      <c r="AA72" s="30" t="e">
        <f>+VLOOKUP(Sitio_Publico[[#This Row],[Muestra]],Estructura!$M$21:$O$1000,3,0)</f>
        <v>#N/A</v>
      </c>
    </row>
    <row r="73" spans="1:27" ht="40.799999999999997" x14ac:dyDescent="0.3">
      <c r="A73" s="19" t="s">
        <v>515</v>
      </c>
      <c r="B73" s="12">
        <f t="shared" si="65"/>
        <v>100</v>
      </c>
      <c r="C73" s="27" t="str">
        <f t="shared" si="17"/>
        <v>Agricultura</v>
      </c>
      <c r="D73" s="27" t="str">
        <f t="shared" si="18"/>
        <v>Agropecuario y Forestal</v>
      </c>
      <c r="E73" s="17">
        <v>4</v>
      </c>
      <c r="F73" s="27" t="str">
        <f t="shared" ref="F73:G73" si="77">+F72</f>
        <v>Fruta</v>
      </c>
      <c r="G73" s="27" t="str">
        <f t="shared" si="77"/>
        <v>Exportaciones</v>
      </c>
      <c r="H73" s="47" t="str">
        <f t="shared" si="73"/>
        <v>Región de Origen</v>
      </c>
      <c r="I73" s="44" t="s">
        <v>367</v>
      </c>
      <c r="J73" s="12" t="str">
        <f t="shared" si="54"/>
        <v>Ninguno</v>
      </c>
      <c r="K73" s="59" t="str">
        <f t="shared" si="54"/>
        <v>Fruta por Tipo de Procesamiento</v>
      </c>
      <c r="L73" s="52" t="str">
        <f t="shared" si="74"/>
        <v>Año 2020</v>
      </c>
      <c r="M73" s="12" t="str">
        <f t="shared" si="62"/>
        <v>Dólares (USD)</v>
      </c>
      <c r="N73" s="12" t="str">
        <f t="shared" si="62"/>
        <v>Oficina de Estudios y Políticas Agrarias (ODEPA)</v>
      </c>
      <c r="O73" s="53" t="str">
        <f>"Valor de las exportaciones de "&amp;Sitio_Publico[[#This Row],[Muestra]]&amp;" producidas en la "&amp;I73&amp;", durante el "&amp;L73</f>
        <v>Valor de las exportaciones de Fruta por Tipo de Procesamiento producidas en la Región de Coquimbo, durante el Año 2020</v>
      </c>
      <c r="P73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Coquimbo durante el Año 2020 de acuerdo a datos recopilados por la Oficina de Estudios y Políticas Agrarias (ODEPA)- Dólares (USD)</v>
      </c>
      <c r="Q73" s="32" t="str">
        <f t="shared" si="75"/>
        <v>Gráfico Apilado</v>
      </c>
      <c r="R73" s="33"/>
      <c r="S73" s="55" t="str">
        <f t="shared" si="71"/>
        <v>https://analytics.zoho.com/open-view/2395394000006080273?ZOHO_CRITERIA=%22Trasposicion_4.2%22.%22C%C3%B3digo_Regi%C3%B3n%22%20%3D%204</v>
      </c>
      <c r="T73" s="16">
        <f t="shared" si="67"/>
        <v>777</v>
      </c>
      <c r="U73" s="29" t="str">
        <f t="shared" si="76"/>
        <v>#1774B9</v>
      </c>
      <c r="V73" s="34" t="str">
        <f>+Sitio_Publico[[#This Row],[idcoleccion]]&amp;"-"&amp;Sitio_Publico[[#This Row],[id]]</f>
        <v>100-0072</v>
      </c>
      <c r="W73" s="37">
        <f>+VLOOKUP(Sitio_Publico[[#This Row],[territorio]],Estructura!$AO$4:$AR$1500,4,0)</f>
        <v>77900004</v>
      </c>
      <c r="X73" s="30">
        <f>+VLOOKUP(Sitio_Publico[[#This Row],[tema]],Estructura!$F$4:$I$1514,3,0)</f>
        <v>0</v>
      </c>
      <c r="Y73" s="30" t="str">
        <f>+VLOOKUP(Sitio_Publico[[#This Row],[contenido]],Estructura!$M$4:$O$18,3,0)</f>
        <v>C-778</v>
      </c>
      <c r="Z73" s="30" t="e">
        <f>+VLOOKUP(Sitio_Publico[[#This Row],[Filtro Integrado]],Estructura!$F$1517:$I$1531,3,0)</f>
        <v>#N/A</v>
      </c>
      <c r="AA73" s="30" t="e">
        <f>+VLOOKUP(Sitio_Publico[[#This Row],[Muestra]],Estructura!$M$21:$O$1000,3,0)</f>
        <v>#N/A</v>
      </c>
    </row>
    <row r="74" spans="1:27" ht="40.799999999999997" x14ac:dyDescent="0.3">
      <c r="A74" s="38" t="s">
        <v>516</v>
      </c>
      <c r="B74" s="12">
        <f t="shared" si="65"/>
        <v>100</v>
      </c>
      <c r="C74" s="27" t="str">
        <f t="shared" si="17"/>
        <v>Agricultura</v>
      </c>
      <c r="D74" s="27" t="str">
        <f t="shared" si="18"/>
        <v>Agropecuario y Forestal</v>
      </c>
      <c r="E74" s="17">
        <v>5</v>
      </c>
      <c r="F74" s="27" t="str">
        <f t="shared" ref="F74:G74" si="78">+F73</f>
        <v>Fruta</v>
      </c>
      <c r="G74" s="27" t="str">
        <f t="shared" si="78"/>
        <v>Exportaciones</v>
      </c>
      <c r="H74" s="47" t="str">
        <f t="shared" si="73"/>
        <v>Región de Origen</v>
      </c>
      <c r="I74" s="44" t="s">
        <v>368</v>
      </c>
      <c r="J74" s="12" t="str">
        <f t="shared" si="54"/>
        <v>Ninguno</v>
      </c>
      <c r="K74" s="59" t="str">
        <f t="shared" si="54"/>
        <v>Fruta por Tipo de Procesamiento</v>
      </c>
      <c r="L74" s="52" t="str">
        <f t="shared" si="74"/>
        <v>Año 2020</v>
      </c>
      <c r="M74" s="12" t="str">
        <f t="shared" si="62"/>
        <v>Dólares (USD)</v>
      </c>
      <c r="N74" s="12" t="str">
        <f t="shared" si="62"/>
        <v>Oficina de Estudios y Políticas Agrarias (ODEPA)</v>
      </c>
      <c r="O74" s="53" t="str">
        <f>"Valor de las exportaciones de "&amp;Sitio_Publico[[#This Row],[Muestra]]&amp;" producidas en la "&amp;I74&amp;", durante el "&amp;L74</f>
        <v>Valor de las exportaciones de Fruta por Tipo de Procesamiento producidas en la Región de Valparaíso, durante el Año 2020</v>
      </c>
      <c r="P74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Valparaíso durante el Año 2020 de acuerdo a datos recopilados por la Oficina de Estudios y Políticas Agrarias (ODEPA)- Dólares (USD)</v>
      </c>
      <c r="Q74" s="32" t="str">
        <f t="shared" si="75"/>
        <v>Gráfico Apilado</v>
      </c>
      <c r="R74" s="33"/>
      <c r="S74" s="55" t="str">
        <f t="shared" si="71"/>
        <v>https://analytics.zoho.com/open-view/2395394000006080273?ZOHO_CRITERIA=%22Trasposicion_4.2%22.%22C%C3%B3digo_Regi%C3%B3n%22%20%3D%205</v>
      </c>
      <c r="T74" s="16">
        <f t="shared" si="67"/>
        <v>777</v>
      </c>
      <c r="U74" s="29" t="str">
        <f t="shared" si="76"/>
        <v>#1774B9</v>
      </c>
      <c r="V74" s="34" t="str">
        <f>+Sitio_Publico[[#This Row],[idcoleccion]]&amp;"-"&amp;Sitio_Publico[[#This Row],[id]]</f>
        <v>100-0073</v>
      </c>
      <c r="W74" s="37">
        <f>+VLOOKUP(Sitio_Publico[[#This Row],[territorio]],Estructura!$AO$4:$AR$1500,4,0)</f>
        <v>77900005</v>
      </c>
      <c r="X74" s="30">
        <f>+VLOOKUP(Sitio_Publico[[#This Row],[tema]],Estructura!$F$4:$I$1514,3,0)</f>
        <v>0</v>
      </c>
      <c r="Y74" s="30" t="str">
        <f>+VLOOKUP(Sitio_Publico[[#This Row],[contenido]],Estructura!$M$4:$O$18,3,0)</f>
        <v>C-778</v>
      </c>
      <c r="Z74" s="30" t="e">
        <f>+VLOOKUP(Sitio_Publico[[#This Row],[Filtro Integrado]],Estructura!$F$1517:$I$1531,3,0)</f>
        <v>#N/A</v>
      </c>
      <c r="AA74" s="30" t="e">
        <f>+VLOOKUP(Sitio_Publico[[#This Row],[Muestra]],Estructura!$M$21:$O$1000,3,0)</f>
        <v>#N/A</v>
      </c>
    </row>
    <row r="75" spans="1:27" ht="40.799999999999997" x14ac:dyDescent="0.3">
      <c r="A75" s="19" t="s">
        <v>517</v>
      </c>
      <c r="B75" s="12">
        <f t="shared" si="65"/>
        <v>100</v>
      </c>
      <c r="C75" s="27" t="str">
        <f t="shared" si="17"/>
        <v>Agricultura</v>
      </c>
      <c r="D75" s="27" t="str">
        <f t="shared" si="18"/>
        <v>Agropecuario y Forestal</v>
      </c>
      <c r="E75" s="17">
        <v>6</v>
      </c>
      <c r="F75" s="27" t="str">
        <f t="shared" ref="F75:G75" si="79">+F74</f>
        <v>Fruta</v>
      </c>
      <c r="G75" s="27" t="str">
        <f t="shared" si="79"/>
        <v>Exportaciones</v>
      </c>
      <c r="H75" s="47" t="str">
        <f t="shared" si="73"/>
        <v>Región de Origen</v>
      </c>
      <c r="I75" s="44" t="s">
        <v>369</v>
      </c>
      <c r="J75" s="12" t="str">
        <f t="shared" si="54"/>
        <v>Ninguno</v>
      </c>
      <c r="K75" s="59" t="str">
        <f t="shared" si="54"/>
        <v>Fruta por Tipo de Procesamiento</v>
      </c>
      <c r="L75" s="52" t="str">
        <f t="shared" si="74"/>
        <v>Año 2020</v>
      </c>
      <c r="M75" s="12" t="str">
        <f t="shared" si="62"/>
        <v>Dólares (USD)</v>
      </c>
      <c r="N75" s="12" t="str">
        <f t="shared" si="62"/>
        <v>Oficina de Estudios y Políticas Agrarias (ODEPA)</v>
      </c>
      <c r="O75" s="53" t="str">
        <f>"Valor de las exportaciones de "&amp;Sitio_Publico[[#This Row],[Muestra]]&amp;" producidas en la "&amp;I75&amp;", durante el "&amp;L75</f>
        <v>Valor de las exportaciones de Fruta por Tipo de Procesamiento producidas en la Región de O'Higgins, durante el Año 2020</v>
      </c>
      <c r="P75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O'Higgins durante el Año 2020 de acuerdo a datos recopilados por la Oficina de Estudios y Políticas Agrarias (ODEPA)- Dólares (USD)</v>
      </c>
      <c r="Q75" s="32" t="str">
        <f t="shared" ref="Q75:Q85" si="80">+Q74</f>
        <v>Gráfico Apilado</v>
      </c>
      <c r="R75" s="33"/>
      <c r="S75" s="55" t="str">
        <f t="shared" si="71"/>
        <v>https://analytics.zoho.com/open-view/2395394000006080273?ZOHO_CRITERIA=%22Trasposicion_4.2%22.%22C%C3%B3digo_Regi%C3%B3n%22%20%3D%206</v>
      </c>
      <c r="T75" s="16">
        <f t="shared" si="67"/>
        <v>777</v>
      </c>
      <c r="U75" s="29" t="str">
        <f t="shared" ref="U75:U85" si="81">+U74</f>
        <v>#1774B9</v>
      </c>
      <c r="V75" s="34" t="str">
        <f>+Sitio_Publico[[#This Row],[idcoleccion]]&amp;"-"&amp;Sitio_Publico[[#This Row],[id]]</f>
        <v>100-0074</v>
      </c>
      <c r="W75" s="37">
        <f>+VLOOKUP(Sitio_Publico[[#This Row],[territorio]],Estructura!$AO$4:$AR$1500,4,0)</f>
        <v>77900006</v>
      </c>
      <c r="X75" s="30">
        <f>+VLOOKUP(Sitio_Publico[[#This Row],[tema]],Estructura!$F$4:$I$1514,3,0)</f>
        <v>0</v>
      </c>
      <c r="Y75" s="30" t="str">
        <f>+VLOOKUP(Sitio_Publico[[#This Row],[contenido]],Estructura!$M$4:$O$18,3,0)</f>
        <v>C-778</v>
      </c>
      <c r="Z75" s="30" t="e">
        <f>+VLOOKUP(Sitio_Publico[[#This Row],[Filtro Integrado]],Estructura!$F$1517:$I$1531,3,0)</f>
        <v>#N/A</v>
      </c>
      <c r="AA75" s="30" t="e">
        <f>+VLOOKUP(Sitio_Publico[[#This Row],[Muestra]],Estructura!$M$21:$O$1000,3,0)</f>
        <v>#N/A</v>
      </c>
    </row>
    <row r="76" spans="1:27" ht="40.799999999999997" x14ac:dyDescent="0.3">
      <c r="A76" s="38" t="s">
        <v>518</v>
      </c>
      <c r="B76" s="12">
        <f t="shared" si="65"/>
        <v>100</v>
      </c>
      <c r="C76" s="27" t="str">
        <f t="shared" si="17"/>
        <v>Agricultura</v>
      </c>
      <c r="D76" s="27" t="str">
        <f t="shared" si="18"/>
        <v>Agropecuario y Forestal</v>
      </c>
      <c r="E76" s="17">
        <v>7</v>
      </c>
      <c r="F76" s="27" t="str">
        <f t="shared" ref="F76:G76" si="82">+F75</f>
        <v>Fruta</v>
      </c>
      <c r="G76" s="27" t="str">
        <f t="shared" si="82"/>
        <v>Exportaciones</v>
      </c>
      <c r="H76" s="47" t="str">
        <f t="shared" si="73"/>
        <v>Región de Origen</v>
      </c>
      <c r="I76" s="44" t="s">
        <v>370</v>
      </c>
      <c r="J76" s="12" t="str">
        <f t="shared" si="54"/>
        <v>Ninguno</v>
      </c>
      <c r="K76" s="59" t="str">
        <f t="shared" si="54"/>
        <v>Fruta por Tipo de Procesamiento</v>
      </c>
      <c r="L76" s="52" t="str">
        <f t="shared" si="74"/>
        <v>Año 2020</v>
      </c>
      <c r="M76" s="12" t="str">
        <f t="shared" si="62"/>
        <v>Dólares (USD)</v>
      </c>
      <c r="N76" s="12" t="str">
        <f t="shared" si="62"/>
        <v>Oficina de Estudios y Políticas Agrarias (ODEPA)</v>
      </c>
      <c r="O76" s="53" t="str">
        <f>"Valor de las exportaciones de "&amp;Sitio_Publico[[#This Row],[Muestra]]&amp;" producidas en la "&amp;I76&amp;", durante el "&amp;L76</f>
        <v>Valor de las exportaciones de Fruta por Tipo de Procesamiento producidas en la Región de Maule, durante el Año 2020</v>
      </c>
      <c r="P76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Maule durante el Año 2020 de acuerdo a datos recopilados por la Oficina de Estudios y Políticas Agrarias (ODEPA)- Dólares (USD)</v>
      </c>
      <c r="Q76" s="32" t="str">
        <f t="shared" si="80"/>
        <v>Gráfico Apilado</v>
      </c>
      <c r="R76" s="33"/>
      <c r="S76" s="55" t="str">
        <f t="shared" si="71"/>
        <v>https://analytics.zoho.com/open-view/2395394000006080273?ZOHO_CRITERIA=%22Trasposicion_4.2%22.%22C%C3%B3digo_Regi%C3%B3n%22%20%3D%207</v>
      </c>
      <c r="T76" s="16">
        <f t="shared" si="67"/>
        <v>777</v>
      </c>
      <c r="U76" s="29" t="str">
        <f t="shared" si="81"/>
        <v>#1774B9</v>
      </c>
      <c r="V76" s="34" t="str">
        <f>+Sitio_Publico[[#This Row],[idcoleccion]]&amp;"-"&amp;Sitio_Publico[[#This Row],[id]]</f>
        <v>100-0075</v>
      </c>
      <c r="W76" s="37">
        <f>+VLOOKUP(Sitio_Publico[[#This Row],[territorio]],Estructura!$AO$4:$AR$1500,4,0)</f>
        <v>77900007</v>
      </c>
      <c r="X76" s="30">
        <f>+VLOOKUP(Sitio_Publico[[#This Row],[tema]],Estructura!$F$4:$I$1514,3,0)</f>
        <v>0</v>
      </c>
      <c r="Y76" s="30" t="str">
        <f>+VLOOKUP(Sitio_Publico[[#This Row],[contenido]],Estructura!$M$4:$O$18,3,0)</f>
        <v>C-778</v>
      </c>
      <c r="Z76" s="30" t="e">
        <f>+VLOOKUP(Sitio_Publico[[#This Row],[Filtro Integrado]],Estructura!$F$1517:$I$1531,3,0)</f>
        <v>#N/A</v>
      </c>
      <c r="AA76" s="30" t="e">
        <f>+VLOOKUP(Sitio_Publico[[#This Row],[Muestra]],Estructura!$M$21:$O$1000,3,0)</f>
        <v>#N/A</v>
      </c>
    </row>
    <row r="77" spans="1:27" ht="40.799999999999997" x14ac:dyDescent="0.3">
      <c r="A77" s="19" t="s">
        <v>519</v>
      </c>
      <c r="B77" s="12">
        <f t="shared" si="65"/>
        <v>100</v>
      </c>
      <c r="C77" s="27" t="str">
        <f t="shared" si="17"/>
        <v>Agricultura</v>
      </c>
      <c r="D77" s="27" t="str">
        <f t="shared" si="18"/>
        <v>Agropecuario y Forestal</v>
      </c>
      <c r="E77" s="17">
        <v>8</v>
      </c>
      <c r="F77" s="27" t="str">
        <f t="shared" ref="F77:G77" si="83">+F76</f>
        <v>Fruta</v>
      </c>
      <c r="G77" s="27" t="str">
        <f t="shared" si="83"/>
        <v>Exportaciones</v>
      </c>
      <c r="H77" s="47" t="str">
        <f t="shared" si="73"/>
        <v>Región de Origen</v>
      </c>
      <c r="I77" s="44" t="s">
        <v>371</v>
      </c>
      <c r="J77" s="12" t="str">
        <f t="shared" si="54"/>
        <v>Ninguno</v>
      </c>
      <c r="K77" s="59" t="str">
        <f t="shared" si="54"/>
        <v>Fruta por Tipo de Procesamiento</v>
      </c>
      <c r="L77" s="52" t="str">
        <f t="shared" si="74"/>
        <v>Año 2020</v>
      </c>
      <c r="M77" s="12" t="str">
        <f t="shared" si="62"/>
        <v>Dólares (USD)</v>
      </c>
      <c r="N77" s="12" t="str">
        <f t="shared" si="62"/>
        <v>Oficina de Estudios y Políticas Agrarias (ODEPA)</v>
      </c>
      <c r="O77" s="53" t="str">
        <f>"Valor de las exportaciones de "&amp;Sitio_Publico[[#This Row],[Muestra]]&amp;" producidas en la "&amp;I77&amp;", durante el "&amp;L77</f>
        <v>Valor de las exportaciones de Fruta por Tipo de Procesamiento producidas en la Región del Biobío, durante el Año 2020</v>
      </c>
      <c r="P77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del Biobío durante el Año 2020 de acuerdo a datos recopilados por la Oficina de Estudios y Políticas Agrarias (ODEPA)- Dólares (USD)</v>
      </c>
      <c r="Q77" s="32" t="str">
        <f t="shared" si="80"/>
        <v>Gráfico Apilado</v>
      </c>
      <c r="R77" s="33"/>
      <c r="S77" s="55" t="str">
        <f t="shared" si="71"/>
        <v>https://analytics.zoho.com/open-view/2395394000006080273?ZOHO_CRITERIA=%22Trasposicion_4.2%22.%22C%C3%B3digo_Regi%C3%B3n%22%20%3D%208</v>
      </c>
      <c r="T77" s="16">
        <f t="shared" si="67"/>
        <v>777</v>
      </c>
      <c r="U77" s="29" t="str">
        <f t="shared" si="81"/>
        <v>#1774B9</v>
      </c>
      <c r="V77" s="34" t="str">
        <f>+Sitio_Publico[[#This Row],[idcoleccion]]&amp;"-"&amp;Sitio_Publico[[#This Row],[id]]</f>
        <v>100-0076</v>
      </c>
      <c r="W77" s="37">
        <f>+VLOOKUP(Sitio_Publico[[#This Row],[territorio]],Estructura!$AO$4:$AR$1500,4,0)</f>
        <v>77900008</v>
      </c>
      <c r="X77" s="30">
        <f>+VLOOKUP(Sitio_Publico[[#This Row],[tema]],Estructura!$F$4:$I$1514,3,0)</f>
        <v>0</v>
      </c>
      <c r="Y77" s="30" t="str">
        <f>+VLOOKUP(Sitio_Publico[[#This Row],[contenido]],Estructura!$M$4:$O$18,3,0)</f>
        <v>C-778</v>
      </c>
      <c r="Z77" s="30" t="e">
        <f>+VLOOKUP(Sitio_Publico[[#This Row],[Filtro Integrado]],Estructura!$F$1517:$I$1531,3,0)</f>
        <v>#N/A</v>
      </c>
      <c r="AA77" s="30" t="e">
        <f>+VLOOKUP(Sitio_Publico[[#This Row],[Muestra]],Estructura!$M$21:$O$1000,3,0)</f>
        <v>#N/A</v>
      </c>
    </row>
    <row r="78" spans="1:27" ht="40.799999999999997" x14ac:dyDescent="0.3">
      <c r="A78" s="38" t="s">
        <v>520</v>
      </c>
      <c r="B78" s="12">
        <f t="shared" si="65"/>
        <v>100</v>
      </c>
      <c r="C78" s="27" t="str">
        <f t="shared" si="17"/>
        <v>Agricultura</v>
      </c>
      <c r="D78" s="27" t="str">
        <f t="shared" si="18"/>
        <v>Agropecuario y Forestal</v>
      </c>
      <c r="E78" s="17">
        <v>9</v>
      </c>
      <c r="F78" s="27" t="str">
        <f t="shared" ref="F78:G78" si="84">+F77</f>
        <v>Fruta</v>
      </c>
      <c r="G78" s="27" t="str">
        <f t="shared" si="84"/>
        <v>Exportaciones</v>
      </c>
      <c r="H78" s="47" t="str">
        <f t="shared" si="73"/>
        <v>Región de Origen</v>
      </c>
      <c r="I78" s="44" t="s">
        <v>372</v>
      </c>
      <c r="J78" s="12" t="str">
        <f t="shared" si="54"/>
        <v>Ninguno</v>
      </c>
      <c r="K78" s="59" t="str">
        <f t="shared" si="54"/>
        <v>Fruta por Tipo de Procesamiento</v>
      </c>
      <c r="L78" s="52" t="str">
        <f t="shared" si="74"/>
        <v>Año 2020</v>
      </c>
      <c r="M78" s="12" t="str">
        <f t="shared" si="62"/>
        <v>Dólares (USD)</v>
      </c>
      <c r="N78" s="12" t="str">
        <f t="shared" si="62"/>
        <v>Oficina de Estudios y Políticas Agrarias (ODEPA)</v>
      </c>
      <c r="O78" s="53" t="str">
        <f>"Valor de las exportaciones de "&amp;Sitio_Publico[[#This Row],[Muestra]]&amp;" producidas en la "&amp;I78&amp;", durante el "&amp;L78</f>
        <v>Valor de las exportaciones de Fruta por Tipo de Procesamiento producidas en la Región de La Araucanía, durante el Año 2020</v>
      </c>
      <c r="P78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La Araucanía durante el Año 2020 de acuerdo a datos recopilados por la Oficina de Estudios y Políticas Agrarias (ODEPA)- Dólares (USD)</v>
      </c>
      <c r="Q78" s="32" t="str">
        <f t="shared" si="80"/>
        <v>Gráfico Apilado</v>
      </c>
      <c r="R78" s="33"/>
      <c r="S78" s="55" t="str">
        <f t="shared" si="71"/>
        <v>https://analytics.zoho.com/open-view/2395394000006080273?ZOHO_CRITERIA=%22Trasposicion_4.2%22.%22C%C3%B3digo_Regi%C3%B3n%22%20%3D%209</v>
      </c>
      <c r="T78" s="16">
        <f t="shared" si="67"/>
        <v>777</v>
      </c>
      <c r="U78" s="29" t="str">
        <f t="shared" si="81"/>
        <v>#1774B9</v>
      </c>
      <c r="V78" s="34" t="str">
        <f>+Sitio_Publico[[#This Row],[idcoleccion]]&amp;"-"&amp;Sitio_Publico[[#This Row],[id]]</f>
        <v>100-0077</v>
      </c>
      <c r="W78" s="37">
        <f>+VLOOKUP(Sitio_Publico[[#This Row],[territorio]],Estructura!$AO$4:$AR$1500,4,0)</f>
        <v>77900009</v>
      </c>
      <c r="X78" s="30">
        <f>+VLOOKUP(Sitio_Publico[[#This Row],[tema]],Estructura!$F$4:$I$1514,3,0)</f>
        <v>0</v>
      </c>
      <c r="Y78" s="30" t="str">
        <f>+VLOOKUP(Sitio_Publico[[#This Row],[contenido]],Estructura!$M$4:$O$18,3,0)</f>
        <v>C-778</v>
      </c>
      <c r="Z78" s="30" t="e">
        <f>+VLOOKUP(Sitio_Publico[[#This Row],[Filtro Integrado]],Estructura!$F$1517:$I$1531,3,0)</f>
        <v>#N/A</v>
      </c>
      <c r="AA78" s="30" t="e">
        <f>+VLOOKUP(Sitio_Publico[[#This Row],[Muestra]],Estructura!$M$21:$O$1000,3,0)</f>
        <v>#N/A</v>
      </c>
    </row>
    <row r="79" spans="1:27" ht="40.799999999999997" x14ac:dyDescent="0.3">
      <c r="A79" s="19" t="s">
        <v>521</v>
      </c>
      <c r="B79" s="12">
        <f t="shared" si="65"/>
        <v>100</v>
      </c>
      <c r="C79" s="27" t="str">
        <f t="shared" si="17"/>
        <v>Agricultura</v>
      </c>
      <c r="D79" s="27" t="str">
        <f t="shared" si="18"/>
        <v>Agropecuario y Forestal</v>
      </c>
      <c r="E79" s="17">
        <v>10</v>
      </c>
      <c r="F79" s="27" t="str">
        <f t="shared" ref="F79:G79" si="85">+F78</f>
        <v>Fruta</v>
      </c>
      <c r="G79" s="27" t="str">
        <f t="shared" si="85"/>
        <v>Exportaciones</v>
      </c>
      <c r="H79" s="47" t="str">
        <f t="shared" si="73"/>
        <v>Región de Origen</v>
      </c>
      <c r="I79" s="44" t="s">
        <v>373</v>
      </c>
      <c r="J79" s="12" t="str">
        <f t="shared" si="54"/>
        <v>Ninguno</v>
      </c>
      <c r="K79" s="59" t="str">
        <f t="shared" si="54"/>
        <v>Fruta por Tipo de Procesamiento</v>
      </c>
      <c r="L79" s="52" t="str">
        <f t="shared" si="74"/>
        <v>Año 2020</v>
      </c>
      <c r="M79" s="12" t="str">
        <f t="shared" si="62"/>
        <v>Dólares (USD)</v>
      </c>
      <c r="N79" s="12" t="str">
        <f t="shared" si="62"/>
        <v>Oficina de Estudios y Políticas Agrarias (ODEPA)</v>
      </c>
      <c r="O79" s="53" t="str">
        <f>"Valor de las exportaciones de "&amp;Sitio_Publico[[#This Row],[Muestra]]&amp;" producidas en la "&amp;I79&amp;", durante el "&amp;L79</f>
        <v>Valor de las exportaciones de Fruta por Tipo de Procesamiento producidas en la Región de Los Lagos, durante el Año 2020</v>
      </c>
      <c r="P79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Los Lagos durante el Año 2020 de acuerdo a datos recopilados por la Oficina de Estudios y Políticas Agrarias (ODEPA)- Dólares (USD)</v>
      </c>
      <c r="Q79" s="32" t="str">
        <f t="shared" si="80"/>
        <v>Gráfico Apilado</v>
      </c>
      <c r="R79" s="33"/>
      <c r="S79" s="55" t="str">
        <f t="shared" si="71"/>
        <v>https://analytics.zoho.com/open-view/2395394000006080273?ZOHO_CRITERIA=%22Trasposicion_4.2%22.%22C%C3%B3digo_Regi%C3%B3n%22%20%3D%2010</v>
      </c>
      <c r="T79" s="16">
        <f t="shared" si="67"/>
        <v>777</v>
      </c>
      <c r="U79" s="29" t="str">
        <f t="shared" si="81"/>
        <v>#1774B9</v>
      </c>
      <c r="V79" s="34" t="str">
        <f>+Sitio_Publico[[#This Row],[idcoleccion]]&amp;"-"&amp;Sitio_Publico[[#This Row],[id]]</f>
        <v>100-0078</v>
      </c>
      <c r="W79" s="37">
        <f>+VLOOKUP(Sitio_Publico[[#This Row],[territorio]],Estructura!$AO$4:$AR$1500,4,0)</f>
        <v>77900010</v>
      </c>
      <c r="X79" s="30">
        <f>+VLOOKUP(Sitio_Publico[[#This Row],[tema]],Estructura!$F$4:$I$1514,3,0)</f>
        <v>0</v>
      </c>
      <c r="Y79" s="30" t="str">
        <f>+VLOOKUP(Sitio_Publico[[#This Row],[contenido]],Estructura!$M$4:$O$18,3,0)</f>
        <v>C-778</v>
      </c>
      <c r="Z79" s="30" t="e">
        <f>+VLOOKUP(Sitio_Publico[[#This Row],[Filtro Integrado]],Estructura!$F$1517:$I$1531,3,0)</f>
        <v>#N/A</v>
      </c>
      <c r="AA79" s="30" t="e">
        <f>+VLOOKUP(Sitio_Publico[[#This Row],[Muestra]],Estructura!$M$21:$O$1000,3,0)</f>
        <v>#N/A</v>
      </c>
    </row>
    <row r="80" spans="1:27" ht="40.799999999999997" x14ac:dyDescent="0.3">
      <c r="A80" s="38" t="s">
        <v>522</v>
      </c>
      <c r="B80" s="12">
        <f t="shared" si="65"/>
        <v>100</v>
      </c>
      <c r="C80" s="27" t="str">
        <f t="shared" si="17"/>
        <v>Agricultura</v>
      </c>
      <c r="D80" s="27" t="str">
        <f t="shared" si="18"/>
        <v>Agropecuario y Forestal</v>
      </c>
      <c r="E80" s="17">
        <v>11</v>
      </c>
      <c r="F80" s="27" t="str">
        <f t="shared" ref="F80:G80" si="86">+F79</f>
        <v>Fruta</v>
      </c>
      <c r="G80" s="27" t="str">
        <f t="shared" si="86"/>
        <v>Exportaciones</v>
      </c>
      <c r="H80" s="47" t="str">
        <f t="shared" si="73"/>
        <v>Región de Origen</v>
      </c>
      <c r="I80" s="44" t="s">
        <v>374</v>
      </c>
      <c r="J80" s="12" t="str">
        <f t="shared" si="54"/>
        <v>Ninguno</v>
      </c>
      <c r="K80" s="59" t="str">
        <f t="shared" si="54"/>
        <v>Fruta por Tipo de Procesamiento</v>
      </c>
      <c r="L80" s="52" t="str">
        <f t="shared" si="74"/>
        <v>Año 2020</v>
      </c>
      <c r="M80" s="12" t="str">
        <f t="shared" si="62"/>
        <v>Dólares (USD)</v>
      </c>
      <c r="N80" s="12" t="str">
        <f t="shared" si="62"/>
        <v>Oficina de Estudios y Políticas Agrarias (ODEPA)</v>
      </c>
      <c r="O80" s="53" t="str">
        <f>"Valor de las exportaciones de "&amp;Sitio_Publico[[#This Row],[Muestra]]&amp;" producidas en la "&amp;I80&amp;", durante el "&amp;L80</f>
        <v>Valor de las exportaciones de Fruta por Tipo de Procesamiento producidas en la Región de Aysén, durante el Año 2020</v>
      </c>
      <c r="P80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Aysén durante el Año 2020 de acuerdo a datos recopilados por la Oficina de Estudios y Políticas Agrarias (ODEPA)- Dólares (USD)</v>
      </c>
      <c r="Q80" s="32" t="str">
        <f t="shared" si="80"/>
        <v>Gráfico Apilado</v>
      </c>
      <c r="R80" s="33"/>
      <c r="S80" s="55" t="str">
        <f t="shared" si="71"/>
        <v>https://analytics.zoho.com/open-view/2395394000006080273?ZOHO_CRITERIA=%22Trasposicion_4.2%22.%22C%C3%B3digo_Regi%C3%B3n%22%20%3D%2011</v>
      </c>
      <c r="T80" s="16">
        <f t="shared" si="67"/>
        <v>777</v>
      </c>
      <c r="U80" s="29" t="str">
        <f t="shared" si="81"/>
        <v>#1774B9</v>
      </c>
      <c r="V80" s="34" t="str">
        <f>+Sitio_Publico[[#This Row],[idcoleccion]]&amp;"-"&amp;Sitio_Publico[[#This Row],[id]]</f>
        <v>100-0079</v>
      </c>
      <c r="W80" s="37">
        <f>+VLOOKUP(Sitio_Publico[[#This Row],[territorio]],Estructura!$AO$4:$AR$1500,4,0)</f>
        <v>77900011</v>
      </c>
      <c r="X80" s="30">
        <f>+VLOOKUP(Sitio_Publico[[#This Row],[tema]],Estructura!$F$4:$I$1514,3,0)</f>
        <v>0</v>
      </c>
      <c r="Y80" s="30" t="str">
        <f>+VLOOKUP(Sitio_Publico[[#This Row],[contenido]],Estructura!$M$4:$O$18,3,0)</f>
        <v>C-778</v>
      </c>
      <c r="Z80" s="30" t="e">
        <f>+VLOOKUP(Sitio_Publico[[#This Row],[Filtro Integrado]],Estructura!$F$1517:$I$1531,3,0)</f>
        <v>#N/A</v>
      </c>
      <c r="AA80" s="30" t="e">
        <f>+VLOOKUP(Sitio_Publico[[#This Row],[Muestra]],Estructura!$M$21:$O$1000,3,0)</f>
        <v>#N/A</v>
      </c>
    </row>
    <row r="81" spans="1:27" ht="40.799999999999997" x14ac:dyDescent="0.3">
      <c r="A81" s="19" t="s">
        <v>523</v>
      </c>
      <c r="B81" s="12">
        <f t="shared" si="65"/>
        <v>100</v>
      </c>
      <c r="C81" s="27" t="str">
        <f t="shared" si="17"/>
        <v>Agricultura</v>
      </c>
      <c r="D81" s="27" t="str">
        <f t="shared" si="18"/>
        <v>Agropecuario y Forestal</v>
      </c>
      <c r="E81" s="17">
        <v>12</v>
      </c>
      <c r="F81" s="27" t="str">
        <f t="shared" ref="F81:G81" si="87">+F80</f>
        <v>Fruta</v>
      </c>
      <c r="G81" s="27" t="str">
        <f t="shared" si="87"/>
        <v>Exportaciones</v>
      </c>
      <c r="H81" s="47" t="str">
        <f t="shared" si="73"/>
        <v>Región de Origen</v>
      </c>
      <c r="I81" s="44" t="s">
        <v>375</v>
      </c>
      <c r="J81" s="12" t="str">
        <f t="shared" si="54"/>
        <v>Ninguno</v>
      </c>
      <c r="K81" s="59" t="str">
        <f t="shared" si="54"/>
        <v>Fruta por Tipo de Procesamiento</v>
      </c>
      <c r="L81" s="52" t="str">
        <f t="shared" si="74"/>
        <v>Año 2020</v>
      </c>
      <c r="M81" s="12" t="str">
        <f t="shared" ref="M81:N85" si="88">+M80</f>
        <v>Dólares (USD)</v>
      </c>
      <c r="N81" s="12" t="str">
        <f t="shared" si="88"/>
        <v>Oficina de Estudios y Políticas Agrarias (ODEPA)</v>
      </c>
      <c r="O81" s="53" t="str">
        <f>"Valor de las exportaciones de "&amp;Sitio_Publico[[#This Row],[Muestra]]&amp;" producidas en la "&amp;I81&amp;", durante el "&amp;L81</f>
        <v>Valor de las exportaciones de Fruta por Tipo de Procesamiento producidas en la Región de Magallanes, durante el Año 2020</v>
      </c>
      <c r="P81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Magallanes durante el Año 2020 de acuerdo a datos recopilados por la Oficina de Estudios y Políticas Agrarias (ODEPA)- Dólares (USD)</v>
      </c>
      <c r="Q81" s="32" t="str">
        <f t="shared" si="80"/>
        <v>Gráfico Apilado</v>
      </c>
      <c r="R81" s="33"/>
      <c r="S81" s="55" t="str">
        <f t="shared" si="71"/>
        <v>https://analytics.zoho.com/open-view/2395394000006080273?ZOHO_CRITERIA=%22Trasposicion_4.2%22.%22C%C3%B3digo_Regi%C3%B3n%22%20%3D%2012</v>
      </c>
      <c r="T81" s="16">
        <f t="shared" si="67"/>
        <v>777</v>
      </c>
      <c r="U81" s="29" t="str">
        <f t="shared" si="81"/>
        <v>#1774B9</v>
      </c>
      <c r="V81" s="34" t="str">
        <f>+Sitio_Publico[[#This Row],[idcoleccion]]&amp;"-"&amp;Sitio_Publico[[#This Row],[id]]</f>
        <v>100-0080</v>
      </c>
      <c r="W81" s="37">
        <f>+VLOOKUP(Sitio_Publico[[#This Row],[territorio]],Estructura!$AO$4:$AR$1500,4,0)</f>
        <v>77900012</v>
      </c>
      <c r="X81" s="30">
        <f>+VLOOKUP(Sitio_Publico[[#This Row],[tema]],Estructura!$F$4:$I$1514,3,0)</f>
        <v>0</v>
      </c>
      <c r="Y81" s="30" t="str">
        <f>+VLOOKUP(Sitio_Publico[[#This Row],[contenido]],Estructura!$M$4:$O$18,3,0)</f>
        <v>C-778</v>
      </c>
      <c r="Z81" s="30" t="e">
        <f>+VLOOKUP(Sitio_Publico[[#This Row],[Filtro Integrado]],Estructura!$F$1517:$I$1531,3,0)</f>
        <v>#N/A</v>
      </c>
      <c r="AA81" s="30" t="e">
        <f>+VLOOKUP(Sitio_Publico[[#This Row],[Muestra]],Estructura!$M$21:$O$1000,3,0)</f>
        <v>#N/A</v>
      </c>
    </row>
    <row r="82" spans="1:27" ht="40.799999999999997" x14ac:dyDescent="0.3">
      <c r="A82" s="38" t="s">
        <v>524</v>
      </c>
      <c r="B82" s="12">
        <f t="shared" si="65"/>
        <v>100</v>
      </c>
      <c r="C82" s="27" t="str">
        <f t="shared" si="17"/>
        <v>Agricultura</v>
      </c>
      <c r="D82" s="27" t="str">
        <f t="shared" si="18"/>
        <v>Agropecuario y Forestal</v>
      </c>
      <c r="E82" s="17">
        <v>13</v>
      </c>
      <c r="F82" s="27" t="str">
        <f t="shared" ref="F82:G82" si="89">+F81</f>
        <v>Fruta</v>
      </c>
      <c r="G82" s="27" t="str">
        <f t="shared" si="89"/>
        <v>Exportaciones</v>
      </c>
      <c r="H82" s="47" t="str">
        <f t="shared" si="73"/>
        <v>Región de Origen</v>
      </c>
      <c r="I82" s="44" t="s">
        <v>376</v>
      </c>
      <c r="J82" s="12" t="str">
        <f t="shared" si="54"/>
        <v>Ninguno</v>
      </c>
      <c r="K82" s="59" t="str">
        <f t="shared" si="54"/>
        <v>Fruta por Tipo de Procesamiento</v>
      </c>
      <c r="L82" s="52" t="str">
        <f t="shared" si="74"/>
        <v>Año 2020</v>
      </c>
      <c r="M82" s="12" t="str">
        <f t="shared" si="88"/>
        <v>Dólares (USD)</v>
      </c>
      <c r="N82" s="12" t="str">
        <f t="shared" si="88"/>
        <v>Oficina de Estudios y Políticas Agrarias (ODEPA)</v>
      </c>
      <c r="O82" s="53" t="str">
        <f>"Valor de las exportaciones de "&amp;Sitio_Publico[[#This Row],[Muestra]]&amp;" producidas en la "&amp;I82&amp;", durante el "&amp;L82</f>
        <v>Valor de las exportaciones de Fruta por Tipo de Procesamiento producidas en la Región Metropolitana, durante el Año 2020</v>
      </c>
      <c r="P82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Metropolitana durante el Año 2020 de acuerdo a datos recopilados por la Oficina de Estudios y Políticas Agrarias (ODEPA)- Dólares (USD)</v>
      </c>
      <c r="Q82" s="32" t="str">
        <f t="shared" si="80"/>
        <v>Gráfico Apilado</v>
      </c>
      <c r="R82" s="33"/>
      <c r="S82" s="55" t="str">
        <f t="shared" si="71"/>
        <v>https://analytics.zoho.com/open-view/2395394000006080273?ZOHO_CRITERIA=%22Trasposicion_4.2%22.%22C%C3%B3digo_Regi%C3%B3n%22%20%3D%2013</v>
      </c>
      <c r="T82" s="16">
        <f t="shared" si="67"/>
        <v>777</v>
      </c>
      <c r="U82" s="29" t="str">
        <f t="shared" si="81"/>
        <v>#1774B9</v>
      </c>
      <c r="V82" s="34" t="str">
        <f>+Sitio_Publico[[#This Row],[idcoleccion]]&amp;"-"&amp;Sitio_Publico[[#This Row],[id]]</f>
        <v>100-0081</v>
      </c>
      <c r="W82" s="37">
        <f>+VLOOKUP(Sitio_Publico[[#This Row],[territorio]],Estructura!$AO$4:$AR$1500,4,0)</f>
        <v>77900013</v>
      </c>
      <c r="X82" s="30">
        <f>+VLOOKUP(Sitio_Publico[[#This Row],[tema]],Estructura!$F$4:$I$1514,3,0)</f>
        <v>0</v>
      </c>
      <c r="Y82" s="30" t="str">
        <f>+VLOOKUP(Sitio_Publico[[#This Row],[contenido]],Estructura!$M$4:$O$18,3,0)</f>
        <v>C-778</v>
      </c>
      <c r="Z82" s="30" t="e">
        <f>+VLOOKUP(Sitio_Publico[[#This Row],[Filtro Integrado]],Estructura!$F$1517:$I$1531,3,0)</f>
        <v>#N/A</v>
      </c>
      <c r="AA82" s="30" t="e">
        <f>+VLOOKUP(Sitio_Publico[[#This Row],[Muestra]],Estructura!$M$21:$O$1000,3,0)</f>
        <v>#N/A</v>
      </c>
    </row>
    <row r="83" spans="1:27" ht="40.799999999999997" x14ac:dyDescent="0.3">
      <c r="A83" s="19" t="s">
        <v>525</v>
      </c>
      <c r="B83" s="12">
        <f t="shared" si="65"/>
        <v>100</v>
      </c>
      <c r="C83" s="27" t="str">
        <f t="shared" ref="C83:D85" si="90">+C82</f>
        <v>Agricultura</v>
      </c>
      <c r="D83" s="27" t="str">
        <f t="shared" si="90"/>
        <v>Agropecuario y Forestal</v>
      </c>
      <c r="E83" s="17">
        <v>14</v>
      </c>
      <c r="F83" s="27" t="str">
        <f t="shared" ref="F83:G83" si="91">+F82</f>
        <v>Fruta</v>
      </c>
      <c r="G83" s="27" t="str">
        <f t="shared" si="91"/>
        <v>Exportaciones</v>
      </c>
      <c r="H83" s="47" t="str">
        <f t="shared" si="73"/>
        <v>Región de Origen</v>
      </c>
      <c r="I83" s="44" t="s">
        <v>377</v>
      </c>
      <c r="J83" s="12" t="str">
        <f t="shared" si="54"/>
        <v>Ninguno</v>
      </c>
      <c r="K83" s="59" t="str">
        <f t="shared" si="54"/>
        <v>Fruta por Tipo de Procesamiento</v>
      </c>
      <c r="L83" s="52" t="str">
        <f t="shared" si="74"/>
        <v>Año 2020</v>
      </c>
      <c r="M83" s="12" t="str">
        <f t="shared" si="88"/>
        <v>Dólares (USD)</v>
      </c>
      <c r="N83" s="12" t="str">
        <f t="shared" si="88"/>
        <v>Oficina de Estudios y Políticas Agrarias (ODEPA)</v>
      </c>
      <c r="O83" s="53" t="str">
        <f>"Valor de las exportaciones de "&amp;Sitio_Publico[[#This Row],[Muestra]]&amp;" producidas en la "&amp;I83&amp;", durante el "&amp;L83</f>
        <v>Valor de las exportaciones de Fruta por Tipo de Procesamiento producidas en la Región de Los Ríos, durante el Año 2020</v>
      </c>
      <c r="P83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Los Ríos durante el Año 2020 de acuerdo a datos recopilados por la Oficina de Estudios y Políticas Agrarias (ODEPA)- Dólares (USD)</v>
      </c>
      <c r="Q83" s="32" t="str">
        <f t="shared" si="80"/>
        <v>Gráfico Apilado</v>
      </c>
      <c r="R83" s="33"/>
      <c r="S83" s="55" t="str">
        <f t="shared" si="71"/>
        <v>https://analytics.zoho.com/open-view/2395394000006080273?ZOHO_CRITERIA=%22Trasposicion_4.2%22.%22C%C3%B3digo_Regi%C3%B3n%22%20%3D%2014</v>
      </c>
      <c r="T83" s="16">
        <f t="shared" si="67"/>
        <v>777</v>
      </c>
      <c r="U83" s="29" t="str">
        <f t="shared" si="81"/>
        <v>#1774B9</v>
      </c>
      <c r="V83" s="34" t="str">
        <f>+Sitio_Publico[[#This Row],[idcoleccion]]&amp;"-"&amp;Sitio_Publico[[#This Row],[id]]</f>
        <v>100-0082</v>
      </c>
      <c r="W83" s="37">
        <f>+VLOOKUP(Sitio_Publico[[#This Row],[territorio]],Estructura!$AO$4:$AR$1500,4,0)</f>
        <v>77900014</v>
      </c>
      <c r="X83" s="30">
        <f>+VLOOKUP(Sitio_Publico[[#This Row],[tema]],Estructura!$F$4:$I$1514,3,0)</f>
        <v>0</v>
      </c>
      <c r="Y83" s="30" t="str">
        <f>+VLOOKUP(Sitio_Publico[[#This Row],[contenido]],Estructura!$M$4:$O$18,3,0)</f>
        <v>C-778</v>
      </c>
      <c r="Z83" s="30" t="e">
        <f>+VLOOKUP(Sitio_Publico[[#This Row],[Filtro Integrado]],Estructura!$F$1517:$I$1531,3,0)</f>
        <v>#N/A</v>
      </c>
      <c r="AA83" s="30" t="e">
        <f>+VLOOKUP(Sitio_Publico[[#This Row],[Muestra]],Estructura!$M$21:$O$1000,3,0)</f>
        <v>#N/A</v>
      </c>
    </row>
    <row r="84" spans="1:27" ht="40.799999999999997" x14ac:dyDescent="0.3">
      <c r="A84" s="38" t="s">
        <v>526</v>
      </c>
      <c r="B84" s="12">
        <f t="shared" si="65"/>
        <v>100</v>
      </c>
      <c r="C84" s="27" t="str">
        <f t="shared" si="90"/>
        <v>Agricultura</v>
      </c>
      <c r="D84" s="27" t="str">
        <f t="shared" si="90"/>
        <v>Agropecuario y Forestal</v>
      </c>
      <c r="E84" s="17">
        <v>15</v>
      </c>
      <c r="F84" s="27" t="str">
        <f t="shared" ref="F84:G84" si="92">+F83</f>
        <v>Fruta</v>
      </c>
      <c r="G84" s="27" t="str">
        <f t="shared" si="92"/>
        <v>Exportaciones</v>
      </c>
      <c r="H84" s="47" t="str">
        <f t="shared" si="73"/>
        <v>Región de Origen</v>
      </c>
      <c r="I84" s="44" t="s">
        <v>378</v>
      </c>
      <c r="J84" s="12" t="str">
        <f t="shared" si="54"/>
        <v>Ninguno</v>
      </c>
      <c r="K84" s="59" t="str">
        <f t="shared" si="54"/>
        <v>Fruta por Tipo de Procesamiento</v>
      </c>
      <c r="L84" s="52" t="str">
        <f t="shared" si="74"/>
        <v>Año 2020</v>
      </c>
      <c r="M84" s="12" t="str">
        <f t="shared" si="88"/>
        <v>Dólares (USD)</v>
      </c>
      <c r="N84" s="12" t="str">
        <f t="shared" si="88"/>
        <v>Oficina de Estudios y Políticas Agrarias (ODEPA)</v>
      </c>
      <c r="O84" s="53" t="str">
        <f>"Valor de las exportaciones de "&amp;Sitio_Publico[[#This Row],[Muestra]]&amp;" producidas en la "&amp;I84&amp;", durante el "&amp;L84</f>
        <v>Valor de las exportaciones de Fruta por Tipo de Procesamiento producidas en la Región de Arica y Parinacota, durante el Año 2020</v>
      </c>
      <c r="P84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Arica y Parinacota durante el Año 2020 de acuerdo a datos recopilados por la Oficina de Estudios y Políticas Agrarias (ODEPA)- Dólares (USD)</v>
      </c>
      <c r="Q84" s="32" t="str">
        <f t="shared" si="80"/>
        <v>Gráfico Apilado</v>
      </c>
      <c r="R84" s="33"/>
      <c r="S84" s="55" t="str">
        <f t="shared" si="71"/>
        <v>https://analytics.zoho.com/open-view/2395394000006080273?ZOHO_CRITERIA=%22Trasposicion_4.2%22.%22C%C3%B3digo_Regi%C3%B3n%22%20%3D%2015</v>
      </c>
      <c r="T84" s="16">
        <f t="shared" si="67"/>
        <v>777</v>
      </c>
      <c r="U84" s="29" t="str">
        <f t="shared" si="81"/>
        <v>#1774B9</v>
      </c>
      <c r="V84" s="34" t="str">
        <f>+Sitio_Publico[[#This Row],[idcoleccion]]&amp;"-"&amp;Sitio_Publico[[#This Row],[id]]</f>
        <v>100-0083</v>
      </c>
      <c r="W84" s="37">
        <f>+VLOOKUP(Sitio_Publico[[#This Row],[territorio]],Estructura!$AO$4:$AR$1500,4,0)</f>
        <v>77900015</v>
      </c>
      <c r="X84" s="30">
        <f>+VLOOKUP(Sitio_Publico[[#This Row],[tema]],Estructura!$F$4:$I$1514,3,0)</f>
        <v>0</v>
      </c>
      <c r="Y84" s="30" t="str">
        <f>+VLOOKUP(Sitio_Publico[[#This Row],[contenido]],Estructura!$M$4:$O$18,3,0)</f>
        <v>C-778</v>
      </c>
      <c r="Z84" s="30" t="e">
        <f>+VLOOKUP(Sitio_Publico[[#This Row],[Filtro Integrado]],Estructura!$F$1517:$I$1531,3,0)</f>
        <v>#N/A</v>
      </c>
      <c r="AA84" s="30" t="e">
        <f>+VLOOKUP(Sitio_Publico[[#This Row],[Muestra]],Estructura!$M$21:$O$1000,3,0)</f>
        <v>#N/A</v>
      </c>
    </row>
    <row r="85" spans="1:27" ht="40.799999999999997" x14ac:dyDescent="0.3">
      <c r="A85" s="19" t="s">
        <v>527</v>
      </c>
      <c r="B85" s="12">
        <f t="shared" si="65"/>
        <v>100</v>
      </c>
      <c r="C85" s="27" t="str">
        <f t="shared" si="90"/>
        <v>Agricultura</v>
      </c>
      <c r="D85" s="27" t="str">
        <f t="shared" si="90"/>
        <v>Agropecuario y Forestal</v>
      </c>
      <c r="E85" s="17">
        <v>16</v>
      </c>
      <c r="F85" s="27" t="str">
        <f t="shared" ref="F85:G85" si="93">+F84</f>
        <v>Fruta</v>
      </c>
      <c r="G85" s="27" t="str">
        <f t="shared" si="93"/>
        <v>Exportaciones</v>
      </c>
      <c r="H85" s="47" t="str">
        <f t="shared" si="73"/>
        <v>Región de Origen</v>
      </c>
      <c r="I85" s="44" t="s">
        <v>379</v>
      </c>
      <c r="J85" s="12" t="str">
        <f t="shared" si="54"/>
        <v>Ninguno</v>
      </c>
      <c r="K85" s="59" t="str">
        <f t="shared" si="54"/>
        <v>Fruta por Tipo de Procesamiento</v>
      </c>
      <c r="L85" s="52" t="str">
        <f t="shared" si="74"/>
        <v>Año 2020</v>
      </c>
      <c r="M85" s="12" t="str">
        <f t="shared" si="88"/>
        <v>Dólares (USD)</v>
      </c>
      <c r="N85" s="12" t="str">
        <f t="shared" si="88"/>
        <v>Oficina de Estudios y Políticas Agrarias (ODEPA)</v>
      </c>
      <c r="O85" s="53" t="str">
        <f>"Valor de las exportaciones de "&amp;Sitio_Publico[[#This Row],[Muestra]]&amp;" producidas en la "&amp;I85&amp;", durante el "&amp;L85</f>
        <v>Valor de las exportaciones de Fruta por Tipo de Procesamiento producidas en la Región de Ñuble, durante el Año 2020</v>
      </c>
      <c r="P85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Ñuble durante el Año 2020 de acuerdo a datos recopilados por la Oficina de Estudios y Políticas Agrarias (ODEPA)- Dólares (USD)</v>
      </c>
      <c r="Q85" s="32" t="str">
        <f t="shared" si="80"/>
        <v>Gráfico Apilado</v>
      </c>
      <c r="R85" s="33"/>
      <c r="S85" s="55" t="str">
        <f t="shared" si="71"/>
        <v>https://analytics.zoho.com/open-view/2395394000006080273?ZOHO_CRITERIA=%22Trasposicion_4.2%22.%22C%C3%B3digo_Regi%C3%B3n%22%20%3D%2016</v>
      </c>
      <c r="T85" s="16">
        <f t="shared" si="67"/>
        <v>777</v>
      </c>
      <c r="U85" s="29" t="str">
        <f t="shared" si="81"/>
        <v>#1774B9</v>
      </c>
      <c r="V85" s="34" t="str">
        <f>+Sitio_Publico[[#This Row],[idcoleccion]]&amp;"-"&amp;Sitio_Publico[[#This Row],[id]]</f>
        <v>100-0084</v>
      </c>
      <c r="W85" s="37">
        <f>+VLOOKUP(Sitio_Publico[[#This Row],[territorio]],Estructura!$AO$4:$AR$1500,4,0)</f>
        <v>77900016</v>
      </c>
      <c r="X85" s="30">
        <f>+VLOOKUP(Sitio_Publico[[#This Row],[tema]],Estructura!$F$4:$I$1514,3,0)</f>
        <v>0</v>
      </c>
      <c r="Y85" s="30" t="str">
        <f>+VLOOKUP(Sitio_Publico[[#This Row],[contenido]],Estructura!$M$4:$O$18,3,0)</f>
        <v>C-778</v>
      </c>
      <c r="Z85" s="30" t="e">
        <f>+VLOOKUP(Sitio_Publico[[#This Row],[Filtro Integrado]],Estructura!$F$1517:$I$1531,3,0)</f>
        <v>#N/A</v>
      </c>
      <c r="AA85" s="30" t="e">
        <f>+VLOOKUP(Sitio_Publico[[#This Row],[Muestra]],Estructura!$M$21:$O$1000,3,0)</f>
        <v>#N/A</v>
      </c>
    </row>
    <row r="86" spans="1:27" ht="30.6" x14ac:dyDescent="0.3">
      <c r="A86" s="51" t="s">
        <v>528</v>
      </c>
      <c r="B86" s="12">
        <f t="shared" ref="B86:D87" si="94">+B85</f>
        <v>100</v>
      </c>
      <c r="C86" s="27" t="str">
        <f t="shared" si="94"/>
        <v>Agricultura</v>
      </c>
      <c r="D86" s="27" t="str">
        <f t="shared" si="94"/>
        <v>Agropecuario y Forestal</v>
      </c>
      <c r="E86" s="62">
        <v>3</v>
      </c>
      <c r="F86" s="27" t="str">
        <f t="shared" ref="F86:G86" si="95">+F85</f>
        <v>Fruta</v>
      </c>
      <c r="G86" s="27" t="str">
        <f t="shared" si="95"/>
        <v>Exportaciones</v>
      </c>
      <c r="H86" s="61" t="s">
        <v>700</v>
      </c>
      <c r="I86" s="60" t="s">
        <v>655</v>
      </c>
      <c r="J86" s="12" t="str">
        <f t="shared" ref="J86" si="96">+J85</f>
        <v>Ninguno</v>
      </c>
      <c r="K86" s="59" t="s">
        <v>456</v>
      </c>
      <c r="L86" s="52" t="str">
        <f t="shared" si="74"/>
        <v>Año 2020</v>
      </c>
      <c r="M86" s="12" t="str">
        <f t="shared" ref="M86:M149" si="97">+M85</f>
        <v>Dólares (USD)</v>
      </c>
      <c r="N86" s="12" t="str">
        <f t="shared" ref="N86:N149" si="98">+N85</f>
        <v>Oficina de Estudios y Políticas Agrarias (ODEPA)</v>
      </c>
      <c r="O86" s="53" t="str">
        <f>"Valor de las exportaciones de fruta, por "&amp;Sitio_Publico[[#This Row],[Muestra]]&amp;", con destino a  "&amp;I86&amp;", durante el "&amp;L86</f>
        <v>Valor de las exportaciones de fruta, por Tipo de Fruta, con destino a  Alemania, durante el Año 2020</v>
      </c>
      <c r="P8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Alemania durante el Año 2020 de acuerdo a datos recopilados por la Oficina de Estudios y Políticas Agrarias (ODEPA)- Dólares (USD)</v>
      </c>
      <c r="Q86" s="32" t="s">
        <v>701</v>
      </c>
      <c r="R86" s="33"/>
      <c r="S86" s="55" t="str">
        <f>+"https://analytics.zoho.com/open-view/2395394000006082576?ZOHO_CRITERIA=%22Trasposicion_4.2%22.%22ID_territorio%22%3D"&amp;E86</f>
        <v>https://analytics.zoho.com/open-view/2395394000006082576?ZOHO_CRITERIA=%22Trasposicion_4.2%22.%22ID_territorio%22%3D3</v>
      </c>
      <c r="T86" s="16">
        <f t="shared" si="67"/>
        <v>777</v>
      </c>
      <c r="U86" s="29" t="str">
        <f t="shared" ref="U86:U87" si="99">+U85</f>
        <v>#1774B9</v>
      </c>
      <c r="V86" s="34" t="str">
        <f>+Sitio_Publico[[#This Row],[idcoleccion]]&amp;"-"&amp;Sitio_Publico[[#This Row],[id]]</f>
        <v>100-0085</v>
      </c>
      <c r="W86" s="37" t="e">
        <f>+VLOOKUP(Sitio_Publico[[#This Row],[territorio]],Estructura!$AO$4:$AR$1500,4,0)</f>
        <v>#N/A</v>
      </c>
      <c r="X86" s="30">
        <f>+VLOOKUP(Sitio_Publico[[#This Row],[tema]],Estructura!$F$4:$I$1514,3,0)</f>
        <v>0</v>
      </c>
      <c r="Y86" s="30" t="str">
        <f>+VLOOKUP(Sitio_Publico[[#This Row],[contenido]],Estructura!$M$4:$O$18,3,0)</f>
        <v>C-778</v>
      </c>
      <c r="Z86" s="30" t="e">
        <f>+VLOOKUP(Sitio_Publico[[#This Row],[Filtro Integrado]],Estructura!$F$1517:$I$1531,3,0)</f>
        <v>#N/A</v>
      </c>
      <c r="AA86" s="30" t="e">
        <f>+VLOOKUP(Sitio_Publico[[#This Row],[Muestra]],Estructura!$M$21:$O$1000,3,0)</f>
        <v>#N/A</v>
      </c>
    </row>
    <row r="87" spans="1:27" ht="30.6" x14ac:dyDescent="0.3">
      <c r="A87" s="19" t="s">
        <v>529</v>
      </c>
      <c r="B87" s="12">
        <f t="shared" si="94"/>
        <v>100</v>
      </c>
      <c r="C87" s="27" t="str">
        <f t="shared" si="94"/>
        <v>Agricultura</v>
      </c>
      <c r="D87" s="27" t="str">
        <f t="shared" si="94"/>
        <v>Agropecuario y Forestal</v>
      </c>
      <c r="E87" s="62">
        <v>7</v>
      </c>
      <c r="F87" s="27" t="str">
        <f t="shared" ref="F87:G87" si="100">+F86</f>
        <v>Fruta</v>
      </c>
      <c r="G87" s="27" t="str">
        <f t="shared" si="100"/>
        <v>Exportaciones</v>
      </c>
      <c r="H87" s="61" t="s">
        <v>700</v>
      </c>
      <c r="I87" s="60" t="s">
        <v>689</v>
      </c>
      <c r="J87" s="12" t="str">
        <f t="shared" ref="J87:L149" si="101">+J86</f>
        <v>Ninguno</v>
      </c>
      <c r="K87" s="59" t="str">
        <f>+K86</f>
        <v>Tipo de Fruta</v>
      </c>
      <c r="L87" s="52" t="str">
        <f t="shared" si="74"/>
        <v>Año 2020</v>
      </c>
      <c r="M87" s="12" t="str">
        <f t="shared" si="97"/>
        <v>Dólares (USD)</v>
      </c>
      <c r="N87" s="12" t="str">
        <f t="shared" si="98"/>
        <v>Oficina de Estudios y Políticas Agrarias (ODEPA)</v>
      </c>
      <c r="O87" s="53" t="str">
        <f>"Valor de las exportaciones de fruta, por "&amp;Sitio_Publico[[#This Row],[Muestra]]&amp;", con destino a  "&amp;I87&amp;", durante el "&amp;L87</f>
        <v>Valor de las exportaciones de fruta, por Tipo de Fruta, con destino a  Arabia Saudita, durante el Año 2020</v>
      </c>
      <c r="P8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Arabia Saudita durante el Año 2020 de acuerdo a datos recopilados por la Oficina de Estudios y Políticas Agrarias (ODEPA)- Dólares (USD)</v>
      </c>
      <c r="Q87" s="32" t="str">
        <f t="shared" ref="Q87" si="102">+Q86</f>
        <v>Gráfico Proporciones</v>
      </c>
      <c r="R87" s="33"/>
      <c r="S87" s="55" t="str">
        <f t="shared" ref="S87:S146" si="103">+"https://analytics.zoho.com/open-view/2395394000006082576?ZOHO_CRITERIA=%22Trasposicion_4.2%22.%22ID_territorio%22%3D"&amp;E87</f>
        <v>https://analytics.zoho.com/open-view/2395394000006082576?ZOHO_CRITERIA=%22Trasposicion_4.2%22.%22ID_territorio%22%3D7</v>
      </c>
      <c r="T87" s="16">
        <f t="shared" si="67"/>
        <v>777</v>
      </c>
      <c r="U87" s="29" t="str">
        <f t="shared" si="99"/>
        <v>#1774B9</v>
      </c>
      <c r="V87" s="34" t="str">
        <f>+Sitio_Publico[[#This Row],[idcoleccion]]&amp;"-"&amp;Sitio_Publico[[#This Row],[id]]</f>
        <v>100-0086</v>
      </c>
      <c r="W87" s="37" t="e">
        <f>+VLOOKUP(Sitio_Publico[[#This Row],[territorio]],Estructura!$AO$4:$AR$1500,4,0)</f>
        <v>#N/A</v>
      </c>
      <c r="X87" s="30">
        <f>+VLOOKUP(Sitio_Publico[[#This Row],[tema]],Estructura!$F$4:$I$1514,3,0)</f>
        <v>0</v>
      </c>
      <c r="Y87" s="30" t="str">
        <f>+VLOOKUP(Sitio_Publico[[#This Row],[contenido]],Estructura!$M$4:$O$18,3,0)</f>
        <v>C-778</v>
      </c>
      <c r="Z87" s="30" t="e">
        <f>+VLOOKUP(Sitio_Publico[[#This Row],[Filtro Integrado]],Estructura!$F$1517:$I$1531,3,0)</f>
        <v>#N/A</v>
      </c>
      <c r="AA87" s="30" t="e">
        <f>+VLOOKUP(Sitio_Publico[[#This Row],[Muestra]],Estructura!$M$21:$O$1000,3,0)</f>
        <v>#N/A</v>
      </c>
    </row>
    <row r="88" spans="1:27" ht="30.6" x14ac:dyDescent="0.3">
      <c r="A88" s="19" t="s">
        <v>530</v>
      </c>
      <c r="B88" s="12">
        <f t="shared" ref="B88:B149" si="104">+B87</f>
        <v>100</v>
      </c>
      <c r="C88" s="27" t="str">
        <f t="shared" ref="C88:C149" si="105">+C87</f>
        <v>Agricultura</v>
      </c>
      <c r="D88" s="27" t="str">
        <f t="shared" ref="D88:D149" si="106">+D87</f>
        <v>Agropecuario y Forestal</v>
      </c>
      <c r="E88" s="62">
        <v>9</v>
      </c>
      <c r="F88" s="27" t="str">
        <f t="shared" ref="F88:G88" si="107">+F87</f>
        <v>Fruta</v>
      </c>
      <c r="G88" s="27" t="str">
        <f t="shared" si="107"/>
        <v>Exportaciones</v>
      </c>
      <c r="H88" s="61" t="s">
        <v>700</v>
      </c>
      <c r="I88" s="60" t="s">
        <v>641</v>
      </c>
      <c r="J88" s="12" t="str">
        <f t="shared" si="101"/>
        <v>Ninguno</v>
      </c>
      <c r="K88" s="59" t="str">
        <f t="shared" si="101"/>
        <v>Tipo de Fruta</v>
      </c>
      <c r="L88" s="52" t="str">
        <f t="shared" si="74"/>
        <v>Año 2020</v>
      </c>
      <c r="M88" s="12" t="str">
        <f t="shared" si="97"/>
        <v>Dólares (USD)</v>
      </c>
      <c r="N88" s="12" t="str">
        <f t="shared" si="98"/>
        <v>Oficina de Estudios y Políticas Agrarias (ODEPA)</v>
      </c>
      <c r="O88" s="53" t="str">
        <f>"Valor de las exportaciones de fruta, por "&amp;Sitio_Publico[[#This Row],[Muestra]]&amp;", con destino a  "&amp;I88&amp;", durante el "&amp;L88</f>
        <v>Valor de las exportaciones de fruta, por Tipo de Fruta, con destino a  Argentina, durante el Año 2020</v>
      </c>
      <c r="P8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Argentina durante el Año 2020 de acuerdo a datos recopilados por la Oficina de Estudios y Políticas Agrarias (ODEPA)- Dólares (USD)</v>
      </c>
      <c r="Q88" s="32" t="str">
        <f t="shared" ref="Q88:Q119" si="108">+Q87</f>
        <v>Gráfico Proporciones</v>
      </c>
      <c r="R88" s="33"/>
      <c r="S88" s="55" t="str">
        <f t="shared" si="103"/>
        <v>https://analytics.zoho.com/open-view/2395394000006082576?ZOHO_CRITERIA=%22Trasposicion_4.2%22.%22ID_territorio%22%3D9</v>
      </c>
      <c r="T88" s="16">
        <f t="shared" si="67"/>
        <v>777</v>
      </c>
      <c r="U88" s="29" t="str">
        <f t="shared" ref="U88:U119" si="109">+U87</f>
        <v>#1774B9</v>
      </c>
      <c r="V88" s="34" t="str">
        <f>+Sitio_Publico[[#This Row],[idcoleccion]]&amp;"-"&amp;Sitio_Publico[[#This Row],[id]]</f>
        <v>100-0087</v>
      </c>
      <c r="W88" s="37" t="e">
        <f>+VLOOKUP(Sitio_Publico[[#This Row],[territorio]],Estructura!$AO$4:$AR$1500,4,0)</f>
        <v>#N/A</v>
      </c>
      <c r="X88" s="30">
        <f>+VLOOKUP(Sitio_Publico[[#This Row],[tema]],Estructura!$F$4:$I$1514,3,0)</f>
        <v>0</v>
      </c>
      <c r="Y88" s="30" t="str">
        <f>+VLOOKUP(Sitio_Publico[[#This Row],[contenido]],Estructura!$M$4:$O$18,3,0)</f>
        <v>C-778</v>
      </c>
      <c r="Z88" s="30" t="e">
        <f>+VLOOKUP(Sitio_Publico[[#This Row],[Filtro Integrado]],Estructura!$F$1517:$I$1531,3,0)</f>
        <v>#N/A</v>
      </c>
      <c r="AA88" s="30" t="e">
        <f>+VLOOKUP(Sitio_Publico[[#This Row],[Muestra]],Estructura!$M$21:$O$1000,3,0)</f>
        <v>#N/A</v>
      </c>
    </row>
    <row r="89" spans="1:27" ht="30.6" x14ac:dyDescent="0.3">
      <c r="A89" s="19" t="s">
        <v>531</v>
      </c>
      <c r="B89" s="12">
        <f t="shared" si="104"/>
        <v>100</v>
      </c>
      <c r="C89" s="27" t="str">
        <f t="shared" si="105"/>
        <v>Agricultura</v>
      </c>
      <c r="D89" s="27" t="str">
        <f t="shared" si="106"/>
        <v>Agropecuario y Forestal</v>
      </c>
      <c r="E89" s="62">
        <v>11</v>
      </c>
      <c r="F89" s="27" t="str">
        <f t="shared" ref="F89:G89" si="110">+F88</f>
        <v>Fruta</v>
      </c>
      <c r="G89" s="27" t="str">
        <f t="shared" si="110"/>
        <v>Exportaciones</v>
      </c>
      <c r="H89" s="61" t="s">
        <v>700</v>
      </c>
      <c r="I89" s="60" t="s">
        <v>642</v>
      </c>
      <c r="J89" s="12" t="str">
        <f t="shared" si="101"/>
        <v>Ninguno</v>
      </c>
      <c r="K89" s="59" t="str">
        <f t="shared" si="101"/>
        <v>Tipo de Fruta</v>
      </c>
      <c r="L89" s="52" t="str">
        <f t="shared" si="74"/>
        <v>Año 2020</v>
      </c>
      <c r="M89" s="12" t="str">
        <f t="shared" si="97"/>
        <v>Dólares (USD)</v>
      </c>
      <c r="N89" s="12" t="str">
        <f t="shared" si="98"/>
        <v>Oficina de Estudios y Políticas Agrarias (ODEPA)</v>
      </c>
      <c r="O89" s="53" t="str">
        <f>"Valor de las exportaciones de fruta, por "&amp;Sitio_Publico[[#This Row],[Muestra]]&amp;", con destino a  "&amp;I89&amp;", durante el "&amp;L89</f>
        <v>Valor de las exportaciones de fruta, por Tipo de Fruta, con destino a  Australia, durante el Año 2020</v>
      </c>
      <c r="P8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Australia durante el Año 2020 de acuerdo a datos recopilados por la Oficina de Estudios y Políticas Agrarias (ODEPA)- Dólares (USD)</v>
      </c>
      <c r="Q89" s="32" t="str">
        <f t="shared" si="108"/>
        <v>Gráfico Proporciones</v>
      </c>
      <c r="R89" s="33"/>
      <c r="S89" s="55" t="str">
        <f t="shared" si="103"/>
        <v>https://analytics.zoho.com/open-view/2395394000006082576?ZOHO_CRITERIA=%22Trasposicion_4.2%22.%22ID_territorio%22%3D11</v>
      </c>
      <c r="T89" s="16">
        <f t="shared" si="67"/>
        <v>777</v>
      </c>
      <c r="U89" s="29" t="str">
        <f t="shared" si="109"/>
        <v>#1774B9</v>
      </c>
      <c r="V89" s="34" t="str">
        <f>+Sitio_Publico[[#This Row],[idcoleccion]]&amp;"-"&amp;Sitio_Publico[[#This Row],[id]]</f>
        <v>100-0088</v>
      </c>
      <c r="W89" s="37" t="e">
        <f>+VLOOKUP(Sitio_Publico[[#This Row],[territorio]],Estructura!$AO$4:$AR$1500,4,0)</f>
        <v>#N/A</v>
      </c>
      <c r="X89" s="30">
        <f>+VLOOKUP(Sitio_Publico[[#This Row],[tema]],Estructura!$F$4:$I$1514,3,0)</f>
        <v>0</v>
      </c>
      <c r="Y89" s="30" t="str">
        <f>+VLOOKUP(Sitio_Publico[[#This Row],[contenido]],Estructura!$M$4:$O$18,3,0)</f>
        <v>C-778</v>
      </c>
      <c r="Z89" s="30" t="e">
        <f>+VLOOKUP(Sitio_Publico[[#This Row],[Filtro Integrado]],Estructura!$F$1517:$I$1531,3,0)</f>
        <v>#N/A</v>
      </c>
      <c r="AA89" s="30" t="e">
        <f>+VLOOKUP(Sitio_Publico[[#This Row],[Muestra]],Estructura!$M$21:$O$1000,3,0)</f>
        <v>#N/A</v>
      </c>
    </row>
    <row r="90" spans="1:27" ht="30.6" x14ac:dyDescent="0.3">
      <c r="A90" s="19" t="s">
        <v>532</v>
      </c>
      <c r="B90" s="12">
        <f t="shared" si="104"/>
        <v>100</v>
      </c>
      <c r="C90" s="27" t="str">
        <f t="shared" si="105"/>
        <v>Agricultura</v>
      </c>
      <c r="D90" s="27" t="str">
        <f t="shared" si="106"/>
        <v>Agropecuario y Forestal</v>
      </c>
      <c r="E90" s="62">
        <v>12</v>
      </c>
      <c r="F90" s="27" t="str">
        <f t="shared" ref="F90:G90" si="111">+F89</f>
        <v>Fruta</v>
      </c>
      <c r="G90" s="27" t="str">
        <f t="shared" si="111"/>
        <v>Exportaciones</v>
      </c>
      <c r="H90" s="61" t="s">
        <v>700</v>
      </c>
      <c r="I90" s="60" t="s">
        <v>643</v>
      </c>
      <c r="J90" s="12" t="str">
        <f t="shared" si="101"/>
        <v>Ninguno</v>
      </c>
      <c r="K90" s="59" t="str">
        <f t="shared" si="101"/>
        <v>Tipo de Fruta</v>
      </c>
      <c r="L90" s="52" t="str">
        <f t="shared" si="74"/>
        <v>Año 2020</v>
      </c>
      <c r="M90" s="12" t="str">
        <f t="shared" si="97"/>
        <v>Dólares (USD)</v>
      </c>
      <c r="N90" s="12" t="str">
        <f t="shared" si="98"/>
        <v>Oficina de Estudios y Políticas Agrarias (ODEPA)</v>
      </c>
      <c r="O90" s="53" t="str">
        <f>"Valor de las exportaciones de fruta, por "&amp;Sitio_Publico[[#This Row],[Muestra]]&amp;", con destino a  "&amp;I90&amp;", durante el "&amp;L90</f>
        <v>Valor de las exportaciones de fruta, por Tipo de Fruta, con destino a  Austria, durante el Año 2020</v>
      </c>
      <c r="P9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Austria durante el Año 2020 de acuerdo a datos recopilados por la Oficina de Estudios y Políticas Agrarias (ODEPA)- Dólares (USD)</v>
      </c>
      <c r="Q90" s="32" t="str">
        <f t="shared" si="108"/>
        <v>Gráfico Proporciones</v>
      </c>
      <c r="R90" s="33"/>
      <c r="S90" s="55" t="str">
        <f t="shared" si="103"/>
        <v>https://analytics.zoho.com/open-view/2395394000006082576?ZOHO_CRITERIA=%22Trasposicion_4.2%22.%22ID_territorio%22%3D12</v>
      </c>
      <c r="T90" s="16">
        <f t="shared" si="67"/>
        <v>777</v>
      </c>
      <c r="U90" s="29" t="str">
        <f t="shared" si="109"/>
        <v>#1774B9</v>
      </c>
      <c r="V90" s="34" t="str">
        <f>+Sitio_Publico[[#This Row],[idcoleccion]]&amp;"-"&amp;Sitio_Publico[[#This Row],[id]]</f>
        <v>100-0089</v>
      </c>
      <c r="W90" s="37" t="e">
        <f>+VLOOKUP(Sitio_Publico[[#This Row],[territorio]],Estructura!$AO$4:$AR$1500,4,0)</f>
        <v>#N/A</v>
      </c>
      <c r="X90" s="30">
        <f>+VLOOKUP(Sitio_Publico[[#This Row],[tema]],Estructura!$F$4:$I$1514,3,0)</f>
        <v>0</v>
      </c>
      <c r="Y90" s="30" t="str">
        <f>+VLOOKUP(Sitio_Publico[[#This Row],[contenido]],Estructura!$M$4:$O$18,3,0)</f>
        <v>C-778</v>
      </c>
      <c r="Z90" s="30" t="e">
        <f>+VLOOKUP(Sitio_Publico[[#This Row],[Filtro Integrado]],Estructura!$F$1517:$I$1531,3,0)</f>
        <v>#N/A</v>
      </c>
      <c r="AA90" s="30" t="e">
        <f>+VLOOKUP(Sitio_Publico[[#This Row],[Muestra]],Estructura!$M$21:$O$1000,3,0)</f>
        <v>#N/A</v>
      </c>
    </row>
    <row r="91" spans="1:27" ht="30.6" x14ac:dyDescent="0.3">
      <c r="A91" s="19" t="s">
        <v>533</v>
      </c>
      <c r="B91" s="12">
        <f t="shared" si="104"/>
        <v>100</v>
      </c>
      <c r="C91" s="27" t="str">
        <f t="shared" si="105"/>
        <v>Agricultura</v>
      </c>
      <c r="D91" s="27" t="str">
        <f t="shared" si="106"/>
        <v>Agropecuario y Forestal</v>
      </c>
      <c r="E91" s="62">
        <v>13</v>
      </c>
      <c r="F91" s="27" t="str">
        <f t="shared" ref="F91:G91" si="112">+F90</f>
        <v>Fruta</v>
      </c>
      <c r="G91" s="27" t="str">
        <f t="shared" si="112"/>
        <v>Exportaciones</v>
      </c>
      <c r="H91" s="61" t="s">
        <v>700</v>
      </c>
      <c r="I91" s="60" t="s">
        <v>644</v>
      </c>
      <c r="J91" s="12" t="str">
        <f t="shared" si="101"/>
        <v>Ninguno</v>
      </c>
      <c r="K91" s="59" t="str">
        <f t="shared" si="101"/>
        <v>Tipo de Fruta</v>
      </c>
      <c r="L91" s="52" t="str">
        <f t="shared" si="74"/>
        <v>Año 2020</v>
      </c>
      <c r="M91" s="12" t="str">
        <f t="shared" si="97"/>
        <v>Dólares (USD)</v>
      </c>
      <c r="N91" s="12" t="str">
        <f t="shared" si="98"/>
        <v>Oficina de Estudios y Políticas Agrarias (ODEPA)</v>
      </c>
      <c r="O91" s="53" t="str">
        <f>"Valor de las exportaciones de fruta, por "&amp;Sitio_Publico[[#This Row],[Muestra]]&amp;", con destino a  "&amp;I91&amp;", durante el "&amp;L91</f>
        <v>Valor de las exportaciones de fruta, por Tipo de Fruta, con destino a  Azerbaiyán, durante el Año 2020</v>
      </c>
      <c r="P9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Azerbaiyán durante el Año 2020 de acuerdo a datos recopilados por la Oficina de Estudios y Políticas Agrarias (ODEPA)- Dólares (USD)</v>
      </c>
      <c r="Q91" s="32" t="str">
        <f t="shared" si="108"/>
        <v>Gráfico Proporciones</v>
      </c>
      <c r="R91" s="33"/>
      <c r="S91" s="55" t="str">
        <f t="shared" si="103"/>
        <v>https://analytics.zoho.com/open-view/2395394000006082576?ZOHO_CRITERIA=%22Trasposicion_4.2%22.%22ID_territorio%22%3D13</v>
      </c>
      <c r="T91" s="16">
        <f t="shared" si="67"/>
        <v>777</v>
      </c>
      <c r="U91" s="29" t="str">
        <f t="shared" si="109"/>
        <v>#1774B9</v>
      </c>
      <c r="V91" s="34" t="str">
        <f>+Sitio_Publico[[#This Row],[idcoleccion]]&amp;"-"&amp;Sitio_Publico[[#This Row],[id]]</f>
        <v>100-0090</v>
      </c>
      <c r="W91" s="37" t="e">
        <f>+VLOOKUP(Sitio_Publico[[#This Row],[territorio]],Estructura!$AO$4:$AR$1500,4,0)</f>
        <v>#N/A</v>
      </c>
      <c r="X91" s="30">
        <f>+VLOOKUP(Sitio_Publico[[#This Row],[tema]],Estructura!$F$4:$I$1514,3,0)</f>
        <v>0</v>
      </c>
      <c r="Y91" s="30" t="str">
        <f>+VLOOKUP(Sitio_Publico[[#This Row],[contenido]],Estructura!$M$4:$O$18,3,0)</f>
        <v>C-778</v>
      </c>
      <c r="Z91" s="30" t="e">
        <f>+VLOOKUP(Sitio_Publico[[#This Row],[Filtro Integrado]],Estructura!$F$1517:$I$1531,3,0)</f>
        <v>#N/A</v>
      </c>
      <c r="AA91" s="30" t="e">
        <f>+VLOOKUP(Sitio_Publico[[#This Row],[Muestra]],Estructura!$M$21:$O$1000,3,0)</f>
        <v>#N/A</v>
      </c>
    </row>
    <row r="92" spans="1:27" ht="30.6" x14ac:dyDescent="0.3">
      <c r="A92" s="19" t="s">
        <v>534</v>
      </c>
      <c r="B92" s="12">
        <f t="shared" si="104"/>
        <v>100</v>
      </c>
      <c r="C92" s="27" t="str">
        <f t="shared" si="105"/>
        <v>Agricultura</v>
      </c>
      <c r="D92" s="27" t="str">
        <f t="shared" si="106"/>
        <v>Agropecuario y Forestal</v>
      </c>
      <c r="E92" s="62">
        <v>18</v>
      </c>
      <c r="F92" s="27" t="str">
        <f t="shared" ref="F92:G92" si="113">+F91</f>
        <v>Fruta</v>
      </c>
      <c r="G92" s="27" t="str">
        <f t="shared" si="113"/>
        <v>Exportaciones</v>
      </c>
      <c r="H92" s="61" t="s">
        <v>700</v>
      </c>
      <c r="I92" s="60" t="s">
        <v>645</v>
      </c>
      <c r="J92" s="12" t="str">
        <f t="shared" si="101"/>
        <v>Ninguno</v>
      </c>
      <c r="K92" s="59" t="str">
        <f t="shared" si="101"/>
        <v>Tipo de Fruta</v>
      </c>
      <c r="L92" s="52" t="str">
        <f t="shared" si="74"/>
        <v>Año 2020</v>
      </c>
      <c r="M92" s="12" t="str">
        <f t="shared" si="97"/>
        <v>Dólares (USD)</v>
      </c>
      <c r="N92" s="12" t="str">
        <f t="shared" si="98"/>
        <v>Oficina de Estudios y Políticas Agrarias (ODEPA)</v>
      </c>
      <c r="O92" s="53" t="str">
        <f>"Valor de las exportaciones de fruta, por "&amp;Sitio_Publico[[#This Row],[Muestra]]&amp;", con destino a  "&amp;I92&amp;", durante el "&amp;L92</f>
        <v>Valor de las exportaciones de fruta, por Tipo de Fruta, con destino a  Bélgica, durante el Año 2020</v>
      </c>
      <c r="P9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Bélgica durante el Año 2020 de acuerdo a datos recopilados por la Oficina de Estudios y Políticas Agrarias (ODEPA)- Dólares (USD)</v>
      </c>
      <c r="Q92" s="32" t="str">
        <f t="shared" si="108"/>
        <v>Gráfico Proporciones</v>
      </c>
      <c r="R92" s="33"/>
      <c r="S92" s="55" t="str">
        <f t="shared" si="103"/>
        <v>https://analytics.zoho.com/open-view/2395394000006082576?ZOHO_CRITERIA=%22Trasposicion_4.2%22.%22ID_territorio%22%3D18</v>
      </c>
      <c r="T92" s="16">
        <f t="shared" si="67"/>
        <v>777</v>
      </c>
      <c r="U92" s="29" t="str">
        <f t="shared" si="109"/>
        <v>#1774B9</v>
      </c>
      <c r="V92" s="34" t="str">
        <f>+Sitio_Publico[[#This Row],[idcoleccion]]&amp;"-"&amp;Sitio_Publico[[#This Row],[id]]</f>
        <v>100-0091</v>
      </c>
      <c r="W92" s="37" t="e">
        <f>+VLOOKUP(Sitio_Publico[[#This Row],[territorio]],Estructura!$AO$4:$AR$1500,4,0)</f>
        <v>#N/A</v>
      </c>
      <c r="X92" s="30">
        <f>+VLOOKUP(Sitio_Publico[[#This Row],[tema]],Estructura!$F$4:$I$1514,3,0)</f>
        <v>0</v>
      </c>
      <c r="Y92" s="30" t="str">
        <f>+VLOOKUP(Sitio_Publico[[#This Row],[contenido]],Estructura!$M$4:$O$18,3,0)</f>
        <v>C-778</v>
      </c>
      <c r="Z92" s="30" t="e">
        <f>+VLOOKUP(Sitio_Publico[[#This Row],[Filtro Integrado]],Estructura!$F$1517:$I$1531,3,0)</f>
        <v>#N/A</v>
      </c>
      <c r="AA92" s="30" t="e">
        <f>+VLOOKUP(Sitio_Publico[[#This Row],[Muestra]],Estructura!$M$21:$O$1000,3,0)</f>
        <v>#N/A</v>
      </c>
    </row>
    <row r="93" spans="1:27" ht="30.6" x14ac:dyDescent="0.3">
      <c r="A93" s="19" t="s">
        <v>535</v>
      </c>
      <c r="B93" s="12">
        <f t="shared" si="104"/>
        <v>100</v>
      </c>
      <c r="C93" s="27" t="str">
        <f t="shared" si="105"/>
        <v>Agricultura</v>
      </c>
      <c r="D93" s="27" t="str">
        <f t="shared" si="106"/>
        <v>Agropecuario y Forestal</v>
      </c>
      <c r="E93" s="62">
        <v>21</v>
      </c>
      <c r="F93" s="27" t="str">
        <f t="shared" ref="F93:G93" si="114">+F92</f>
        <v>Fruta</v>
      </c>
      <c r="G93" s="27" t="str">
        <f t="shared" si="114"/>
        <v>Exportaciones</v>
      </c>
      <c r="H93" s="61" t="s">
        <v>700</v>
      </c>
      <c r="I93" s="60" t="s">
        <v>646</v>
      </c>
      <c r="J93" s="12" t="str">
        <f t="shared" si="101"/>
        <v>Ninguno</v>
      </c>
      <c r="K93" s="59" t="str">
        <f t="shared" si="101"/>
        <v>Tipo de Fruta</v>
      </c>
      <c r="L93" s="52" t="str">
        <f t="shared" si="74"/>
        <v>Año 2020</v>
      </c>
      <c r="M93" s="12" t="str">
        <f t="shared" si="97"/>
        <v>Dólares (USD)</v>
      </c>
      <c r="N93" s="12" t="str">
        <f t="shared" si="98"/>
        <v>Oficina de Estudios y Políticas Agrarias (ODEPA)</v>
      </c>
      <c r="O93" s="53" t="str">
        <f>"Valor de las exportaciones de fruta, por "&amp;Sitio_Publico[[#This Row],[Muestra]]&amp;", con destino a  "&amp;I93&amp;", durante el "&amp;L93</f>
        <v>Valor de las exportaciones de fruta, por Tipo de Fruta, con destino a  Bielorrusia, durante el Año 2020</v>
      </c>
      <c r="P9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Bielorrusia durante el Año 2020 de acuerdo a datos recopilados por la Oficina de Estudios y Políticas Agrarias (ODEPA)- Dólares (USD)</v>
      </c>
      <c r="Q93" s="32" t="str">
        <f t="shared" si="108"/>
        <v>Gráfico Proporciones</v>
      </c>
      <c r="R93" s="33"/>
      <c r="S93" s="55" t="str">
        <f t="shared" si="103"/>
        <v>https://analytics.zoho.com/open-view/2395394000006082576?ZOHO_CRITERIA=%22Trasposicion_4.2%22.%22ID_territorio%22%3D21</v>
      </c>
      <c r="T93" s="16">
        <f t="shared" si="67"/>
        <v>777</v>
      </c>
      <c r="U93" s="29" t="str">
        <f t="shared" si="109"/>
        <v>#1774B9</v>
      </c>
      <c r="V93" s="34" t="str">
        <f>+Sitio_Publico[[#This Row],[idcoleccion]]&amp;"-"&amp;Sitio_Publico[[#This Row],[id]]</f>
        <v>100-0092</v>
      </c>
      <c r="W93" s="37" t="e">
        <f>+VLOOKUP(Sitio_Publico[[#This Row],[territorio]],Estructura!$AO$4:$AR$1500,4,0)</f>
        <v>#N/A</v>
      </c>
      <c r="X93" s="30">
        <f>+VLOOKUP(Sitio_Publico[[#This Row],[tema]],Estructura!$F$4:$I$1514,3,0)</f>
        <v>0</v>
      </c>
      <c r="Y93" s="30" t="str">
        <f>+VLOOKUP(Sitio_Publico[[#This Row],[contenido]],Estructura!$M$4:$O$18,3,0)</f>
        <v>C-778</v>
      </c>
      <c r="Z93" s="30" t="e">
        <f>+VLOOKUP(Sitio_Publico[[#This Row],[Filtro Integrado]],Estructura!$F$1517:$I$1531,3,0)</f>
        <v>#N/A</v>
      </c>
      <c r="AA93" s="30" t="e">
        <f>+VLOOKUP(Sitio_Publico[[#This Row],[Muestra]],Estructura!$M$21:$O$1000,3,0)</f>
        <v>#N/A</v>
      </c>
    </row>
    <row r="94" spans="1:27" ht="30.6" x14ac:dyDescent="0.3">
      <c r="A94" s="19" t="s">
        <v>536</v>
      </c>
      <c r="B94" s="12">
        <f t="shared" si="104"/>
        <v>100</v>
      </c>
      <c r="C94" s="27" t="str">
        <f t="shared" si="105"/>
        <v>Agricultura</v>
      </c>
      <c r="D94" s="27" t="str">
        <f t="shared" si="106"/>
        <v>Agropecuario y Forestal</v>
      </c>
      <c r="E94" s="62">
        <v>23</v>
      </c>
      <c r="F94" s="27" t="str">
        <f t="shared" ref="F94:G94" si="115">+F93</f>
        <v>Fruta</v>
      </c>
      <c r="G94" s="27" t="str">
        <f t="shared" si="115"/>
        <v>Exportaciones</v>
      </c>
      <c r="H94" s="61" t="s">
        <v>700</v>
      </c>
      <c r="I94" s="60" t="s">
        <v>647</v>
      </c>
      <c r="J94" s="12" t="str">
        <f t="shared" si="101"/>
        <v>Ninguno</v>
      </c>
      <c r="K94" s="59" t="str">
        <f t="shared" si="101"/>
        <v>Tipo de Fruta</v>
      </c>
      <c r="L94" s="52" t="str">
        <f t="shared" si="74"/>
        <v>Año 2020</v>
      </c>
      <c r="M94" s="12" t="str">
        <f t="shared" si="97"/>
        <v>Dólares (USD)</v>
      </c>
      <c r="N94" s="12" t="str">
        <f t="shared" si="98"/>
        <v>Oficina de Estudios y Políticas Agrarias (ODEPA)</v>
      </c>
      <c r="O94" s="53" t="str">
        <f>"Valor de las exportaciones de fruta, por "&amp;Sitio_Publico[[#This Row],[Muestra]]&amp;", con destino a  "&amp;I94&amp;", durante el "&amp;L94</f>
        <v>Valor de las exportaciones de fruta, por Tipo de Fruta, con destino a  Bolivia, durante el Año 2020</v>
      </c>
      <c r="P9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Bolivia durante el Año 2020 de acuerdo a datos recopilados por la Oficina de Estudios y Políticas Agrarias (ODEPA)- Dólares (USD)</v>
      </c>
      <c r="Q94" s="32" t="str">
        <f t="shared" si="108"/>
        <v>Gráfico Proporciones</v>
      </c>
      <c r="R94" s="33"/>
      <c r="S94" s="55" t="str">
        <f t="shared" si="103"/>
        <v>https://analytics.zoho.com/open-view/2395394000006082576?ZOHO_CRITERIA=%22Trasposicion_4.2%22.%22ID_territorio%22%3D23</v>
      </c>
      <c r="T94" s="16">
        <f t="shared" si="67"/>
        <v>777</v>
      </c>
      <c r="U94" s="29" t="str">
        <f t="shared" si="109"/>
        <v>#1774B9</v>
      </c>
      <c r="V94" s="34" t="str">
        <f>+Sitio_Publico[[#This Row],[idcoleccion]]&amp;"-"&amp;Sitio_Publico[[#This Row],[id]]</f>
        <v>100-0093</v>
      </c>
      <c r="W94" s="37" t="e">
        <f>+VLOOKUP(Sitio_Publico[[#This Row],[territorio]],Estructura!$AO$4:$AR$1500,4,0)</f>
        <v>#N/A</v>
      </c>
      <c r="X94" s="30">
        <f>+VLOOKUP(Sitio_Publico[[#This Row],[tema]],Estructura!$F$4:$I$1514,3,0)</f>
        <v>0</v>
      </c>
      <c r="Y94" s="30" t="str">
        <f>+VLOOKUP(Sitio_Publico[[#This Row],[contenido]],Estructura!$M$4:$O$18,3,0)</f>
        <v>C-778</v>
      </c>
      <c r="Z94" s="30" t="e">
        <f>+VLOOKUP(Sitio_Publico[[#This Row],[Filtro Integrado]],Estructura!$F$1517:$I$1531,3,0)</f>
        <v>#N/A</v>
      </c>
      <c r="AA94" s="30" t="e">
        <f>+VLOOKUP(Sitio_Publico[[#This Row],[Muestra]],Estructura!$M$21:$O$1000,3,0)</f>
        <v>#N/A</v>
      </c>
    </row>
    <row r="95" spans="1:27" ht="30.6" x14ac:dyDescent="0.3">
      <c r="A95" s="19" t="s">
        <v>537</v>
      </c>
      <c r="B95" s="12">
        <f t="shared" si="104"/>
        <v>100</v>
      </c>
      <c r="C95" s="27" t="str">
        <f t="shared" si="105"/>
        <v>Agricultura</v>
      </c>
      <c r="D95" s="27" t="str">
        <f t="shared" si="106"/>
        <v>Agropecuario y Forestal</v>
      </c>
      <c r="E95" s="62">
        <v>26</v>
      </c>
      <c r="F95" s="27" t="str">
        <f t="shared" ref="F95:G95" si="116">+F94</f>
        <v>Fruta</v>
      </c>
      <c r="G95" s="27" t="str">
        <f t="shared" si="116"/>
        <v>Exportaciones</v>
      </c>
      <c r="H95" s="61" t="s">
        <v>700</v>
      </c>
      <c r="I95" s="60" t="s">
        <v>648</v>
      </c>
      <c r="J95" s="12" t="str">
        <f t="shared" si="101"/>
        <v>Ninguno</v>
      </c>
      <c r="K95" s="59" t="str">
        <f t="shared" si="101"/>
        <v>Tipo de Fruta</v>
      </c>
      <c r="L95" s="52" t="str">
        <f t="shared" si="74"/>
        <v>Año 2020</v>
      </c>
      <c r="M95" s="12" t="str">
        <f t="shared" si="97"/>
        <v>Dólares (USD)</v>
      </c>
      <c r="N95" s="12" t="str">
        <f t="shared" si="98"/>
        <v>Oficina de Estudios y Políticas Agrarias (ODEPA)</v>
      </c>
      <c r="O95" s="53" t="str">
        <f>"Valor de las exportaciones de fruta, por "&amp;Sitio_Publico[[#This Row],[Muestra]]&amp;", con destino a  "&amp;I95&amp;", durante el "&amp;L95</f>
        <v>Valor de las exportaciones de fruta, por Tipo de Fruta, con destino a  Brasil, durante el Año 2020</v>
      </c>
      <c r="P9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Brasil durante el Año 2020 de acuerdo a datos recopilados por la Oficina de Estudios y Políticas Agrarias (ODEPA)- Dólares (USD)</v>
      </c>
      <c r="Q95" s="32" t="str">
        <f t="shared" si="108"/>
        <v>Gráfico Proporciones</v>
      </c>
      <c r="R95" s="33"/>
      <c r="S95" s="55" t="str">
        <f t="shared" si="103"/>
        <v>https://analytics.zoho.com/open-view/2395394000006082576?ZOHO_CRITERIA=%22Trasposicion_4.2%22.%22ID_territorio%22%3D26</v>
      </c>
      <c r="T95" s="16">
        <f t="shared" si="67"/>
        <v>777</v>
      </c>
      <c r="U95" s="29" t="str">
        <f t="shared" si="109"/>
        <v>#1774B9</v>
      </c>
      <c r="V95" s="34" t="str">
        <f>+Sitio_Publico[[#This Row],[idcoleccion]]&amp;"-"&amp;Sitio_Publico[[#This Row],[id]]</f>
        <v>100-0094</v>
      </c>
      <c r="W95" s="37" t="e">
        <f>+VLOOKUP(Sitio_Publico[[#This Row],[territorio]],Estructura!$AO$4:$AR$1500,4,0)</f>
        <v>#N/A</v>
      </c>
      <c r="X95" s="30">
        <f>+VLOOKUP(Sitio_Publico[[#This Row],[tema]],Estructura!$F$4:$I$1514,3,0)</f>
        <v>0</v>
      </c>
      <c r="Y95" s="30" t="str">
        <f>+VLOOKUP(Sitio_Publico[[#This Row],[contenido]],Estructura!$M$4:$O$18,3,0)</f>
        <v>C-778</v>
      </c>
      <c r="Z95" s="30" t="e">
        <f>+VLOOKUP(Sitio_Publico[[#This Row],[Filtro Integrado]],Estructura!$F$1517:$I$1531,3,0)</f>
        <v>#N/A</v>
      </c>
      <c r="AA95" s="30" t="e">
        <f>+VLOOKUP(Sitio_Publico[[#This Row],[Muestra]],Estructura!$M$21:$O$1000,3,0)</f>
        <v>#N/A</v>
      </c>
    </row>
    <row r="96" spans="1:27" ht="30.6" x14ac:dyDescent="0.3">
      <c r="A96" s="19" t="s">
        <v>538</v>
      </c>
      <c r="B96" s="12">
        <f t="shared" si="104"/>
        <v>100</v>
      </c>
      <c r="C96" s="27" t="str">
        <f t="shared" si="105"/>
        <v>Agricultura</v>
      </c>
      <c r="D96" s="27" t="str">
        <f t="shared" si="106"/>
        <v>Agropecuario y Forestal</v>
      </c>
      <c r="E96" s="62">
        <v>35</v>
      </c>
      <c r="F96" s="27" t="str">
        <f t="shared" ref="F96:G96" si="117">+F95</f>
        <v>Fruta</v>
      </c>
      <c r="G96" s="27" t="str">
        <f t="shared" si="117"/>
        <v>Exportaciones</v>
      </c>
      <c r="H96" s="61" t="s">
        <v>700</v>
      </c>
      <c r="I96" s="60" t="s">
        <v>649</v>
      </c>
      <c r="J96" s="12" t="str">
        <f t="shared" si="101"/>
        <v>Ninguno</v>
      </c>
      <c r="K96" s="59" t="str">
        <f t="shared" si="101"/>
        <v>Tipo de Fruta</v>
      </c>
      <c r="L96" s="52" t="str">
        <f t="shared" si="74"/>
        <v>Año 2020</v>
      </c>
      <c r="M96" s="12" t="str">
        <f t="shared" si="97"/>
        <v>Dólares (USD)</v>
      </c>
      <c r="N96" s="12" t="str">
        <f t="shared" si="98"/>
        <v>Oficina de Estudios y Políticas Agrarias (ODEPA)</v>
      </c>
      <c r="O96" s="53" t="str">
        <f>"Valor de las exportaciones de fruta, por "&amp;Sitio_Publico[[#This Row],[Muestra]]&amp;", con destino a  "&amp;I96&amp;", durante el "&amp;L96</f>
        <v>Valor de las exportaciones de fruta, por Tipo de Fruta, con destino a  Canadá, durante el Año 2020</v>
      </c>
      <c r="P9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Canadá durante el Año 2020 de acuerdo a datos recopilados por la Oficina de Estudios y Políticas Agrarias (ODEPA)- Dólares (USD)</v>
      </c>
      <c r="Q96" s="32" t="str">
        <f t="shared" si="108"/>
        <v>Gráfico Proporciones</v>
      </c>
      <c r="R96" s="33"/>
      <c r="S96" s="55" t="str">
        <f t="shared" si="103"/>
        <v>https://analytics.zoho.com/open-view/2395394000006082576?ZOHO_CRITERIA=%22Trasposicion_4.2%22.%22ID_territorio%22%3D35</v>
      </c>
      <c r="T96" s="16">
        <f t="shared" si="67"/>
        <v>777</v>
      </c>
      <c r="U96" s="29" t="str">
        <f t="shared" si="109"/>
        <v>#1774B9</v>
      </c>
      <c r="V96" s="34" t="str">
        <f>+Sitio_Publico[[#This Row],[idcoleccion]]&amp;"-"&amp;Sitio_Publico[[#This Row],[id]]</f>
        <v>100-0095</v>
      </c>
      <c r="W96" s="37" t="e">
        <f>+VLOOKUP(Sitio_Publico[[#This Row],[territorio]],Estructura!$AO$4:$AR$1500,4,0)</f>
        <v>#N/A</v>
      </c>
      <c r="X96" s="30">
        <f>+VLOOKUP(Sitio_Publico[[#This Row],[tema]],Estructura!$F$4:$I$1514,3,0)</f>
        <v>0</v>
      </c>
      <c r="Y96" s="30" t="str">
        <f>+VLOOKUP(Sitio_Publico[[#This Row],[contenido]],Estructura!$M$4:$O$18,3,0)</f>
        <v>C-778</v>
      </c>
      <c r="Z96" s="30" t="e">
        <f>+VLOOKUP(Sitio_Publico[[#This Row],[Filtro Integrado]],Estructura!$F$1517:$I$1531,3,0)</f>
        <v>#N/A</v>
      </c>
      <c r="AA96" s="30" t="e">
        <f>+VLOOKUP(Sitio_Publico[[#This Row],[Muestra]],Estructura!$M$21:$O$1000,3,0)</f>
        <v>#N/A</v>
      </c>
    </row>
    <row r="97" spans="1:27" ht="30.6" x14ac:dyDescent="0.3">
      <c r="A97" s="19" t="s">
        <v>539</v>
      </c>
      <c r="B97" s="12">
        <f t="shared" si="104"/>
        <v>100</v>
      </c>
      <c r="C97" s="27" t="str">
        <f t="shared" si="105"/>
        <v>Agricultura</v>
      </c>
      <c r="D97" s="27" t="str">
        <f t="shared" si="106"/>
        <v>Agropecuario y Forestal</v>
      </c>
      <c r="E97" s="62">
        <v>39</v>
      </c>
      <c r="F97" s="27" t="str">
        <f t="shared" ref="F97:G97" si="118">+F96</f>
        <v>Fruta</v>
      </c>
      <c r="G97" s="27" t="str">
        <f t="shared" si="118"/>
        <v>Exportaciones</v>
      </c>
      <c r="H97" s="61" t="s">
        <v>700</v>
      </c>
      <c r="I97" s="60" t="s">
        <v>651</v>
      </c>
      <c r="J97" s="12" t="str">
        <f t="shared" si="101"/>
        <v>Ninguno</v>
      </c>
      <c r="K97" s="59" t="str">
        <f t="shared" si="101"/>
        <v>Tipo de Fruta</v>
      </c>
      <c r="L97" s="52" t="str">
        <f t="shared" si="74"/>
        <v>Año 2020</v>
      </c>
      <c r="M97" s="12" t="str">
        <f t="shared" si="97"/>
        <v>Dólares (USD)</v>
      </c>
      <c r="N97" s="12" t="str">
        <f t="shared" si="98"/>
        <v>Oficina de Estudios y Políticas Agrarias (ODEPA)</v>
      </c>
      <c r="O97" s="53" t="str">
        <f>"Valor de las exportaciones de fruta, por "&amp;Sitio_Publico[[#This Row],[Muestra]]&amp;", con destino a  "&amp;I97&amp;", durante el "&amp;L97</f>
        <v>Valor de las exportaciones de fruta, por Tipo de Fruta, con destino a  China, durante el Año 2020</v>
      </c>
      <c r="P9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China durante el Año 2020 de acuerdo a datos recopilados por la Oficina de Estudios y Políticas Agrarias (ODEPA)- Dólares (USD)</v>
      </c>
      <c r="Q97" s="32" t="str">
        <f t="shared" si="108"/>
        <v>Gráfico Proporciones</v>
      </c>
      <c r="R97" s="33"/>
      <c r="S97" s="55" t="str">
        <f t="shared" si="103"/>
        <v>https://analytics.zoho.com/open-view/2395394000006082576?ZOHO_CRITERIA=%22Trasposicion_4.2%22.%22ID_territorio%22%3D39</v>
      </c>
      <c r="T97" s="16">
        <f t="shared" si="67"/>
        <v>777</v>
      </c>
      <c r="U97" s="29" t="str">
        <f t="shared" si="109"/>
        <v>#1774B9</v>
      </c>
      <c r="V97" s="34" t="str">
        <f>+Sitio_Publico[[#This Row],[idcoleccion]]&amp;"-"&amp;Sitio_Publico[[#This Row],[id]]</f>
        <v>100-0096</v>
      </c>
      <c r="W97" s="37" t="e">
        <f>+VLOOKUP(Sitio_Publico[[#This Row],[territorio]],Estructura!$AO$4:$AR$1500,4,0)</f>
        <v>#N/A</v>
      </c>
      <c r="X97" s="30">
        <f>+VLOOKUP(Sitio_Publico[[#This Row],[tema]],Estructura!$F$4:$I$1514,3,0)</f>
        <v>0</v>
      </c>
      <c r="Y97" s="30" t="str">
        <f>+VLOOKUP(Sitio_Publico[[#This Row],[contenido]],Estructura!$M$4:$O$18,3,0)</f>
        <v>C-778</v>
      </c>
      <c r="Z97" s="30" t="e">
        <f>+VLOOKUP(Sitio_Publico[[#This Row],[Filtro Integrado]],Estructura!$F$1517:$I$1531,3,0)</f>
        <v>#N/A</v>
      </c>
      <c r="AA97" s="30" t="e">
        <f>+VLOOKUP(Sitio_Publico[[#This Row],[Muestra]],Estructura!$M$21:$O$1000,3,0)</f>
        <v>#N/A</v>
      </c>
    </row>
    <row r="98" spans="1:27" ht="30.6" x14ac:dyDescent="0.3">
      <c r="A98" s="19" t="s">
        <v>540</v>
      </c>
      <c r="B98" s="12">
        <f t="shared" si="104"/>
        <v>100</v>
      </c>
      <c r="C98" s="27" t="str">
        <f t="shared" si="105"/>
        <v>Agricultura</v>
      </c>
      <c r="D98" s="27" t="str">
        <f t="shared" si="106"/>
        <v>Agropecuario y Forestal</v>
      </c>
      <c r="E98" s="62">
        <v>41</v>
      </c>
      <c r="F98" s="27" t="str">
        <f t="shared" ref="F98:G98" si="119">+F97</f>
        <v>Fruta</v>
      </c>
      <c r="G98" s="27" t="str">
        <f t="shared" si="119"/>
        <v>Exportaciones</v>
      </c>
      <c r="H98" s="61" t="s">
        <v>700</v>
      </c>
      <c r="I98" s="60" t="s">
        <v>652</v>
      </c>
      <c r="J98" s="12" t="str">
        <f t="shared" si="101"/>
        <v>Ninguno</v>
      </c>
      <c r="K98" s="59" t="str">
        <f t="shared" si="101"/>
        <v>Tipo de Fruta</v>
      </c>
      <c r="L98" s="52" t="str">
        <f t="shared" si="74"/>
        <v>Año 2020</v>
      </c>
      <c r="M98" s="12" t="str">
        <f t="shared" si="97"/>
        <v>Dólares (USD)</v>
      </c>
      <c r="N98" s="12" t="str">
        <f t="shared" si="98"/>
        <v>Oficina de Estudios y Políticas Agrarias (ODEPA)</v>
      </c>
      <c r="O98" s="53" t="str">
        <f>"Valor de las exportaciones de fruta, por "&amp;Sitio_Publico[[#This Row],[Muestra]]&amp;", con destino a  "&amp;I98&amp;", durante el "&amp;L98</f>
        <v>Valor de las exportaciones de fruta, por Tipo de Fruta, con destino a  Colombia, durante el Año 2020</v>
      </c>
      <c r="P9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Colombia durante el Año 2020 de acuerdo a datos recopilados por la Oficina de Estudios y Políticas Agrarias (ODEPA)- Dólares (USD)</v>
      </c>
      <c r="Q98" s="32" t="str">
        <f t="shared" si="108"/>
        <v>Gráfico Proporciones</v>
      </c>
      <c r="R98" s="33"/>
      <c r="S98" s="55" t="str">
        <f t="shared" si="103"/>
        <v>https://analytics.zoho.com/open-view/2395394000006082576?ZOHO_CRITERIA=%22Trasposicion_4.2%22.%22ID_territorio%22%3D41</v>
      </c>
      <c r="T98" s="16">
        <f t="shared" si="67"/>
        <v>777</v>
      </c>
      <c r="U98" s="29" t="str">
        <f t="shared" si="109"/>
        <v>#1774B9</v>
      </c>
      <c r="V98" s="34" t="str">
        <f>+Sitio_Publico[[#This Row],[idcoleccion]]&amp;"-"&amp;Sitio_Publico[[#This Row],[id]]</f>
        <v>100-0097</v>
      </c>
      <c r="W98" s="37" t="e">
        <f>+VLOOKUP(Sitio_Publico[[#This Row],[territorio]],Estructura!$AO$4:$AR$1500,4,0)</f>
        <v>#N/A</v>
      </c>
      <c r="X98" s="30">
        <f>+VLOOKUP(Sitio_Publico[[#This Row],[tema]],Estructura!$F$4:$I$1514,3,0)</f>
        <v>0</v>
      </c>
      <c r="Y98" s="30" t="str">
        <f>+VLOOKUP(Sitio_Publico[[#This Row],[contenido]],Estructura!$M$4:$O$18,3,0)</f>
        <v>C-778</v>
      </c>
      <c r="Z98" s="30" t="e">
        <f>+VLOOKUP(Sitio_Publico[[#This Row],[Filtro Integrado]],Estructura!$F$1517:$I$1531,3,0)</f>
        <v>#N/A</v>
      </c>
      <c r="AA98" s="30" t="e">
        <f>+VLOOKUP(Sitio_Publico[[#This Row],[Muestra]],Estructura!$M$21:$O$1000,3,0)</f>
        <v>#N/A</v>
      </c>
    </row>
    <row r="99" spans="1:27" ht="30.6" x14ac:dyDescent="0.3">
      <c r="A99" s="19" t="s">
        <v>541</v>
      </c>
      <c r="B99" s="12">
        <f t="shared" si="104"/>
        <v>100</v>
      </c>
      <c r="C99" s="27" t="str">
        <f t="shared" si="105"/>
        <v>Agricultura</v>
      </c>
      <c r="D99" s="27" t="str">
        <f t="shared" si="106"/>
        <v>Agropecuario y Forestal</v>
      </c>
      <c r="E99" s="62">
        <v>45</v>
      </c>
      <c r="F99" s="27" t="str">
        <f t="shared" ref="F99:G99" si="120">+F98</f>
        <v>Fruta</v>
      </c>
      <c r="G99" s="27" t="str">
        <f t="shared" si="120"/>
        <v>Exportaciones</v>
      </c>
      <c r="H99" s="61" t="s">
        <v>700</v>
      </c>
      <c r="I99" s="60" t="s">
        <v>671</v>
      </c>
      <c r="J99" s="12" t="str">
        <f t="shared" si="101"/>
        <v>Ninguno</v>
      </c>
      <c r="K99" s="59" t="str">
        <f t="shared" si="101"/>
        <v>Tipo de Fruta</v>
      </c>
      <c r="L99" s="52" t="str">
        <f t="shared" si="74"/>
        <v>Año 2020</v>
      </c>
      <c r="M99" s="12" t="str">
        <f t="shared" si="97"/>
        <v>Dólares (USD)</v>
      </c>
      <c r="N99" s="12" t="str">
        <f t="shared" si="98"/>
        <v>Oficina de Estudios y Políticas Agrarias (ODEPA)</v>
      </c>
      <c r="O99" s="53" t="str">
        <f>"Valor de las exportaciones de fruta, por "&amp;Sitio_Publico[[#This Row],[Muestra]]&amp;", con destino a  "&amp;I99&amp;", durante el "&amp;L99</f>
        <v>Valor de las exportaciones de fruta, por Tipo de Fruta, con destino a  Corea del Sur, durante el Año 2020</v>
      </c>
      <c r="P9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Corea del Sur durante el Año 2020 de acuerdo a datos recopilados por la Oficina de Estudios y Políticas Agrarias (ODEPA)- Dólares (USD)</v>
      </c>
      <c r="Q99" s="32" t="str">
        <f t="shared" si="108"/>
        <v>Gráfico Proporciones</v>
      </c>
      <c r="R99" s="33"/>
      <c r="S99" s="55" t="str">
        <f t="shared" si="103"/>
        <v>https://analytics.zoho.com/open-view/2395394000006082576?ZOHO_CRITERIA=%22Trasposicion_4.2%22.%22ID_territorio%22%3D45</v>
      </c>
      <c r="T99" s="16">
        <f t="shared" si="67"/>
        <v>777</v>
      </c>
      <c r="U99" s="29" t="str">
        <f t="shared" si="109"/>
        <v>#1774B9</v>
      </c>
      <c r="V99" s="34" t="str">
        <f>+Sitio_Publico[[#This Row],[idcoleccion]]&amp;"-"&amp;Sitio_Publico[[#This Row],[id]]</f>
        <v>100-0098</v>
      </c>
      <c r="W99" s="37" t="e">
        <f>+VLOOKUP(Sitio_Publico[[#This Row],[territorio]],Estructura!$AO$4:$AR$1500,4,0)</f>
        <v>#N/A</v>
      </c>
      <c r="X99" s="30">
        <f>+VLOOKUP(Sitio_Publico[[#This Row],[tema]],Estructura!$F$4:$I$1514,3,0)</f>
        <v>0</v>
      </c>
      <c r="Y99" s="30" t="str">
        <f>+VLOOKUP(Sitio_Publico[[#This Row],[contenido]],Estructura!$M$4:$O$18,3,0)</f>
        <v>C-778</v>
      </c>
      <c r="Z99" s="30" t="e">
        <f>+VLOOKUP(Sitio_Publico[[#This Row],[Filtro Integrado]],Estructura!$F$1517:$I$1531,3,0)</f>
        <v>#N/A</v>
      </c>
      <c r="AA99" s="30" t="e">
        <f>+VLOOKUP(Sitio_Publico[[#This Row],[Muestra]],Estructura!$M$21:$O$1000,3,0)</f>
        <v>#N/A</v>
      </c>
    </row>
    <row r="100" spans="1:27" ht="30.6" x14ac:dyDescent="0.3">
      <c r="A100" s="19" t="s">
        <v>542</v>
      </c>
      <c r="B100" s="12">
        <f t="shared" si="104"/>
        <v>100</v>
      </c>
      <c r="C100" s="27" t="str">
        <f t="shared" si="105"/>
        <v>Agricultura</v>
      </c>
      <c r="D100" s="27" t="str">
        <f t="shared" si="106"/>
        <v>Agropecuario y Forestal</v>
      </c>
      <c r="E100" s="62">
        <v>47</v>
      </c>
      <c r="F100" s="27" t="str">
        <f t="shared" ref="F100:G100" si="121">+F99</f>
        <v>Fruta</v>
      </c>
      <c r="G100" s="27" t="str">
        <f t="shared" si="121"/>
        <v>Exportaciones</v>
      </c>
      <c r="H100" s="61" t="s">
        <v>700</v>
      </c>
      <c r="I100" s="60" t="s">
        <v>653</v>
      </c>
      <c r="J100" s="12" t="str">
        <f t="shared" si="101"/>
        <v>Ninguno</v>
      </c>
      <c r="K100" s="59" t="str">
        <f t="shared" si="101"/>
        <v>Tipo de Fruta</v>
      </c>
      <c r="L100" s="52" t="str">
        <f t="shared" si="74"/>
        <v>Año 2020</v>
      </c>
      <c r="M100" s="12" t="str">
        <f t="shared" si="97"/>
        <v>Dólares (USD)</v>
      </c>
      <c r="N100" s="12" t="str">
        <f t="shared" si="98"/>
        <v>Oficina de Estudios y Políticas Agrarias (ODEPA)</v>
      </c>
      <c r="O100" s="53" t="str">
        <f>"Valor de las exportaciones de fruta, por "&amp;Sitio_Publico[[#This Row],[Muestra]]&amp;", con destino a  "&amp;I100&amp;", durante el "&amp;L100</f>
        <v>Valor de las exportaciones de fruta, por Tipo de Fruta, con destino a  Costa Rica, durante el Año 2020</v>
      </c>
      <c r="P10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Costa Rica durante el Año 2020 de acuerdo a datos recopilados por la Oficina de Estudios y Políticas Agrarias (ODEPA)- Dólares (USD)</v>
      </c>
      <c r="Q100" s="32" t="str">
        <f t="shared" si="108"/>
        <v>Gráfico Proporciones</v>
      </c>
      <c r="R100" s="33"/>
      <c r="S100" s="55" t="str">
        <f t="shared" si="103"/>
        <v>https://analytics.zoho.com/open-view/2395394000006082576?ZOHO_CRITERIA=%22Trasposicion_4.2%22.%22ID_territorio%22%3D47</v>
      </c>
      <c r="T100" s="16">
        <f t="shared" si="67"/>
        <v>777</v>
      </c>
      <c r="U100" s="29" t="str">
        <f t="shared" si="109"/>
        <v>#1774B9</v>
      </c>
      <c r="V100" s="34" t="str">
        <f>+Sitio_Publico[[#This Row],[idcoleccion]]&amp;"-"&amp;Sitio_Publico[[#This Row],[id]]</f>
        <v>100-0099</v>
      </c>
      <c r="W100" s="37" t="e">
        <f>+VLOOKUP(Sitio_Publico[[#This Row],[territorio]],Estructura!$AO$4:$AR$1500,4,0)</f>
        <v>#N/A</v>
      </c>
      <c r="X100" s="30">
        <f>+VLOOKUP(Sitio_Publico[[#This Row],[tema]],Estructura!$F$4:$I$1514,3,0)</f>
        <v>0</v>
      </c>
      <c r="Y100" s="30" t="str">
        <f>+VLOOKUP(Sitio_Publico[[#This Row],[contenido]],Estructura!$M$4:$O$18,3,0)</f>
        <v>C-778</v>
      </c>
      <c r="Z100" s="30" t="e">
        <f>+VLOOKUP(Sitio_Publico[[#This Row],[Filtro Integrado]],Estructura!$F$1517:$I$1531,3,0)</f>
        <v>#N/A</v>
      </c>
      <c r="AA100" s="30" t="e">
        <f>+VLOOKUP(Sitio_Publico[[#This Row],[Muestra]],Estructura!$M$21:$O$1000,3,0)</f>
        <v>#N/A</v>
      </c>
    </row>
    <row r="101" spans="1:27" ht="30.6" x14ac:dyDescent="0.3">
      <c r="A101" s="19" t="s">
        <v>543</v>
      </c>
      <c r="B101" s="12">
        <f t="shared" si="104"/>
        <v>100</v>
      </c>
      <c r="C101" s="27" t="str">
        <f t="shared" si="105"/>
        <v>Agricultura</v>
      </c>
      <c r="D101" s="27" t="str">
        <f t="shared" si="106"/>
        <v>Agropecuario y Forestal</v>
      </c>
      <c r="E101" s="62">
        <v>49</v>
      </c>
      <c r="F101" s="27" t="str">
        <f t="shared" ref="F101:G101" si="122">+F100</f>
        <v>Fruta</v>
      </c>
      <c r="G101" s="27" t="str">
        <f t="shared" si="122"/>
        <v>Exportaciones</v>
      </c>
      <c r="H101" s="61" t="s">
        <v>700</v>
      </c>
      <c r="I101" s="60" t="s">
        <v>654</v>
      </c>
      <c r="J101" s="12" t="str">
        <f t="shared" si="101"/>
        <v>Ninguno</v>
      </c>
      <c r="K101" s="59" t="str">
        <f t="shared" si="101"/>
        <v>Tipo de Fruta</v>
      </c>
      <c r="L101" s="52" t="str">
        <f t="shared" si="74"/>
        <v>Año 2020</v>
      </c>
      <c r="M101" s="12" t="str">
        <f t="shared" si="97"/>
        <v>Dólares (USD)</v>
      </c>
      <c r="N101" s="12" t="str">
        <f t="shared" si="98"/>
        <v>Oficina de Estudios y Políticas Agrarias (ODEPA)</v>
      </c>
      <c r="O101" s="53" t="str">
        <f>"Valor de las exportaciones de fruta, por "&amp;Sitio_Publico[[#This Row],[Muestra]]&amp;", con destino a  "&amp;I101&amp;", durante el "&amp;L101</f>
        <v>Valor de las exportaciones de fruta, por Tipo de Fruta, con destino a  Cuba, durante el Año 2020</v>
      </c>
      <c r="P10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Cuba durante el Año 2020 de acuerdo a datos recopilados por la Oficina de Estudios y Políticas Agrarias (ODEPA)- Dólares (USD)</v>
      </c>
      <c r="Q101" s="32" t="str">
        <f t="shared" si="108"/>
        <v>Gráfico Proporciones</v>
      </c>
      <c r="R101" s="33"/>
      <c r="S101" s="55" t="str">
        <f t="shared" si="103"/>
        <v>https://analytics.zoho.com/open-view/2395394000006082576?ZOHO_CRITERIA=%22Trasposicion_4.2%22.%22ID_territorio%22%3D49</v>
      </c>
      <c r="T101" s="16">
        <f t="shared" si="67"/>
        <v>777</v>
      </c>
      <c r="U101" s="29" t="str">
        <f t="shared" si="109"/>
        <v>#1774B9</v>
      </c>
      <c r="V101" s="34" t="str">
        <f>+Sitio_Publico[[#This Row],[idcoleccion]]&amp;"-"&amp;Sitio_Publico[[#This Row],[id]]</f>
        <v>100-0100</v>
      </c>
      <c r="W101" s="37" t="e">
        <f>+VLOOKUP(Sitio_Publico[[#This Row],[territorio]],Estructura!$AO$4:$AR$1500,4,0)</f>
        <v>#N/A</v>
      </c>
      <c r="X101" s="30">
        <f>+VLOOKUP(Sitio_Publico[[#This Row],[tema]],Estructura!$F$4:$I$1514,3,0)</f>
        <v>0</v>
      </c>
      <c r="Y101" s="30" t="str">
        <f>+VLOOKUP(Sitio_Publico[[#This Row],[contenido]],Estructura!$M$4:$O$18,3,0)</f>
        <v>C-778</v>
      </c>
      <c r="Z101" s="30" t="e">
        <f>+VLOOKUP(Sitio_Publico[[#This Row],[Filtro Integrado]],Estructura!$F$1517:$I$1531,3,0)</f>
        <v>#N/A</v>
      </c>
      <c r="AA101" s="30" t="e">
        <f>+VLOOKUP(Sitio_Publico[[#This Row],[Muestra]],Estructura!$M$21:$O$1000,3,0)</f>
        <v>#N/A</v>
      </c>
    </row>
    <row r="102" spans="1:27" ht="30.6" x14ac:dyDescent="0.3">
      <c r="A102" s="19" t="s">
        <v>544</v>
      </c>
      <c r="B102" s="12">
        <f t="shared" si="104"/>
        <v>100</v>
      </c>
      <c r="C102" s="27" t="str">
        <f t="shared" si="105"/>
        <v>Agricultura</v>
      </c>
      <c r="D102" s="27" t="str">
        <f t="shared" si="106"/>
        <v>Agropecuario y Forestal</v>
      </c>
      <c r="E102" s="62">
        <v>50</v>
      </c>
      <c r="F102" s="27" t="str">
        <f t="shared" ref="F102:G102" si="123">+F101</f>
        <v>Fruta</v>
      </c>
      <c r="G102" s="27" t="str">
        <f t="shared" si="123"/>
        <v>Exportaciones</v>
      </c>
      <c r="H102" s="61" t="s">
        <v>700</v>
      </c>
      <c r="I102" s="60" t="s">
        <v>656</v>
      </c>
      <c r="J102" s="12" t="str">
        <f t="shared" si="101"/>
        <v>Ninguno</v>
      </c>
      <c r="K102" s="59" t="str">
        <f t="shared" si="101"/>
        <v>Tipo de Fruta</v>
      </c>
      <c r="L102" s="52" t="str">
        <f t="shared" si="74"/>
        <v>Año 2020</v>
      </c>
      <c r="M102" s="12" t="str">
        <f t="shared" si="97"/>
        <v>Dólares (USD)</v>
      </c>
      <c r="N102" s="12" t="str">
        <f t="shared" si="98"/>
        <v>Oficina de Estudios y Políticas Agrarias (ODEPA)</v>
      </c>
      <c r="O102" s="53" t="str">
        <f>"Valor de las exportaciones de fruta, por "&amp;Sitio_Publico[[#This Row],[Muestra]]&amp;", con destino a  "&amp;I102&amp;", durante el "&amp;L102</f>
        <v>Valor de las exportaciones de fruta, por Tipo de Fruta, con destino a  Dinamarca, durante el Año 2020</v>
      </c>
      <c r="P10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Dinamarca durante el Año 2020 de acuerdo a datos recopilados por la Oficina de Estudios y Políticas Agrarias (ODEPA)- Dólares (USD)</v>
      </c>
      <c r="Q102" s="32" t="str">
        <f t="shared" si="108"/>
        <v>Gráfico Proporciones</v>
      </c>
      <c r="R102" s="33"/>
      <c r="S102" s="55" t="str">
        <f t="shared" si="103"/>
        <v>https://analytics.zoho.com/open-view/2395394000006082576?ZOHO_CRITERIA=%22Trasposicion_4.2%22.%22ID_territorio%22%3D50</v>
      </c>
      <c r="T102" s="16">
        <f t="shared" si="67"/>
        <v>777</v>
      </c>
      <c r="U102" s="29" t="str">
        <f t="shared" si="109"/>
        <v>#1774B9</v>
      </c>
      <c r="V102" s="34" t="str">
        <f>+Sitio_Publico[[#This Row],[idcoleccion]]&amp;"-"&amp;Sitio_Publico[[#This Row],[id]]</f>
        <v>100-0101</v>
      </c>
      <c r="W102" s="37" t="e">
        <f>+VLOOKUP(Sitio_Publico[[#This Row],[territorio]],Estructura!$AO$4:$AR$1500,4,0)</f>
        <v>#N/A</v>
      </c>
      <c r="X102" s="30">
        <f>+VLOOKUP(Sitio_Publico[[#This Row],[tema]],Estructura!$F$4:$I$1514,3,0)</f>
        <v>0</v>
      </c>
      <c r="Y102" s="30" t="str">
        <f>+VLOOKUP(Sitio_Publico[[#This Row],[contenido]],Estructura!$M$4:$O$18,3,0)</f>
        <v>C-778</v>
      </c>
      <c r="Z102" s="30" t="e">
        <f>+VLOOKUP(Sitio_Publico[[#This Row],[Filtro Integrado]],Estructura!$F$1517:$I$1531,3,0)</f>
        <v>#N/A</v>
      </c>
      <c r="AA102" s="30" t="e">
        <f>+VLOOKUP(Sitio_Publico[[#This Row],[Muestra]],Estructura!$M$21:$O$1000,3,0)</f>
        <v>#N/A</v>
      </c>
    </row>
    <row r="103" spans="1:27" ht="30.6" x14ac:dyDescent="0.3">
      <c r="A103" s="19" t="s">
        <v>545</v>
      </c>
      <c r="B103" s="12">
        <f t="shared" si="104"/>
        <v>100</v>
      </c>
      <c r="C103" s="27" t="str">
        <f t="shared" si="105"/>
        <v>Agricultura</v>
      </c>
      <c r="D103" s="27" t="str">
        <f t="shared" si="106"/>
        <v>Agropecuario y Forestal</v>
      </c>
      <c r="E103" s="62">
        <v>52</v>
      </c>
      <c r="F103" s="27" t="str">
        <f t="shared" ref="F103:G103" si="124">+F102</f>
        <v>Fruta</v>
      </c>
      <c r="G103" s="27" t="str">
        <f t="shared" si="124"/>
        <v>Exportaciones</v>
      </c>
      <c r="H103" s="61" t="s">
        <v>700</v>
      </c>
      <c r="I103" s="60" t="s">
        <v>658</v>
      </c>
      <c r="J103" s="12" t="str">
        <f t="shared" si="101"/>
        <v>Ninguno</v>
      </c>
      <c r="K103" s="59" t="str">
        <f t="shared" si="101"/>
        <v>Tipo de Fruta</v>
      </c>
      <c r="L103" s="52" t="str">
        <f t="shared" si="74"/>
        <v>Año 2020</v>
      </c>
      <c r="M103" s="12" t="str">
        <f t="shared" si="97"/>
        <v>Dólares (USD)</v>
      </c>
      <c r="N103" s="12" t="str">
        <f t="shared" si="98"/>
        <v>Oficina de Estudios y Políticas Agrarias (ODEPA)</v>
      </c>
      <c r="O103" s="53" t="str">
        <f>"Valor de las exportaciones de fruta, por "&amp;Sitio_Publico[[#This Row],[Muestra]]&amp;", con destino a  "&amp;I103&amp;", durante el "&amp;L103</f>
        <v>Valor de las exportaciones de fruta, por Tipo de Fruta, con destino a  Ecuador, durante el Año 2020</v>
      </c>
      <c r="P10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Ecuador durante el Año 2020 de acuerdo a datos recopilados por la Oficina de Estudios y Políticas Agrarias (ODEPA)- Dólares (USD)</v>
      </c>
      <c r="Q103" s="32" t="str">
        <f t="shared" si="108"/>
        <v>Gráfico Proporciones</v>
      </c>
      <c r="R103" s="33"/>
      <c r="S103" s="55" t="str">
        <f t="shared" si="103"/>
        <v>https://analytics.zoho.com/open-view/2395394000006082576?ZOHO_CRITERIA=%22Trasposicion_4.2%22.%22ID_territorio%22%3D52</v>
      </c>
      <c r="T103" s="16">
        <f t="shared" si="67"/>
        <v>777</v>
      </c>
      <c r="U103" s="29" t="str">
        <f t="shared" si="109"/>
        <v>#1774B9</v>
      </c>
      <c r="V103" s="34" t="str">
        <f>+Sitio_Publico[[#This Row],[idcoleccion]]&amp;"-"&amp;Sitio_Publico[[#This Row],[id]]</f>
        <v>100-0102</v>
      </c>
      <c r="W103" s="37" t="e">
        <f>+VLOOKUP(Sitio_Publico[[#This Row],[territorio]],Estructura!$AO$4:$AR$1500,4,0)</f>
        <v>#N/A</v>
      </c>
      <c r="X103" s="30">
        <f>+VLOOKUP(Sitio_Publico[[#This Row],[tema]],Estructura!$F$4:$I$1514,3,0)</f>
        <v>0</v>
      </c>
      <c r="Y103" s="30" t="str">
        <f>+VLOOKUP(Sitio_Publico[[#This Row],[contenido]],Estructura!$M$4:$O$18,3,0)</f>
        <v>C-778</v>
      </c>
      <c r="Z103" s="30" t="e">
        <f>+VLOOKUP(Sitio_Publico[[#This Row],[Filtro Integrado]],Estructura!$F$1517:$I$1531,3,0)</f>
        <v>#N/A</v>
      </c>
      <c r="AA103" s="30" t="e">
        <f>+VLOOKUP(Sitio_Publico[[#This Row],[Muestra]],Estructura!$M$21:$O$1000,3,0)</f>
        <v>#N/A</v>
      </c>
    </row>
    <row r="104" spans="1:27" ht="30.6" x14ac:dyDescent="0.3">
      <c r="A104" s="19" t="s">
        <v>546</v>
      </c>
      <c r="B104" s="12">
        <f t="shared" si="104"/>
        <v>100</v>
      </c>
      <c r="C104" s="27" t="str">
        <f t="shared" si="105"/>
        <v>Agricultura</v>
      </c>
      <c r="D104" s="27" t="str">
        <f t="shared" si="106"/>
        <v>Agropecuario y Forestal</v>
      </c>
      <c r="E104" s="62">
        <v>54</v>
      </c>
      <c r="F104" s="27" t="str">
        <f t="shared" ref="F104:G104" si="125">+F103</f>
        <v>Fruta</v>
      </c>
      <c r="G104" s="27" t="str">
        <f t="shared" si="125"/>
        <v>Exportaciones</v>
      </c>
      <c r="H104" s="61" t="s">
        <v>700</v>
      </c>
      <c r="I104" s="60" t="s">
        <v>691</v>
      </c>
      <c r="J104" s="12" t="str">
        <f t="shared" si="101"/>
        <v>Ninguno</v>
      </c>
      <c r="K104" s="59" t="str">
        <f t="shared" si="101"/>
        <v>Tipo de Fruta</v>
      </c>
      <c r="L104" s="52" t="str">
        <f t="shared" si="74"/>
        <v>Año 2020</v>
      </c>
      <c r="M104" s="12" t="str">
        <f t="shared" si="97"/>
        <v>Dólares (USD)</v>
      </c>
      <c r="N104" s="12" t="str">
        <f t="shared" si="98"/>
        <v>Oficina de Estudios y Políticas Agrarias (ODEPA)</v>
      </c>
      <c r="O104" s="53" t="str">
        <f>"Valor de las exportaciones de fruta, por "&amp;Sitio_Publico[[#This Row],[Muestra]]&amp;", con destino a  "&amp;I104&amp;", durante el "&amp;L104</f>
        <v>Valor de las exportaciones de fruta, por Tipo de Fruta, con destino a  El Salvador, durante el Año 2020</v>
      </c>
      <c r="P10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El Salvador durante el Año 2020 de acuerdo a datos recopilados por la Oficina de Estudios y Políticas Agrarias (ODEPA)- Dólares (USD)</v>
      </c>
      <c r="Q104" s="32" t="str">
        <f t="shared" si="108"/>
        <v>Gráfico Proporciones</v>
      </c>
      <c r="R104" s="33"/>
      <c r="S104" s="55" t="str">
        <f t="shared" si="103"/>
        <v>https://analytics.zoho.com/open-view/2395394000006082576?ZOHO_CRITERIA=%22Trasposicion_4.2%22.%22ID_territorio%22%3D54</v>
      </c>
      <c r="T104" s="16">
        <f t="shared" si="67"/>
        <v>777</v>
      </c>
      <c r="U104" s="29" t="str">
        <f t="shared" si="109"/>
        <v>#1774B9</v>
      </c>
      <c r="V104" s="34" t="str">
        <f>+Sitio_Publico[[#This Row],[idcoleccion]]&amp;"-"&amp;Sitio_Publico[[#This Row],[id]]</f>
        <v>100-0103</v>
      </c>
      <c r="W104" s="37" t="e">
        <f>+VLOOKUP(Sitio_Publico[[#This Row],[territorio]],Estructura!$AO$4:$AR$1500,4,0)</f>
        <v>#N/A</v>
      </c>
      <c r="X104" s="30">
        <f>+VLOOKUP(Sitio_Publico[[#This Row],[tema]],Estructura!$F$4:$I$1514,3,0)</f>
        <v>0</v>
      </c>
      <c r="Y104" s="30" t="str">
        <f>+VLOOKUP(Sitio_Publico[[#This Row],[contenido]],Estructura!$M$4:$O$18,3,0)</f>
        <v>C-778</v>
      </c>
      <c r="Z104" s="30" t="e">
        <f>+VLOOKUP(Sitio_Publico[[#This Row],[Filtro Integrado]],Estructura!$F$1517:$I$1531,3,0)</f>
        <v>#N/A</v>
      </c>
      <c r="AA104" s="30" t="e">
        <f>+VLOOKUP(Sitio_Publico[[#This Row],[Muestra]],Estructura!$M$21:$O$1000,3,0)</f>
        <v>#N/A</v>
      </c>
    </row>
    <row r="105" spans="1:27" ht="40.799999999999997" x14ac:dyDescent="0.3">
      <c r="A105" s="19" t="s">
        <v>547</v>
      </c>
      <c r="B105" s="12">
        <f t="shared" si="104"/>
        <v>100</v>
      </c>
      <c r="C105" s="27" t="str">
        <f t="shared" si="105"/>
        <v>Agricultura</v>
      </c>
      <c r="D105" s="27" t="str">
        <f t="shared" si="106"/>
        <v>Agropecuario y Forestal</v>
      </c>
      <c r="E105" s="62">
        <v>55</v>
      </c>
      <c r="F105" s="27" t="str">
        <f t="shared" ref="F105:G105" si="126">+F104</f>
        <v>Fruta</v>
      </c>
      <c r="G105" s="27" t="str">
        <f t="shared" si="126"/>
        <v>Exportaciones</v>
      </c>
      <c r="H105" s="61" t="s">
        <v>700</v>
      </c>
      <c r="I105" s="60" t="s">
        <v>640</v>
      </c>
      <c r="J105" s="12" t="str">
        <f t="shared" si="101"/>
        <v>Ninguno</v>
      </c>
      <c r="K105" s="59" t="str">
        <f t="shared" si="101"/>
        <v>Tipo de Fruta</v>
      </c>
      <c r="L105" s="52" t="str">
        <f t="shared" si="74"/>
        <v>Año 2020</v>
      </c>
      <c r="M105" s="12" t="str">
        <f t="shared" si="97"/>
        <v>Dólares (USD)</v>
      </c>
      <c r="N105" s="12" t="str">
        <f t="shared" si="98"/>
        <v>Oficina de Estudios y Políticas Agrarias (ODEPA)</v>
      </c>
      <c r="O105" s="53" t="str">
        <f>"Valor de las exportaciones de fruta, por "&amp;Sitio_Publico[[#This Row],[Muestra]]&amp;", con destino a  "&amp;I105&amp;", durante el "&amp;L105</f>
        <v>Valor de las exportaciones de fruta, por Tipo de Fruta, con destino a  Emiratos Árabes Unidos, durante el Año 2020</v>
      </c>
      <c r="P10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Emiratos Árabes Unidos durante el Año 2020 de acuerdo a datos recopilados por la Oficina de Estudios y Políticas Agrarias (ODEPA)- Dólares (USD)</v>
      </c>
      <c r="Q105" s="32" t="str">
        <f t="shared" si="108"/>
        <v>Gráfico Proporciones</v>
      </c>
      <c r="R105" s="33"/>
      <c r="S105" s="55" t="str">
        <f t="shared" si="103"/>
        <v>https://analytics.zoho.com/open-view/2395394000006082576?ZOHO_CRITERIA=%22Trasposicion_4.2%22.%22ID_territorio%22%3D55</v>
      </c>
      <c r="T105" s="16">
        <f t="shared" si="67"/>
        <v>777</v>
      </c>
      <c r="U105" s="29" t="str">
        <f t="shared" si="109"/>
        <v>#1774B9</v>
      </c>
      <c r="V105" s="34" t="str">
        <f>+Sitio_Publico[[#This Row],[idcoleccion]]&amp;"-"&amp;Sitio_Publico[[#This Row],[id]]</f>
        <v>100-0104</v>
      </c>
      <c r="W105" s="37" t="e">
        <f>+VLOOKUP(Sitio_Publico[[#This Row],[territorio]],Estructura!$AO$4:$AR$1500,4,0)</f>
        <v>#N/A</v>
      </c>
      <c r="X105" s="30">
        <f>+VLOOKUP(Sitio_Publico[[#This Row],[tema]],Estructura!$F$4:$I$1514,3,0)</f>
        <v>0</v>
      </c>
      <c r="Y105" s="30" t="str">
        <f>+VLOOKUP(Sitio_Publico[[#This Row],[contenido]],Estructura!$M$4:$O$18,3,0)</f>
        <v>C-778</v>
      </c>
      <c r="Z105" s="30" t="e">
        <f>+VLOOKUP(Sitio_Publico[[#This Row],[Filtro Integrado]],Estructura!$F$1517:$I$1531,3,0)</f>
        <v>#N/A</v>
      </c>
      <c r="AA105" s="30" t="e">
        <f>+VLOOKUP(Sitio_Publico[[#This Row],[Muestra]],Estructura!$M$21:$O$1000,3,0)</f>
        <v>#N/A</v>
      </c>
    </row>
    <row r="106" spans="1:27" ht="30.6" x14ac:dyDescent="0.3">
      <c r="A106" s="19" t="s">
        <v>548</v>
      </c>
      <c r="B106" s="12">
        <f t="shared" si="104"/>
        <v>100</v>
      </c>
      <c r="C106" s="27" t="str">
        <f t="shared" si="105"/>
        <v>Agricultura</v>
      </c>
      <c r="D106" s="27" t="str">
        <f t="shared" si="106"/>
        <v>Agropecuario y Forestal</v>
      </c>
      <c r="E106" s="62">
        <v>59</v>
      </c>
      <c r="F106" s="27" t="str">
        <f t="shared" ref="F106:G106" si="127">+F105</f>
        <v>Fruta</v>
      </c>
      <c r="G106" s="27" t="str">
        <f t="shared" si="127"/>
        <v>Exportaciones</v>
      </c>
      <c r="H106" s="61" t="s">
        <v>700</v>
      </c>
      <c r="I106" s="60" t="s">
        <v>659</v>
      </c>
      <c r="J106" s="12" t="str">
        <f t="shared" si="101"/>
        <v>Ninguno</v>
      </c>
      <c r="K106" s="59" t="str">
        <f t="shared" si="101"/>
        <v>Tipo de Fruta</v>
      </c>
      <c r="L106" s="52" t="str">
        <f t="shared" si="74"/>
        <v>Año 2020</v>
      </c>
      <c r="M106" s="12" t="str">
        <f t="shared" si="97"/>
        <v>Dólares (USD)</v>
      </c>
      <c r="N106" s="12" t="str">
        <f t="shared" si="98"/>
        <v>Oficina de Estudios y Políticas Agrarias (ODEPA)</v>
      </c>
      <c r="O106" s="53" t="str">
        <f>"Valor de las exportaciones de fruta, por "&amp;Sitio_Publico[[#This Row],[Muestra]]&amp;", con destino a  "&amp;I106&amp;", durante el "&amp;L106</f>
        <v>Valor de las exportaciones de fruta, por Tipo de Fruta, con destino a  España, durante el Año 2020</v>
      </c>
      <c r="P10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España durante el Año 2020 de acuerdo a datos recopilados por la Oficina de Estudios y Políticas Agrarias (ODEPA)- Dólares (USD)</v>
      </c>
      <c r="Q106" s="32" t="str">
        <f t="shared" si="108"/>
        <v>Gráfico Proporciones</v>
      </c>
      <c r="R106" s="33"/>
      <c r="S106" s="55" t="str">
        <f t="shared" si="103"/>
        <v>https://analytics.zoho.com/open-view/2395394000006082576?ZOHO_CRITERIA=%22Trasposicion_4.2%22.%22ID_territorio%22%3D59</v>
      </c>
      <c r="T106" s="16">
        <f t="shared" si="67"/>
        <v>777</v>
      </c>
      <c r="U106" s="29" t="str">
        <f t="shared" si="109"/>
        <v>#1774B9</v>
      </c>
      <c r="V106" s="34" t="str">
        <f>+Sitio_Publico[[#This Row],[idcoleccion]]&amp;"-"&amp;Sitio_Publico[[#This Row],[id]]</f>
        <v>100-0105</v>
      </c>
      <c r="W106" s="37" t="e">
        <f>+VLOOKUP(Sitio_Publico[[#This Row],[territorio]],Estructura!$AO$4:$AR$1500,4,0)</f>
        <v>#N/A</v>
      </c>
      <c r="X106" s="30">
        <f>+VLOOKUP(Sitio_Publico[[#This Row],[tema]],Estructura!$F$4:$I$1514,3,0)</f>
        <v>0</v>
      </c>
      <c r="Y106" s="30" t="str">
        <f>+VLOOKUP(Sitio_Publico[[#This Row],[contenido]],Estructura!$M$4:$O$18,3,0)</f>
        <v>C-778</v>
      </c>
      <c r="Z106" s="30" t="e">
        <f>+VLOOKUP(Sitio_Publico[[#This Row],[Filtro Integrado]],Estructura!$F$1517:$I$1531,3,0)</f>
        <v>#N/A</v>
      </c>
      <c r="AA106" s="30" t="e">
        <f>+VLOOKUP(Sitio_Publico[[#This Row],[Muestra]],Estructura!$M$21:$O$1000,3,0)</f>
        <v>#N/A</v>
      </c>
    </row>
    <row r="107" spans="1:27" ht="30.6" x14ac:dyDescent="0.3">
      <c r="A107" s="19" t="s">
        <v>549</v>
      </c>
      <c r="B107" s="12">
        <f t="shared" si="104"/>
        <v>100</v>
      </c>
      <c r="C107" s="27" t="str">
        <f t="shared" si="105"/>
        <v>Agricultura</v>
      </c>
      <c r="D107" s="27" t="str">
        <f t="shared" si="106"/>
        <v>Agropecuario y Forestal</v>
      </c>
      <c r="E107" s="62">
        <v>60</v>
      </c>
      <c r="F107" s="27" t="str">
        <f t="shared" ref="F107:G107" si="128">+F106</f>
        <v>Fruta</v>
      </c>
      <c r="G107" s="27" t="str">
        <f t="shared" si="128"/>
        <v>Exportaciones</v>
      </c>
      <c r="H107" s="61" t="s">
        <v>700</v>
      </c>
      <c r="I107" s="60" t="s">
        <v>697</v>
      </c>
      <c r="J107" s="12" t="str">
        <f t="shared" si="101"/>
        <v>Ninguno</v>
      </c>
      <c r="K107" s="59" t="str">
        <f t="shared" si="101"/>
        <v>Tipo de Fruta</v>
      </c>
      <c r="L107" s="52" t="str">
        <f t="shared" si="74"/>
        <v>Año 2020</v>
      </c>
      <c r="M107" s="12" t="str">
        <f t="shared" si="97"/>
        <v>Dólares (USD)</v>
      </c>
      <c r="N107" s="12" t="str">
        <f t="shared" si="98"/>
        <v>Oficina de Estudios y Políticas Agrarias (ODEPA)</v>
      </c>
      <c r="O107" s="53" t="str">
        <f>"Valor de las exportaciones de fruta, por "&amp;Sitio_Publico[[#This Row],[Muestra]]&amp;", con destino a  "&amp;I107&amp;", durante el "&amp;L107</f>
        <v>Valor de las exportaciones de fruta, por Tipo de Fruta, con destino a  Estados Unidos, durante el Año 2020</v>
      </c>
      <c r="P10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Estados Unidos durante el Año 2020 de acuerdo a datos recopilados por la Oficina de Estudios y Políticas Agrarias (ODEPA)- Dólares (USD)</v>
      </c>
      <c r="Q107" s="32" t="str">
        <f t="shared" si="108"/>
        <v>Gráfico Proporciones</v>
      </c>
      <c r="R107" s="33"/>
      <c r="S107" s="55" t="str">
        <f t="shared" si="103"/>
        <v>https://analytics.zoho.com/open-view/2395394000006082576?ZOHO_CRITERIA=%22Trasposicion_4.2%22.%22ID_territorio%22%3D60</v>
      </c>
      <c r="T107" s="16">
        <f t="shared" si="67"/>
        <v>777</v>
      </c>
      <c r="U107" s="29" t="str">
        <f t="shared" si="109"/>
        <v>#1774B9</v>
      </c>
      <c r="V107" s="34" t="str">
        <f>+Sitio_Publico[[#This Row],[idcoleccion]]&amp;"-"&amp;Sitio_Publico[[#This Row],[id]]</f>
        <v>100-0106</v>
      </c>
      <c r="W107" s="37" t="e">
        <f>+VLOOKUP(Sitio_Publico[[#This Row],[territorio]],Estructura!$AO$4:$AR$1500,4,0)</f>
        <v>#N/A</v>
      </c>
      <c r="X107" s="30">
        <f>+VLOOKUP(Sitio_Publico[[#This Row],[tema]],Estructura!$F$4:$I$1514,3,0)</f>
        <v>0</v>
      </c>
      <c r="Y107" s="30" t="str">
        <f>+VLOOKUP(Sitio_Publico[[#This Row],[contenido]],Estructura!$M$4:$O$18,3,0)</f>
        <v>C-778</v>
      </c>
      <c r="Z107" s="30" t="e">
        <f>+VLOOKUP(Sitio_Publico[[#This Row],[Filtro Integrado]],Estructura!$F$1517:$I$1531,3,0)</f>
        <v>#N/A</v>
      </c>
      <c r="AA107" s="30" t="e">
        <f>+VLOOKUP(Sitio_Publico[[#This Row],[Muestra]],Estructura!$M$21:$O$1000,3,0)</f>
        <v>#N/A</v>
      </c>
    </row>
    <row r="108" spans="1:27" ht="30.6" x14ac:dyDescent="0.3">
      <c r="A108" s="19" t="s">
        <v>550</v>
      </c>
      <c r="B108" s="12">
        <f t="shared" si="104"/>
        <v>100</v>
      </c>
      <c r="C108" s="27" t="str">
        <f t="shared" si="105"/>
        <v>Agricultura</v>
      </c>
      <c r="D108" s="27" t="str">
        <f t="shared" si="106"/>
        <v>Agropecuario y Forestal</v>
      </c>
      <c r="E108" s="62">
        <v>63</v>
      </c>
      <c r="F108" s="27" t="str">
        <f t="shared" ref="F108:G108" si="129">+F107</f>
        <v>Fruta</v>
      </c>
      <c r="G108" s="27" t="str">
        <f t="shared" si="129"/>
        <v>Exportaciones</v>
      </c>
      <c r="H108" s="61" t="s">
        <v>700</v>
      </c>
      <c r="I108" s="60" t="s">
        <v>682</v>
      </c>
      <c r="J108" s="12" t="str">
        <f t="shared" si="101"/>
        <v>Ninguno</v>
      </c>
      <c r="K108" s="59" t="str">
        <f t="shared" si="101"/>
        <v>Tipo de Fruta</v>
      </c>
      <c r="L108" s="52" t="str">
        <f t="shared" si="74"/>
        <v>Año 2020</v>
      </c>
      <c r="M108" s="12" t="str">
        <f t="shared" si="97"/>
        <v>Dólares (USD)</v>
      </c>
      <c r="N108" s="12" t="str">
        <f t="shared" si="98"/>
        <v>Oficina de Estudios y Políticas Agrarias (ODEPA)</v>
      </c>
      <c r="O108" s="53" t="str">
        <f>"Valor de las exportaciones de fruta, por "&amp;Sitio_Publico[[#This Row],[Muestra]]&amp;", con destino a  "&amp;I108&amp;", durante el "&amp;L108</f>
        <v>Valor de las exportaciones de fruta, por Tipo de Fruta, con destino a  Filipinas, durante el Año 2020</v>
      </c>
      <c r="P10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Filipinas durante el Año 2020 de acuerdo a datos recopilados por la Oficina de Estudios y Políticas Agrarias (ODEPA)- Dólares (USD)</v>
      </c>
      <c r="Q108" s="32" t="str">
        <f t="shared" si="108"/>
        <v>Gráfico Proporciones</v>
      </c>
      <c r="R108" s="33"/>
      <c r="S108" s="55" t="str">
        <f t="shared" si="103"/>
        <v>https://analytics.zoho.com/open-view/2395394000006082576?ZOHO_CRITERIA=%22Trasposicion_4.2%22.%22ID_territorio%22%3D63</v>
      </c>
      <c r="T108" s="16">
        <f t="shared" si="67"/>
        <v>777</v>
      </c>
      <c r="U108" s="29" t="str">
        <f t="shared" si="109"/>
        <v>#1774B9</v>
      </c>
      <c r="V108" s="34" t="str">
        <f>+Sitio_Publico[[#This Row],[idcoleccion]]&amp;"-"&amp;Sitio_Publico[[#This Row],[id]]</f>
        <v>100-0107</v>
      </c>
      <c r="W108" s="37" t="e">
        <f>+VLOOKUP(Sitio_Publico[[#This Row],[territorio]],Estructura!$AO$4:$AR$1500,4,0)</f>
        <v>#N/A</v>
      </c>
      <c r="X108" s="30">
        <f>+VLOOKUP(Sitio_Publico[[#This Row],[tema]],Estructura!$F$4:$I$1514,3,0)</f>
        <v>0</v>
      </c>
      <c r="Y108" s="30" t="str">
        <f>+VLOOKUP(Sitio_Publico[[#This Row],[contenido]],Estructura!$M$4:$O$18,3,0)</f>
        <v>C-778</v>
      </c>
      <c r="Z108" s="30" t="e">
        <f>+VLOOKUP(Sitio_Publico[[#This Row],[Filtro Integrado]],Estructura!$F$1517:$I$1531,3,0)</f>
        <v>#N/A</v>
      </c>
      <c r="AA108" s="30" t="e">
        <f>+VLOOKUP(Sitio_Publico[[#This Row],[Muestra]],Estructura!$M$21:$O$1000,3,0)</f>
        <v>#N/A</v>
      </c>
    </row>
    <row r="109" spans="1:27" ht="30.6" x14ac:dyDescent="0.3">
      <c r="A109" s="19" t="s">
        <v>551</v>
      </c>
      <c r="B109" s="12">
        <f t="shared" si="104"/>
        <v>100</v>
      </c>
      <c r="C109" s="27" t="str">
        <f t="shared" si="105"/>
        <v>Agricultura</v>
      </c>
      <c r="D109" s="27" t="str">
        <f t="shared" si="106"/>
        <v>Agropecuario y Forestal</v>
      </c>
      <c r="E109" s="62">
        <v>64</v>
      </c>
      <c r="F109" s="27" t="str">
        <f t="shared" ref="F109:G109" si="130">+F108</f>
        <v>Fruta</v>
      </c>
      <c r="G109" s="27" t="str">
        <f t="shared" si="130"/>
        <v>Exportaciones</v>
      </c>
      <c r="H109" s="61" t="s">
        <v>700</v>
      </c>
      <c r="I109" s="60" t="s">
        <v>660</v>
      </c>
      <c r="J109" s="12" t="str">
        <f t="shared" si="101"/>
        <v>Ninguno</v>
      </c>
      <c r="K109" s="59" t="str">
        <f t="shared" si="101"/>
        <v>Tipo de Fruta</v>
      </c>
      <c r="L109" s="52" t="str">
        <f t="shared" si="74"/>
        <v>Año 2020</v>
      </c>
      <c r="M109" s="12" t="str">
        <f t="shared" si="97"/>
        <v>Dólares (USD)</v>
      </c>
      <c r="N109" s="12" t="str">
        <f t="shared" si="98"/>
        <v>Oficina de Estudios y Políticas Agrarias (ODEPA)</v>
      </c>
      <c r="O109" s="53" t="str">
        <f>"Valor de las exportaciones de fruta, por "&amp;Sitio_Publico[[#This Row],[Muestra]]&amp;", con destino a  "&amp;I109&amp;", durante el "&amp;L109</f>
        <v>Valor de las exportaciones de fruta, por Tipo de Fruta, con destino a  Finlandia, durante el Año 2020</v>
      </c>
      <c r="P10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Finlandia durante el Año 2020 de acuerdo a datos recopilados por la Oficina de Estudios y Políticas Agrarias (ODEPA)- Dólares (USD)</v>
      </c>
      <c r="Q109" s="32" t="str">
        <f t="shared" si="108"/>
        <v>Gráfico Proporciones</v>
      </c>
      <c r="R109" s="33"/>
      <c r="S109" s="55" t="str">
        <f t="shared" si="103"/>
        <v>https://analytics.zoho.com/open-view/2395394000006082576?ZOHO_CRITERIA=%22Trasposicion_4.2%22.%22ID_territorio%22%3D64</v>
      </c>
      <c r="T109" s="16">
        <f t="shared" si="67"/>
        <v>777</v>
      </c>
      <c r="U109" s="29" t="str">
        <f t="shared" si="109"/>
        <v>#1774B9</v>
      </c>
      <c r="V109" s="34" t="str">
        <f>+Sitio_Publico[[#This Row],[idcoleccion]]&amp;"-"&amp;Sitio_Publico[[#This Row],[id]]</f>
        <v>100-0108</v>
      </c>
      <c r="W109" s="37" t="e">
        <f>+VLOOKUP(Sitio_Publico[[#This Row],[territorio]],Estructura!$AO$4:$AR$1500,4,0)</f>
        <v>#N/A</v>
      </c>
      <c r="X109" s="30">
        <f>+VLOOKUP(Sitio_Publico[[#This Row],[tema]],Estructura!$F$4:$I$1514,3,0)</f>
        <v>0</v>
      </c>
      <c r="Y109" s="30" t="str">
        <f>+VLOOKUP(Sitio_Publico[[#This Row],[contenido]],Estructura!$M$4:$O$18,3,0)</f>
        <v>C-778</v>
      </c>
      <c r="Z109" s="30" t="e">
        <f>+VLOOKUP(Sitio_Publico[[#This Row],[Filtro Integrado]],Estructura!$F$1517:$I$1531,3,0)</f>
        <v>#N/A</v>
      </c>
      <c r="AA109" s="30" t="e">
        <f>+VLOOKUP(Sitio_Publico[[#This Row],[Muestra]],Estructura!$M$21:$O$1000,3,0)</f>
        <v>#N/A</v>
      </c>
    </row>
    <row r="110" spans="1:27" ht="30.6" x14ac:dyDescent="0.3">
      <c r="A110" s="19" t="s">
        <v>552</v>
      </c>
      <c r="B110" s="12">
        <f t="shared" si="104"/>
        <v>100</v>
      </c>
      <c r="C110" s="27" t="str">
        <f t="shared" si="105"/>
        <v>Agricultura</v>
      </c>
      <c r="D110" s="27" t="str">
        <f t="shared" si="106"/>
        <v>Agropecuario y Forestal</v>
      </c>
      <c r="E110" s="62">
        <v>66</v>
      </c>
      <c r="F110" s="27" t="str">
        <f t="shared" ref="F110:G110" si="131">+F109</f>
        <v>Fruta</v>
      </c>
      <c r="G110" s="27" t="str">
        <f t="shared" si="131"/>
        <v>Exportaciones</v>
      </c>
      <c r="H110" s="61" t="s">
        <v>700</v>
      </c>
      <c r="I110" s="60" t="s">
        <v>661</v>
      </c>
      <c r="J110" s="12" t="str">
        <f t="shared" si="101"/>
        <v>Ninguno</v>
      </c>
      <c r="K110" s="59" t="str">
        <f t="shared" si="101"/>
        <v>Tipo de Fruta</v>
      </c>
      <c r="L110" s="52" t="str">
        <f t="shared" si="74"/>
        <v>Año 2020</v>
      </c>
      <c r="M110" s="12" t="str">
        <f t="shared" si="97"/>
        <v>Dólares (USD)</v>
      </c>
      <c r="N110" s="12" t="str">
        <f t="shared" si="98"/>
        <v>Oficina de Estudios y Políticas Agrarias (ODEPA)</v>
      </c>
      <c r="O110" s="53" t="str">
        <f>"Valor de las exportaciones de fruta, por "&amp;Sitio_Publico[[#This Row],[Muestra]]&amp;", con destino a  "&amp;I110&amp;", durante el "&amp;L110</f>
        <v>Valor de las exportaciones de fruta, por Tipo de Fruta, con destino a  Francia, durante el Año 2020</v>
      </c>
      <c r="P11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Francia durante el Año 2020 de acuerdo a datos recopilados por la Oficina de Estudios y Políticas Agrarias (ODEPA)- Dólares (USD)</v>
      </c>
      <c r="Q110" s="32" t="str">
        <f t="shared" si="108"/>
        <v>Gráfico Proporciones</v>
      </c>
      <c r="R110" s="33"/>
      <c r="S110" s="55" t="str">
        <f t="shared" si="103"/>
        <v>https://analytics.zoho.com/open-view/2395394000006082576?ZOHO_CRITERIA=%22Trasposicion_4.2%22.%22ID_territorio%22%3D66</v>
      </c>
      <c r="T110" s="16">
        <f t="shared" si="67"/>
        <v>777</v>
      </c>
      <c r="U110" s="29" t="str">
        <f t="shared" si="109"/>
        <v>#1774B9</v>
      </c>
      <c r="V110" s="34" t="str">
        <f>+Sitio_Publico[[#This Row],[idcoleccion]]&amp;"-"&amp;Sitio_Publico[[#This Row],[id]]</f>
        <v>100-0109</v>
      </c>
      <c r="W110" s="37" t="e">
        <f>+VLOOKUP(Sitio_Publico[[#This Row],[territorio]],Estructura!$AO$4:$AR$1500,4,0)</f>
        <v>#N/A</v>
      </c>
      <c r="X110" s="30">
        <f>+VLOOKUP(Sitio_Publico[[#This Row],[tema]],Estructura!$F$4:$I$1514,3,0)</f>
        <v>0</v>
      </c>
      <c r="Y110" s="30" t="str">
        <f>+VLOOKUP(Sitio_Publico[[#This Row],[contenido]],Estructura!$M$4:$O$18,3,0)</f>
        <v>C-778</v>
      </c>
      <c r="Z110" s="30" t="e">
        <f>+VLOOKUP(Sitio_Publico[[#This Row],[Filtro Integrado]],Estructura!$F$1517:$I$1531,3,0)</f>
        <v>#N/A</v>
      </c>
      <c r="AA110" s="30" t="e">
        <f>+VLOOKUP(Sitio_Publico[[#This Row],[Muestra]],Estructura!$M$21:$O$1000,3,0)</f>
        <v>#N/A</v>
      </c>
    </row>
    <row r="111" spans="1:27" ht="30.6" x14ac:dyDescent="0.3">
      <c r="A111" s="19" t="s">
        <v>553</v>
      </c>
      <c r="B111" s="12">
        <f t="shared" si="104"/>
        <v>100</v>
      </c>
      <c r="C111" s="27" t="str">
        <f t="shared" si="105"/>
        <v>Agricultura</v>
      </c>
      <c r="D111" s="27" t="str">
        <f t="shared" si="106"/>
        <v>Agropecuario y Forestal</v>
      </c>
      <c r="E111" s="62">
        <v>73</v>
      </c>
      <c r="F111" s="27" t="str">
        <f t="shared" ref="F111:G111" si="132">+F110</f>
        <v>Fruta</v>
      </c>
      <c r="G111" s="27" t="str">
        <f t="shared" si="132"/>
        <v>Exportaciones</v>
      </c>
      <c r="H111" s="61" t="s">
        <v>700</v>
      </c>
      <c r="I111" s="60" t="s">
        <v>663</v>
      </c>
      <c r="J111" s="12" t="str">
        <f t="shared" si="101"/>
        <v>Ninguno</v>
      </c>
      <c r="K111" s="59" t="str">
        <f t="shared" si="101"/>
        <v>Tipo de Fruta</v>
      </c>
      <c r="L111" s="52" t="str">
        <f t="shared" si="74"/>
        <v>Año 2020</v>
      </c>
      <c r="M111" s="12" t="str">
        <f t="shared" si="97"/>
        <v>Dólares (USD)</v>
      </c>
      <c r="N111" s="12" t="str">
        <f t="shared" si="98"/>
        <v>Oficina de Estudios y Políticas Agrarias (ODEPA)</v>
      </c>
      <c r="O111" s="53" t="str">
        <f>"Valor de las exportaciones de fruta, por "&amp;Sitio_Publico[[#This Row],[Muestra]]&amp;", con destino a  "&amp;I111&amp;", durante el "&amp;L111</f>
        <v>Valor de las exportaciones de fruta, por Tipo de Fruta, con destino a  Guatemala, durante el Año 2020</v>
      </c>
      <c r="P11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Guatemala durante el Año 2020 de acuerdo a datos recopilados por la Oficina de Estudios y Políticas Agrarias (ODEPA)- Dólares (USD)</v>
      </c>
      <c r="Q111" s="32" t="str">
        <f t="shared" si="108"/>
        <v>Gráfico Proporciones</v>
      </c>
      <c r="R111" s="33"/>
      <c r="S111" s="55" t="str">
        <f t="shared" si="103"/>
        <v>https://analytics.zoho.com/open-view/2395394000006082576?ZOHO_CRITERIA=%22Trasposicion_4.2%22.%22ID_territorio%22%3D73</v>
      </c>
      <c r="T111" s="16">
        <f t="shared" si="67"/>
        <v>777</v>
      </c>
      <c r="U111" s="29" t="str">
        <f t="shared" si="109"/>
        <v>#1774B9</v>
      </c>
      <c r="V111" s="34" t="str">
        <f>+Sitio_Publico[[#This Row],[idcoleccion]]&amp;"-"&amp;Sitio_Publico[[#This Row],[id]]</f>
        <v>100-0110</v>
      </c>
      <c r="W111" s="37" t="e">
        <f>+VLOOKUP(Sitio_Publico[[#This Row],[territorio]],Estructura!$AO$4:$AR$1500,4,0)</f>
        <v>#N/A</v>
      </c>
      <c r="X111" s="30">
        <f>+VLOOKUP(Sitio_Publico[[#This Row],[tema]],Estructura!$F$4:$I$1514,3,0)</f>
        <v>0</v>
      </c>
      <c r="Y111" s="30" t="str">
        <f>+VLOOKUP(Sitio_Publico[[#This Row],[contenido]],Estructura!$M$4:$O$18,3,0)</f>
        <v>C-778</v>
      </c>
      <c r="Z111" s="30" t="e">
        <f>+VLOOKUP(Sitio_Publico[[#This Row],[Filtro Integrado]],Estructura!$F$1517:$I$1531,3,0)</f>
        <v>#N/A</v>
      </c>
      <c r="AA111" s="30" t="e">
        <f>+VLOOKUP(Sitio_Publico[[#This Row],[Muestra]],Estructura!$M$21:$O$1000,3,0)</f>
        <v>#N/A</v>
      </c>
    </row>
    <row r="112" spans="1:27" ht="30.6" x14ac:dyDescent="0.3">
      <c r="A112" s="19" t="s">
        <v>554</v>
      </c>
      <c r="B112" s="12">
        <f t="shared" si="104"/>
        <v>100</v>
      </c>
      <c r="C112" s="27" t="str">
        <f t="shared" si="105"/>
        <v>Agricultura</v>
      </c>
      <c r="D112" s="27" t="str">
        <f t="shared" si="106"/>
        <v>Agropecuario y Forestal</v>
      </c>
      <c r="E112" s="62">
        <v>79</v>
      </c>
      <c r="F112" s="27" t="str">
        <f t="shared" ref="F112:G112" si="133">+F111</f>
        <v>Fruta</v>
      </c>
      <c r="G112" s="27" t="str">
        <f t="shared" si="133"/>
        <v>Exportaciones</v>
      </c>
      <c r="H112" s="61" t="s">
        <v>700</v>
      </c>
      <c r="I112" s="60" t="s">
        <v>665</v>
      </c>
      <c r="J112" s="12" t="str">
        <f t="shared" si="101"/>
        <v>Ninguno</v>
      </c>
      <c r="K112" s="59" t="str">
        <f t="shared" si="101"/>
        <v>Tipo de Fruta</v>
      </c>
      <c r="L112" s="52" t="str">
        <f t="shared" si="74"/>
        <v>Año 2020</v>
      </c>
      <c r="M112" s="12" t="str">
        <f t="shared" si="97"/>
        <v>Dólares (USD)</v>
      </c>
      <c r="N112" s="12" t="str">
        <f t="shared" si="98"/>
        <v>Oficina de Estudios y Políticas Agrarias (ODEPA)</v>
      </c>
      <c r="O112" s="53" t="str">
        <f>"Valor de las exportaciones de fruta, por "&amp;Sitio_Publico[[#This Row],[Muestra]]&amp;", con destino a  "&amp;I112&amp;", durante el "&amp;L112</f>
        <v>Valor de las exportaciones de fruta, por Tipo de Fruta, con destino a  Honduras, durante el Año 2020</v>
      </c>
      <c r="P11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Honduras durante el Año 2020 de acuerdo a datos recopilados por la Oficina de Estudios y Políticas Agrarias (ODEPA)- Dólares (USD)</v>
      </c>
      <c r="Q112" s="32" t="str">
        <f t="shared" si="108"/>
        <v>Gráfico Proporciones</v>
      </c>
      <c r="R112" s="33"/>
      <c r="S112" s="55" t="str">
        <f t="shared" si="103"/>
        <v>https://analytics.zoho.com/open-view/2395394000006082576?ZOHO_CRITERIA=%22Trasposicion_4.2%22.%22ID_territorio%22%3D79</v>
      </c>
      <c r="T112" s="16">
        <f t="shared" si="67"/>
        <v>777</v>
      </c>
      <c r="U112" s="29" t="str">
        <f t="shared" si="109"/>
        <v>#1774B9</v>
      </c>
      <c r="V112" s="34" t="str">
        <f>+Sitio_Publico[[#This Row],[idcoleccion]]&amp;"-"&amp;Sitio_Publico[[#This Row],[id]]</f>
        <v>100-0111</v>
      </c>
      <c r="W112" s="37" t="e">
        <f>+VLOOKUP(Sitio_Publico[[#This Row],[territorio]],Estructura!$AO$4:$AR$1500,4,0)</f>
        <v>#N/A</v>
      </c>
      <c r="X112" s="30">
        <f>+VLOOKUP(Sitio_Publico[[#This Row],[tema]],Estructura!$F$4:$I$1514,3,0)</f>
        <v>0</v>
      </c>
      <c r="Y112" s="30" t="str">
        <f>+VLOOKUP(Sitio_Publico[[#This Row],[contenido]],Estructura!$M$4:$O$18,3,0)</f>
        <v>C-778</v>
      </c>
      <c r="Z112" s="30" t="e">
        <f>+VLOOKUP(Sitio_Publico[[#This Row],[Filtro Integrado]],Estructura!$F$1517:$I$1531,3,0)</f>
        <v>#N/A</v>
      </c>
      <c r="AA112" s="30" t="e">
        <f>+VLOOKUP(Sitio_Publico[[#This Row],[Muestra]],Estructura!$M$21:$O$1000,3,0)</f>
        <v>#N/A</v>
      </c>
    </row>
    <row r="113" spans="1:27" ht="30.6" x14ac:dyDescent="0.3">
      <c r="A113" s="19" t="s">
        <v>555</v>
      </c>
      <c r="B113" s="12">
        <f t="shared" si="104"/>
        <v>100</v>
      </c>
      <c r="C113" s="27" t="str">
        <f t="shared" si="105"/>
        <v>Agricultura</v>
      </c>
      <c r="D113" s="27" t="str">
        <f t="shared" si="106"/>
        <v>Agropecuario y Forestal</v>
      </c>
      <c r="E113" s="62">
        <v>81</v>
      </c>
      <c r="F113" s="27" t="str">
        <f t="shared" ref="F113:G113" si="134">+F112</f>
        <v>Fruta</v>
      </c>
      <c r="G113" s="27" t="str">
        <f t="shared" si="134"/>
        <v>Exportaciones</v>
      </c>
      <c r="H113" s="61" t="s">
        <v>700</v>
      </c>
      <c r="I113" s="60" t="s">
        <v>667</v>
      </c>
      <c r="J113" s="12" t="str">
        <f t="shared" si="101"/>
        <v>Ninguno</v>
      </c>
      <c r="K113" s="59" t="str">
        <f t="shared" si="101"/>
        <v>Tipo de Fruta</v>
      </c>
      <c r="L113" s="52" t="str">
        <f t="shared" si="74"/>
        <v>Año 2020</v>
      </c>
      <c r="M113" s="12" t="str">
        <f t="shared" si="97"/>
        <v>Dólares (USD)</v>
      </c>
      <c r="N113" s="12" t="str">
        <f t="shared" si="98"/>
        <v>Oficina de Estudios y Políticas Agrarias (ODEPA)</v>
      </c>
      <c r="O113" s="53" t="str">
        <f>"Valor de las exportaciones de fruta, por "&amp;Sitio_Publico[[#This Row],[Muestra]]&amp;", con destino a  "&amp;I113&amp;", durante el "&amp;L113</f>
        <v>Valor de las exportaciones de fruta, por Tipo de Fruta, con destino a  India, durante el Año 2020</v>
      </c>
      <c r="P11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India durante el Año 2020 de acuerdo a datos recopilados por la Oficina de Estudios y Políticas Agrarias (ODEPA)- Dólares (USD)</v>
      </c>
      <c r="Q113" s="32" t="str">
        <f t="shared" si="108"/>
        <v>Gráfico Proporciones</v>
      </c>
      <c r="R113" s="33"/>
      <c r="S113" s="55" t="str">
        <f t="shared" si="103"/>
        <v>https://analytics.zoho.com/open-view/2395394000006082576?ZOHO_CRITERIA=%22Trasposicion_4.2%22.%22ID_territorio%22%3D81</v>
      </c>
      <c r="T113" s="16">
        <f t="shared" si="67"/>
        <v>777</v>
      </c>
      <c r="U113" s="29" t="str">
        <f t="shared" si="109"/>
        <v>#1774B9</v>
      </c>
      <c r="V113" s="34" t="str">
        <f>+Sitio_Publico[[#This Row],[idcoleccion]]&amp;"-"&amp;Sitio_Publico[[#This Row],[id]]</f>
        <v>100-0112</v>
      </c>
      <c r="W113" s="37" t="e">
        <f>+VLOOKUP(Sitio_Publico[[#This Row],[territorio]],Estructura!$AO$4:$AR$1500,4,0)</f>
        <v>#N/A</v>
      </c>
      <c r="X113" s="30">
        <f>+VLOOKUP(Sitio_Publico[[#This Row],[tema]],Estructura!$F$4:$I$1514,3,0)</f>
        <v>0</v>
      </c>
      <c r="Y113" s="30" t="str">
        <f>+VLOOKUP(Sitio_Publico[[#This Row],[contenido]],Estructura!$M$4:$O$18,3,0)</f>
        <v>C-778</v>
      </c>
      <c r="Z113" s="30" t="e">
        <f>+VLOOKUP(Sitio_Publico[[#This Row],[Filtro Integrado]],Estructura!$F$1517:$I$1531,3,0)</f>
        <v>#N/A</v>
      </c>
      <c r="AA113" s="30" t="e">
        <f>+VLOOKUP(Sitio_Publico[[#This Row],[Muestra]],Estructura!$M$21:$O$1000,3,0)</f>
        <v>#N/A</v>
      </c>
    </row>
    <row r="114" spans="1:27" ht="30.6" x14ac:dyDescent="0.3">
      <c r="A114" s="19" t="s">
        <v>556</v>
      </c>
      <c r="B114" s="12">
        <f t="shared" si="104"/>
        <v>100</v>
      </c>
      <c r="C114" s="27" t="str">
        <f t="shared" si="105"/>
        <v>Agricultura</v>
      </c>
      <c r="D114" s="27" t="str">
        <f t="shared" si="106"/>
        <v>Agropecuario y Forestal</v>
      </c>
      <c r="E114" s="62">
        <v>82</v>
      </c>
      <c r="F114" s="27" t="str">
        <f t="shared" ref="F114:G114" si="135">+F113</f>
        <v>Fruta</v>
      </c>
      <c r="G114" s="27" t="str">
        <f t="shared" si="135"/>
        <v>Exportaciones</v>
      </c>
      <c r="H114" s="61" t="s">
        <v>700</v>
      </c>
      <c r="I114" s="60" t="s">
        <v>666</v>
      </c>
      <c r="J114" s="12" t="str">
        <f t="shared" si="101"/>
        <v>Ninguno</v>
      </c>
      <c r="K114" s="59" t="str">
        <f t="shared" si="101"/>
        <v>Tipo de Fruta</v>
      </c>
      <c r="L114" s="52" t="str">
        <f t="shared" si="74"/>
        <v>Año 2020</v>
      </c>
      <c r="M114" s="12" t="str">
        <f t="shared" si="97"/>
        <v>Dólares (USD)</v>
      </c>
      <c r="N114" s="12" t="str">
        <f t="shared" si="98"/>
        <v>Oficina de Estudios y Políticas Agrarias (ODEPA)</v>
      </c>
      <c r="O114" s="53" t="str">
        <f>"Valor de las exportaciones de fruta, por "&amp;Sitio_Publico[[#This Row],[Muestra]]&amp;", con destino a  "&amp;I114&amp;", durante el "&amp;L114</f>
        <v>Valor de las exportaciones de fruta, por Tipo de Fruta, con destino a  Indonesia, durante el Año 2020</v>
      </c>
      <c r="P11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Indonesia durante el Año 2020 de acuerdo a datos recopilados por la Oficina de Estudios y Políticas Agrarias (ODEPA)- Dólares (USD)</v>
      </c>
      <c r="Q114" s="32" t="str">
        <f t="shared" si="108"/>
        <v>Gráfico Proporciones</v>
      </c>
      <c r="R114" s="33"/>
      <c r="S114" s="55" t="str">
        <f t="shared" si="103"/>
        <v>https://analytics.zoho.com/open-view/2395394000006082576?ZOHO_CRITERIA=%22Trasposicion_4.2%22.%22ID_territorio%22%3D82</v>
      </c>
      <c r="T114" s="16">
        <f t="shared" si="67"/>
        <v>777</v>
      </c>
      <c r="U114" s="29" t="str">
        <f t="shared" si="109"/>
        <v>#1774B9</v>
      </c>
      <c r="V114" s="34" t="str">
        <f>+Sitio_Publico[[#This Row],[idcoleccion]]&amp;"-"&amp;Sitio_Publico[[#This Row],[id]]</f>
        <v>100-0113</v>
      </c>
      <c r="W114" s="37" t="e">
        <f>+VLOOKUP(Sitio_Publico[[#This Row],[territorio]],Estructura!$AO$4:$AR$1500,4,0)</f>
        <v>#N/A</v>
      </c>
      <c r="X114" s="30">
        <f>+VLOOKUP(Sitio_Publico[[#This Row],[tema]],Estructura!$F$4:$I$1514,3,0)</f>
        <v>0</v>
      </c>
      <c r="Y114" s="30" t="str">
        <f>+VLOOKUP(Sitio_Publico[[#This Row],[contenido]],Estructura!$M$4:$O$18,3,0)</f>
        <v>C-778</v>
      </c>
      <c r="Z114" s="30" t="e">
        <f>+VLOOKUP(Sitio_Publico[[#This Row],[Filtro Integrado]],Estructura!$F$1517:$I$1531,3,0)</f>
        <v>#N/A</v>
      </c>
      <c r="AA114" s="30" t="e">
        <f>+VLOOKUP(Sitio_Publico[[#This Row],[Muestra]],Estructura!$M$21:$O$1000,3,0)</f>
        <v>#N/A</v>
      </c>
    </row>
    <row r="115" spans="1:27" ht="30.6" x14ac:dyDescent="0.3">
      <c r="A115" s="19" t="s">
        <v>557</v>
      </c>
      <c r="B115" s="12">
        <f t="shared" si="104"/>
        <v>100</v>
      </c>
      <c r="C115" s="27" t="str">
        <f t="shared" si="105"/>
        <v>Agricultura</v>
      </c>
      <c r="D115" s="27" t="str">
        <f t="shared" si="106"/>
        <v>Agropecuario y Forestal</v>
      </c>
      <c r="E115" s="62">
        <v>89</v>
      </c>
      <c r="F115" s="27" t="str">
        <f t="shared" ref="F115:G115" si="136">+F114</f>
        <v>Fruta</v>
      </c>
      <c r="G115" s="27" t="str">
        <f t="shared" si="136"/>
        <v>Exportaciones</v>
      </c>
      <c r="H115" s="61" t="s">
        <v>700</v>
      </c>
      <c r="I115" s="60" t="s">
        <v>668</v>
      </c>
      <c r="J115" s="12" t="str">
        <f t="shared" si="101"/>
        <v>Ninguno</v>
      </c>
      <c r="K115" s="59" t="str">
        <f t="shared" si="101"/>
        <v>Tipo de Fruta</v>
      </c>
      <c r="L115" s="52" t="str">
        <f t="shared" si="74"/>
        <v>Año 2020</v>
      </c>
      <c r="M115" s="12" t="str">
        <f t="shared" si="97"/>
        <v>Dólares (USD)</v>
      </c>
      <c r="N115" s="12" t="str">
        <f t="shared" si="98"/>
        <v>Oficina de Estudios y Políticas Agrarias (ODEPA)</v>
      </c>
      <c r="O115" s="53" t="str">
        <f>"Valor de las exportaciones de fruta, por "&amp;Sitio_Publico[[#This Row],[Muestra]]&amp;", con destino a  "&amp;I115&amp;", durante el "&amp;L115</f>
        <v>Valor de las exportaciones de fruta, por Tipo de Fruta, con destino a  Israel, durante el Año 2020</v>
      </c>
      <c r="P11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Israel durante el Año 2020 de acuerdo a datos recopilados por la Oficina de Estudios y Políticas Agrarias (ODEPA)- Dólares (USD)</v>
      </c>
      <c r="Q115" s="32" t="str">
        <f t="shared" si="108"/>
        <v>Gráfico Proporciones</v>
      </c>
      <c r="R115" s="33"/>
      <c r="S115" s="55" t="str">
        <f t="shared" si="103"/>
        <v>https://analytics.zoho.com/open-view/2395394000006082576?ZOHO_CRITERIA=%22Trasposicion_4.2%22.%22ID_territorio%22%3D89</v>
      </c>
      <c r="T115" s="16">
        <f t="shared" si="67"/>
        <v>777</v>
      </c>
      <c r="U115" s="29" t="str">
        <f t="shared" si="109"/>
        <v>#1774B9</v>
      </c>
      <c r="V115" s="34" t="str">
        <f>+Sitio_Publico[[#This Row],[idcoleccion]]&amp;"-"&amp;Sitio_Publico[[#This Row],[id]]</f>
        <v>100-0114</v>
      </c>
      <c r="W115" s="37" t="e">
        <f>+VLOOKUP(Sitio_Publico[[#This Row],[territorio]],Estructura!$AO$4:$AR$1500,4,0)</f>
        <v>#N/A</v>
      </c>
      <c r="X115" s="30">
        <f>+VLOOKUP(Sitio_Publico[[#This Row],[tema]],Estructura!$F$4:$I$1514,3,0)</f>
        <v>0</v>
      </c>
      <c r="Y115" s="30" t="str">
        <f>+VLOOKUP(Sitio_Publico[[#This Row],[contenido]],Estructura!$M$4:$O$18,3,0)</f>
        <v>C-778</v>
      </c>
      <c r="Z115" s="30" t="e">
        <f>+VLOOKUP(Sitio_Publico[[#This Row],[Filtro Integrado]],Estructura!$F$1517:$I$1531,3,0)</f>
        <v>#N/A</v>
      </c>
      <c r="AA115" s="30" t="e">
        <f>+VLOOKUP(Sitio_Publico[[#This Row],[Muestra]],Estructura!$M$21:$O$1000,3,0)</f>
        <v>#N/A</v>
      </c>
    </row>
    <row r="116" spans="1:27" ht="30.6" x14ac:dyDescent="0.3">
      <c r="A116" s="19" t="s">
        <v>558</v>
      </c>
      <c r="B116" s="12">
        <f t="shared" si="104"/>
        <v>100</v>
      </c>
      <c r="C116" s="27" t="str">
        <f t="shared" si="105"/>
        <v>Agricultura</v>
      </c>
      <c r="D116" s="27" t="str">
        <f t="shared" si="106"/>
        <v>Agropecuario y Forestal</v>
      </c>
      <c r="E116" s="62">
        <v>90</v>
      </c>
      <c r="F116" s="27" t="str">
        <f t="shared" ref="F116:G116" si="137">+F115</f>
        <v>Fruta</v>
      </c>
      <c r="G116" s="27" t="str">
        <f t="shared" si="137"/>
        <v>Exportaciones</v>
      </c>
      <c r="H116" s="61" t="s">
        <v>700</v>
      </c>
      <c r="I116" s="60" t="s">
        <v>669</v>
      </c>
      <c r="J116" s="12" t="str">
        <f t="shared" si="101"/>
        <v>Ninguno</v>
      </c>
      <c r="K116" s="59" t="str">
        <f t="shared" si="101"/>
        <v>Tipo de Fruta</v>
      </c>
      <c r="L116" s="52" t="str">
        <f t="shared" si="74"/>
        <v>Año 2020</v>
      </c>
      <c r="M116" s="12" t="str">
        <f t="shared" si="97"/>
        <v>Dólares (USD)</v>
      </c>
      <c r="N116" s="12" t="str">
        <f t="shared" si="98"/>
        <v>Oficina de Estudios y Políticas Agrarias (ODEPA)</v>
      </c>
      <c r="O116" s="53" t="str">
        <f>"Valor de las exportaciones de fruta, por "&amp;Sitio_Publico[[#This Row],[Muestra]]&amp;", con destino a  "&amp;I116&amp;", durante el "&amp;L116</f>
        <v>Valor de las exportaciones de fruta, por Tipo de Fruta, con destino a  Italia, durante el Año 2020</v>
      </c>
      <c r="P11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Italia durante el Año 2020 de acuerdo a datos recopilados por la Oficina de Estudios y Políticas Agrarias (ODEPA)- Dólares (USD)</v>
      </c>
      <c r="Q116" s="32" t="str">
        <f t="shared" si="108"/>
        <v>Gráfico Proporciones</v>
      </c>
      <c r="R116" s="33"/>
      <c r="S116" s="55" t="str">
        <f t="shared" si="103"/>
        <v>https://analytics.zoho.com/open-view/2395394000006082576?ZOHO_CRITERIA=%22Trasposicion_4.2%22.%22ID_territorio%22%3D90</v>
      </c>
      <c r="T116" s="16">
        <f t="shared" si="67"/>
        <v>777</v>
      </c>
      <c r="U116" s="29" t="str">
        <f t="shared" si="109"/>
        <v>#1774B9</v>
      </c>
      <c r="V116" s="34" t="str">
        <f>+Sitio_Publico[[#This Row],[idcoleccion]]&amp;"-"&amp;Sitio_Publico[[#This Row],[id]]</f>
        <v>100-0115</v>
      </c>
      <c r="W116" s="37" t="e">
        <f>+VLOOKUP(Sitio_Publico[[#This Row],[territorio]],Estructura!$AO$4:$AR$1500,4,0)</f>
        <v>#N/A</v>
      </c>
      <c r="X116" s="30">
        <f>+VLOOKUP(Sitio_Publico[[#This Row],[tema]],Estructura!$F$4:$I$1514,3,0)</f>
        <v>0</v>
      </c>
      <c r="Y116" s="30" t="str">
        <f>+VLOOKUP(Sitio_Publico[[#This Row],[contenido]],Estructura!$M$4:$O$18,3,0)</f>
        <v>C-778</v>
      </c>
      <c r="Z116" s="30" t="e">
        <f>+VLOOKUP(Sitio_Publico[[#This Row],[Filtro Integrado]],Estructura!$F$1517:$I$1531,3,0)</f>
        <v>#N/A</v>
      </c>
      <c r="AA116" s="30" t="e">
        <f>+VLOOKUP(Sitio_Publico[[#This Row],[Muestra]],Estructura!$M$21:$O$1000,3,0)</f>
        <v>#N/A</v>
      </c>
    </row>
    <row r="117" spans="1:27" ht="30.6" x14ac:dyDescent="0.3">
      <c r="A117" s="19" t="s">
        <v>559</v>
      </c>
      <c r="B117" s="12">
        <f t="shared" si="104"/>
        <v>100</v>
      </c>
      <c r="C117" s="27" t="str">
        <f t="shared" si="105"/>
        <v>Agricultura</v>
      </c>
      <c r="D117" s="27" t="str">
        <f t="shared" si="106"/>
        <v>Agropecuario y Forestal</v>
      </c>
      <c r="E117" s="62">
        <v>92</v>
      </c>
      <c r="F117" s="27" t="str">
        <f t="shared" ref="F117:G117" si="138">+F116</f>
        <v>Fruta</v>
      </c>
      <c r="G117" s="27" t="str">
        <f t="shared" si="138"/>
        <v>Exportaciones</v>
      </c>
      <c r="H117" s="61" t="s">
        <v>700</v>
      </c>
      <c r="I117" s="60" t="s">
        <v>670</v>
      </c>
      <c r="J117" s="12" t="str">
        <f t="shared" si="101"/>
        <v>Ninguno</v>
      </c>
      <c r="K117" s="59" t="str">
        <f t="shared" si="101"/>
        <v>Tipo de Fruta</v>
      </c>
      <c r="L117" s="52" t="str">
        <f t="shared" si="74"/>
        <v>Año 2020</v>
      </c>
      <c r="M117" s="12" t="str">
        <f t="shared" si="97"/>
        <v>Dólares (USD)</v>
      </c>
      <c r="N117" s="12" t="str">
        <f t="shared" si="98"/>
        <v>Oficina de Estudios y Políticas Agrarias (ODEPA)</v>
      </c>
      <c r="O117" s="53" t="str">
        <f>"Valor de las exportaciones de fruta, por "&amp;Sitio_Publico[[#This Row],[Muestra]]&amp;", con destino a  "&amp;I117&amp;", durante el "&amp;L117</f>
        <v>Valor de las exportaciones de fruta, por Tipo de Fruta, con destino a  Japón, durante el Año 2020</v>
      </c>
      <c r="P11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Japón durante el Año 2020 de acuerdo a datos recopilados por la Oficina de Estudios y Políticas Agrarias (ODEPA)- Dólares (USD)</v>
      </c>
      <c r="Q117" s="32" t="str">
        <f t="shared" si="108"/>
        <v>Gráfico Proporciones</v>
      </c>
      <c r="R117" s="33"/>
      <c r="S117" s="55" t="str">
        <f t="shared" si="103"/>
        <v>https://analytics.zoho.com/open-view/2395394000006082576?ZOHO_CRITERIA=%22Trasposicion_4.2%22.%22ID_territorio%22%3D92</v>
      </c>
      <c r="T117" s="16">
        <f t="shared" si="67"/>
        <v>777</v>
      </c>
      <c r="U117" s="29" t="str">
        <f t="shared" si="109"/>
        <v>#1774B9</v>
      </c>
      <c r="V117" s="34" t="str">
        <f>+Sitio_Publico[[#This Row],[idcoleccion]]&amp;"-"&amp;Sitio_Publico[[#This Row],[id]]</f>
        <v>100-0116</v>
      </c>
      <c r="W117" s="37" t="e">
        <f>+VLOOKUP(Sitio_Publico[[#This Row],[territorio]],Estructura!$AO$4:$AR$1500,4,0)</f>
        <v>#N/A</v>
      </c>
      <c r="X117" s="30">
        <f>+VLOOKUP(Sitio_Publico[[#This Row],[tema]],Estructura!$F$4:$I$1514,3,0)</f>
        <v>0</v>
      </c>
      <c r="Y117" s="30" t="str">
        <f>+VLOOKUP(Sitio_Publico[[#This Row],[contenido]],Estructura!$M$4:$O$18,3,0)</f>
        <v>C-778</v>
      </c>
      <c r="Z117" s="30" t="e">
        <f>+VLOOKUP(Sitio_Publico[[#This Row],[Filtro Integrado]],Estructura!$F$1517:$I$1531,3,0)</f>
        <v>#N/A</v>
      </c>
      <c r="AA117" s="30" t="e">
        <f>+VLOOKUP(Sitio_Publico[[#This Row],[Muestra]],Estructura!$M$21:$O$1000,3,0)</f>
        <v>#N/A</v>
      </c>
    </row>
    <row r="118" spans="1:27" ht="30.6" x14ac:dyDescent="0.3">
      <c r="A118" s="19" t="s">
        <v>560</v>
      </c>
      <c r="B118" s="12">
        <f t="shared" si="104"/>
        <v>100</v>
      </c>
      <c r="C118" s="27" t="str">
        <f t="shared" si="105"/>
        <v>Agricultura</v>
      </c>
      <c r="D118" s="27" t="str">
        <f t="shared" si="106"/>
        <v>Agropecuario y Forestal</v>
      </c>
      <c r="E118" s="62">
        <v>99</v>
      </c>
      <c r="F118" s="27" t="str">
        <f t="shared" ref="F118:G118" si="139">+F117</f>
        <v>Fruta</v>
      </c>
      <c r="G118" s="27" t="str">
        <f t="shared" si="139"/>
        <v>Exportaciones</v>
      </c>
      <c r="H118" s="61" t="s">
        <v>700</v>
      </c>
      <c r="I118" s="60" t="s">
        <v>672</v>
      </c>
      <c r="J118" s="12" t="str">
        <f t="shared" si="101"/>
        <v>Ninguno</v>
      </c>
      <c r="K118" s="59" t="str">
        <f t="shared" si="101"/>
        <v>Tipo de Fruta</v>
      </c>
      <c r="L118" s="52" t="str">
        <f t="shared" si="74"/>
        <v>Año 2020</v>
      </c>
      <c r="M118" s="12" t="str">
        <f t="shared" si="97"/>
        <v>Dólares (USD)</v>
      </c>
      <c r="N118" s="12" t="str">
        <f t="shared" si="98"/>
        <v>Oficina de Estudios y Políticas Agrarias (ODEPA)</v>
      </c>
      <c r="O118" s="53" t="str">
        <f>"Valor de las exportaciones de fruta, por "&amp;Sitio_Publico[[#This Row],[Muestra]]&amp;", con destino a  "&amp;I118&amp;", durante el "&amp;L118</f>
        <v>Valor de las exportaciones de fruta, por Tipo de Fruta, con destino a  Kuwait, durante el Año 2020</v>
      </c>
      <c r="P11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Kuwait durante el Año 2020 de acuerdo a datos recopilados por la Oficina de Estudios y Políticas Agrarias (ODEPA)- Dólares (USD)</v>
      </c>
      <c r="Q118" s="32" t="str">
        <f t="shared" si="108"/>
        <v>Gráfico Proporciones</v>
      </c>
      <c r="R118" s="33"/>
      <c r="S118" s="55" t="str">
        <f t="shared" si="103"/>
        <v>https://analytics.zoho.com/open-view/2395394000006082576?ZOHO_CRITERIA=%22Trasposicion_4.2%22.%22ID_territorio%22%3D99</v>
      </c>
      <c r="T118" s="16">
        <f t="shared" si="67"/>
        <v>777</v>
      </c>
      <c r="U118" s="29" t="str">
        <f t="shared" si="109"/>
        <v>#1774B9</v>
      </c>
      <c r="V118" s="34" t="str">
        <f>+Sitio_Publico[[#This Row],[idcoleccion]]&amp;"-"&amp;Sitio_Publico[[#This Row],[id]]</f>
        <v>100-0117</v>
      </c>
      <c r="W118" s="37" t="e">
        <f>+VLOOKUP(Sitio_Publico[[#This Row],[territorio]],Estructura!$AO$4:$AR$1500,4,0)</f>
        <v>#N/A</v>
      </c>
      <c r="X118" s="30">
        <f>+VLOOKUP(Sitio_Publico[[#This Row],[tema]],Estructura!$F$4:$I$1514,3,0)</f>
        <v>0</v>
      </c>
      <c r="Y118" s="30" t="str">
        <f>+VLOOKUP(Sitio_Publico[[#This Row],[contenido]],Estructura!$M$4:$O$18,3,0)</f>
        <v>C-778</v>
      </c>
      <c r="Z118" s="30" t="e">
        <f>+VLOOKUP(Sitio_Publico[[#This Row],[Filtro Integrado]],Estructura!$F$1517:$I$1531,3,0)</f>
        <v>#N/A</v>
      </c>
      <c r="AA118" s="30" t="e">
        <f>+VLOOKUP(Sitio_Publico[[#This Row],[Muestra]],Estructura!$M$21:$O$1000,3,0)</f>
        <v>#N/A</v>
      </c>
    </row>
    <row r="119" spans="1:27" ht="30.6" x14ac:dyDescent="0.3">
      <c r="A119" s="19" t="s">
        <v>561</v>
      </c>
      <c r="B119" s="12">
        <f t="shared" si="104"/>
        <v>100</v>
      </c>
      <c r="C119" s="27" t="str">
        <f t="shared" si="105"/>
        <v>Agricultura</v>
      </c>
      <c r="D119" s="27" t="str">
        <f t="shared" si="106"/>
        <v>Agropecuario y Forestal</v>
      </c>
      <c r="E119" s="62">
        <v>102</v>
      </c>
      <c r="F119" s="27" t="str">
        <f t="shared" ref="F119:G119" si="140">+F118</f>
        <v>Fruta</v>
      </c>
      <c r="G119" s="27" t="str">
        <f t="shared" si="140"/>
        <v>Exportaciones</v>
      </c>
      <c r="H119" s="61" t="s">
        <v>700</v>
      </c>
      <c r="I119" s="60" t="s">
        <v>675</v>
      </c>
      <c r="J119" s="12" t="str">
        <f t="shared" si="101"/>
        <v>Ninguno</v>
      </c>
      <c r="K119" s="59" t="str">
        <f t="shared" si="101"/>
        <v>Tipo de Fruta</v>
      </c>
      <c r="L119" s="52" t="str">
        <f t="shared" si="74"/>
        <v>Año 2020</v>
      </c>
      <c r="M119" s="12" t="str">
        <f t="shared" si="97"/>
        <v>Dólares (USD)</v>
      </c>
      <c r="N119" s="12" t="str">
        <f t="shared" si="98"/>
        <v>Oficina de Estudios y Políticas Agrarias (ODEPA)</v>
      </c>
      <c r="O119" s="53" t="str">
        <f>"Valor de las exportaciones de fruta, por "&amp;Sitio_Publico[[#This Row],[Muestra]]&amp;", con destino a  "&amp;I119&amp;", durante el "&amp;L119</f>
        <v>Valor de las exportaciones de fruta, por Tipo de Fruta, con destino a  Letonia, durante el Año 2020</v>
      </c>
      <c r="P11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Letonia durante el Año 2020 de acuerdo a datos recopilados por la Oficina de Estudios y Políticas Agrarias (ODEPA)- Dólares (USD)</v>
      </c>
      <c r="Q119" s="32" t="str">
        <f t="shared" si="108"/>
        <v>Gráfico Proporciones</v>
      </c>
      <c r="R119" s="33"/>
      <c r="S119" s="55" t="str">
        <f t="shared" si="103"/>
        <v>https://analytics.zoho.com/open-view/2395394000006082576?ZOHO_CRITERIA=%22Trasposicion_4.2%22.%22ID_territorio%22%3D102</v>
      </c>
      <c r="T119" s="16">
        <f t="shared" si="67"/>
        <v>777</v>
      </c>
      <c r="U119" s="29" t="str">
        <f t="shared" si="109"/>
        <v>#1774B9</v>
      </c>
      <c r="V119" s="34" t="str">
        <f>+Sitio_Publico[[#This Row],[idcoleccion]]&amp;"-"&amp;Sitio_Publico[[#This Row],[id]]</f>
        <v>100-0118</v>
      </c>
      <c r="W119" s="37" t="e">
        <f>+VLOOKUP(Sitio_Publico[[#This Row],[territorio]],Estructura!$AO$4:$AR$1500,4,0)</f>
        <v>#N/A</v>
      </c>
      <c r="X119" s="30">
        <f>+VLOOKUP(Sitio_Publico[[#This Row],[tema]],Estructura!$F$4:$I$1514,3,0)</f>
        <v>0</v>
      </c>
      <c r="Y119" s="30" t="str">
        <f>+VLOOKUP(Sitio_Publico[[#This Row],[contenido]],Estructura!$M$4:$O$18,3,0)</f>
        <v>C-778</v>
      </c>
      <c r="Z119" s="30" t="e">
        <f>+VLOOKUP(Sitio_Publico[[#This Row],[Filtro Integrado]],Estructura!$F$1517:$I$1531,3,0)</f>
        <v>#N/A</v>
      </c>
      <c r="AA119" s="30" t="e">
        <f>+VLOOKUP(Sitio_Publico[[#This Row],[Muestra]],Estructura!$M$21:$O$1000,3,0)</f>
        <v>#N/A</v>
      </c>
    </row>
    <row r="120" spans="1:27" ht="30.6" x14ac:dyDescent="0.3">
      <c r="A120" s="19" t="s">
        <v>562</v>
      </c>
      <c r="B120" s="12">
        <f t="shared" si="104"/>
        <v>100</v>
      </c>
      <c r="C120" s="27" t="str">
        <f t="shared" si="105"/>
        <v>Agricultura</v>
      </c>
      <c r="D120" s="27" t="str">
        <f t="shared" si="106"/>
        <v>Agropecuario y Forestal</v>
      </c>
      <c r="E120" s="62">
        <v>105</v>
      </c>
      <c r="F120" s="27" t="str">
        <f t="shared" ref="F120:G120" si="141">+F119</f>
        <v>Fruta</v>
      </c>
      <c r="G120" s="27" t="str">
        <f t="shared" si="141"/>
        <v>Exportaciones</v>
      </c>
      <c r="H120" s="61" t="s">
        <v>700</v>
      </c>
      <c r="I120" s="60" t="s">
        <v>673</v>
      </c>
      <c r="J120" s="12" t="str">
        <f t="shared" si="101"/>
        <v>Ninguno</v>
      </c>
      <c r="K120" s="59" t="str">
        <f t="shared" si="101"/>
        <v>Tipo de Fruta</v>
      </c>
      <c r="L120" s="52" t="str">
        <f t="shared" si="74"/>
        <v>Año 2020</v>
      </c>
      <c r="M120" s="12" t="str">
        <f t="shared" si="97"/>
        <v>Dólares (USD)</v>
      </c>
      <c r="N120" s="12" t="str">
        <f t="shared" si="98"/>
        <v>Oficina de Estudios y Políticas Agrarias (ODEPA)</v>
      </c>
      <c r="O120" s="53" t="str">
        <f>"Valor de las exportaciones de fruta, por "&amp;Sitio_Publico[[#This Row],[Muestra]]&amp;", con destino a  "&amp;I120&amp;", durante el "&amp;L120</f>
        <v>Valor de las exportaciones de fruta, por Tipo de Fruta, con destino a  Libia, durante el Año 2020</v>
      </c>
      <c r="P12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Libia durante el Año 2020 de acuerdo a datos recopilados por la Oficina de Estudios y Políticas Agrarias (ODEPA)- Dólares (USD)</v>
      </c>
      <c r="Q120" s="32" t="str">
        <f t="shared" ref="Q120:Q149" si="142">+Q119</f>
        <v>Gráfico Proporciones</v>
      </c>
      <c r="R120" s="33"/>
      <c r="S120" s="55" t="str">
        <f t="shared" si="103"/>
        <v>https://analytics.zoho.com/open-view/2395394000006082576?ZOHO_CRITERIA=%22Trasposicion_4.2%22.%22ID_territorio%22%3D105</v>
      </c>
      <c r="T120" s="16">
        <f t="shared" si="67"/>
        <v>777</v>
      </c>
      <c r="U120" s="29" t="str">
        <f t="shared" ref="U120:U149" si="143">+U119</f>
        <v>#1774B9</v>
      </c>
      <c r="V120" s="34" t="str">
        <f>+Sitio_Publico[[#This Row],[idcoleccion]]&amp;"-"&amp;Sitio_Publico[[#This Row],[id]]</f>
        <v>100-0119</v>
      </c>
      <c r="W120" s="37" t="e">
        <f>+VLOOKUP(Sitio_Publico[[#This Row],[territorio]],Estructura!$AO$4:$AR$1500,4,0)</f>
        <v>#N/A</v>
      </c>
      <c r="X120" s="30">
        <f>+VLOOKUP(Sitio_Publico[[#This Row],[tema]],Estructura!$F$4:$I$1514,3,0)</f>
        <v>0</v>
      </c>
      <c r="Y120" s="30" t="str">
        <f>+VLOOKUP(Sitio_Publico[[#This Row],[contenido]],Estructura!$M$4:$O$18,3,0)</f>
        <v>C-778</v>
      </c>
      <c r="Z120" s="30" t="e">
        <f>+VLOOKUP(Sitio_Publico[[#This Row],[Filtro Integrado]],Estructura!$F$1517:$I$1531,3,0)</f>
        <v>#N/A</v>
      </c>
      <c r="AA120" s="30" t="e">
        <f>+VLOOKUP(Sitio_Publico[[#This Row],[Muestra]],Estructura!$M$21:$O$1000,3,0)</f>
        <v>#N/A</v>
      </c>
    </row>
    <row r="121" spans="1:27" ht="30.6" x14ac:dyDescent="0.3">
      <c r="A121" s="19" t="s">
        <v>563</v>
      </c>
      <c r="B121" s="12">
        <f t="shared" si="104"/>
        <v>100</v>
      </c>
      <c r="C121" s="27" t="str">
        <f t="shared" si="105"/>
        <v>Agricultura</v>
      </c>
      <c r="D121" s="27" t="str">
        <f t="shared" si="106"/>
        <v>Agropecuario y Forestal</v>
      </c>
      <c r="E121" s="62">
        <v>107</v>
      </c>
      <c r="F121" s="27" t="str">
        <f t="shared" ref="F121:G121" si="144">+F120</f>
        <v>Fruta</v>
      </c>
      <c r="G121" s="27" t="str">
        <f t="shared" si="144"/>
        <v>Exportaciones</v>
      </c>
      <c r="H121" s="61" t="s">
        <v>700</v>
      </c>
      <c r="I121" s="60" t="s">
        <v>674</v>
      </c>
      <c r="J121" s="12" t="str">
        <f t="shared" si="101"/>
        <v>Ninguno</v>
      </c>
      <c r="K121" s="59" t="str">
        <f t="shared" si="101"/>
        <v>Tipo de Fruta</v>
      </c>
      <c r="L121" s="52" t="str">
        <f t="shared" si="74"/>
        <v>Año 2020</v>
      </c>
      <c r="M121" s="12" t="str">
        <f t="shared" si="97"/>
        <v>Dólares (USD)</v>
      </c>
      <c r="N121" s="12" t="str">
        <f t="shared" si="98"/>
        <v>Oficina de Estudios y Políticas Agrarias (ODEPA)</v>
      </c>
      <c r="O121" s="53" t="str">
        <f>"Valor de las exportaciones de fruta, por "&amp;Sitio_Publico[[#This Row],[Muestra]]&amp;", con destino a  "&amp;I121&amp;", durante el "&amp;L121</f>
        <v>Valor de las exportaciones de fruta, por Tipo de Fruta, con destino a  Lituania, durante el Año 2020</v>
      </c>
      <c r="P12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Lituania durante el Año 2020 de acuerdo a datos recopilados por la Oficina de Estudios y Políticas Agrarias (ODEPA)- Dólares (USD)</v>
      </c>
      <c r="Q121" s="32" t="str">
        <f t="shared" si="142"/>
        <v>Gráfico Proporciones</v>
      </c>
      <c r="R121" s="33"/>
      <c r="S121" s="55" t="str">
        <f t="shared" si="103"/>
        <v>https://analytics.zoho.com/open-view/2395394000006082576?ZOHO_CRITERIA=%22Trasposicion_4.2%22.%22ID_territorio%22%3D107</v>
      </c>
      <c r="T121" s="16">
        <f t="shared" si="67"/>
        <v>777</v>
      </c>
      <c r="U121" s="29" t="str">
        <f t="shared" si="143"/>
        <v>#1774B9</v>
      </c>
      <c r="V121" s="34" t="str">
        <f>+Sitio_Publico[[#This Row],[idcoleccion]]&amp;"-"&amp;Sitio_Publico[[#This Row],[id]]</f>
        <v>100-0120</v>
      </c>
      <c r="W121" s="37" t="e">
        <f>+VLOOKUP(Sitio_Publico[[#This Row],[territorio]],Estructura!$AO$4:$AR$1500,4,0)</f>
        <v>#N/A</v>
      </c>
      <c r="X121" s="30">
        <f>+VLOOKUP(Sitio_Publico[[#This Row],[tema]],Estructura!$F$4:$I$1514,3,0)</f>
        <v>0</v>
      </c>
      <c r="Y121" s="30" t="str">
        <f>+VLOOKUP(Sitio_Publico[[#This Row],[contenido]],Estructura!$M$4:$O$18,3,0)</f>
        <v>C-778</v>
      </c>
      <c r="Z121" s="30" t="e">
        <f>+VLOOKUP(Sitio_Publico[[#This Row],[Filtro Integrado]],Estructura!$F$1517:$I$1531,3,0)</f>
        <v>#N/A</v>
      </c>
      <c r="AA121" s="30" t="e">
        <f>+VLOOKUP(Sitio_Publico[[#This Row],[Muestra]],Estructura!$M$21:$O$1000,3,0)</f>
        <v>#N/A</v>
      </c>
    </row>
    <row r="122" spans="1:27" ht="30.6" x14ac:dyDescent="0.3">
      <c r="A122" s="19" t="s">
        <v>564</v>
      </c>
      <c r="B122" s="12">
        <f t="shared" si="104"/>
        <v>100</v>
      </c>
      <c r="C122" s="27" t="str">
        <f t="shared" si="105"/>
        <v>Agricultura</v>
      </c>
      <c r="D122" s="27" t="str">
        <f t="shared" si="106"/>
        <v>Agropecuario y Forestal</v>
      </c>
      <c r="E122" s="62">
        <v>116</v>
      </c>
      <c r="F122" s="27" t="str">
        <f t="shared" ref="F122:G122" si="145">+F121</f>
        <v>Fruta</v>
      </c>
      <c r="G122" s="27" t="str">
        <f t="shared" si="145"/>
        <v>Exportaciones</v>
      </c>
      <c r="H122" s="61" t="s">
        <v>700</v>
      </c>
      <c r="I122" s="60" t="s">
        <v>639</v>
      </c>
      <c r="J122" s="12" t="str">
        <f t="shared" si="101"/>
        <v>Ninguno</v>
      </c>
      <c r="K122" s="59" t="str">
        <f t="shared" si="101"/>
        <v>Tipo de Fruta</v>
      </c>
      <c r="L122" s="52" t="str">
        <f t="shared" si="74"/>
        <v>Año 2020</v>
      </c>
      <c r="M122" s="12" t="str">
        <f t="shared" si="97"/>
        <v>Dólares (USD)</v>
      </c>
      <c r="N122" s="12" t="str">
        <f t="shared" si="98"/>
        <v>Oficina de Estudios y Políticas Agrarias (ODEPA)</v>
      </c>
      <c r="O122" s="53" t="str">
        <f>"Valor de las exportaciones de fruta, por "&amp;Sitio_Publico[[#This Row],[Muestra]]&amp;", con destino a  "&amp;I122&amp;", durante el "&amp;L122</f>
        <v>Valor de las exportaciones de fruta, por Tipo de Fruta, con destino a  Marruecos, durante el Año 2020</v>
      </c>
      <c r="P12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Marruecos durante el Año 2020 de acuerdo a datos recopilados por la Oficina de Estudios y Políticas Agrarias (ODEPA)- Dólares (USD)</v>
      </c>
      <c r="Q122" s="32" t="str">
        <f t="shared" si="142"/>
        <v>Gráfico Proporciones</v>
      </c>
      <c r="R122" s="33"/>
      <c r="S122" s="55" t="str">
        <f t="shared" si="103"/>
        <v>https://analytics.zoho.com/open-view/2395394000006082576?ZOHO_CRITERIA=%22Trasposicion_4.2%22.%22ID_territorio%22%3D116</v>
      </c>
      <c r="T122" s="16">
        <f t="shared" si="67"/>
        <v>777</v>
      </c>
      <c r="U122" s="29" t="str">
        <f t="shared" si="143"/>
        <v>#1774B9</v>
      </c>
      <c r="V122" s="34" t="str">
        <f>+Sitio_Publico[[#This Row],[idcoleccion]]&amp;"-"&amp;Sitio_Publico[[#This Row],[id]]</f>
        <v>100-0121</v>
      </c>
      <c r="W122" s="37" t="e">
        <f>+VLOOKUP(Sitio_Publico[[#This Row],[territorio]],Estructura!$AO$4:$AR$1500,4,0)</f>
        <v>#N/A</v>
      </c>
      <c r="X122" s="30">
        <f>+VLOOKUP(Sitio_Publico[[#This Row],[tema]],Estructura!$F$4:$I$1514,3,0)</f>
        <v>0</v>
      </c>
      <c r="Y122" s="30" t="str">
        <f>+VLOOKUP(Sitio_Publico[[#This Row],[contenido]],Estructura!$M$4:$O$18,3,0)</f>
        <v>C-778</v>
      </c>
      <c r="Z122" s="30" t="e">
        <f>+VLOOKUP(Sitio_Publico[[#This Row],[Filtro Integrado]],Estructura!$F$1517:$I$1531,3,0)</f>
        <v>#N/A</v>
      </c>
      <c r="AA122" s="30" t="e">
        <f>+VLOOKUP(Sitio_Publico[[#This Row],[Muestra]],Estructura!$M$21:$O$1000,3,0)</f>
        <v>#N/A</v>
      </c>
    </row>
    <row r="123" spans="1:27" ht="30.6" x14ac:dyDescent="0.3">
      <c r="A123" s="19" t="s">
        <v>565</v>
      </c>
      <c r="B123" s="12">
        <f t="shared" si="104"/>
        <v>100</v>
      </c>
      <c r="C123" s="27" t="str">
        <f t="shared" si="105"/>
        <v>Agricultura</v>
      </c>
      <c r="D123" s="27" t="str">
        <f t="shared" si="106"/>
        <v>Agropecuario y Forestal</v>
      </c>
      <c r="E123" s="62">
        <v>119</v>
      </c>
      <c r="F123" s="27" t="str">
        <f t="shared" ref="F123:G123" si="146">+F122</f>
        <v>Fruta</v>
      </c>
      <c r="G123" s="27" t="str">
        <f t="shared" si="146"/>
        <v>Exportaciones</v>
      </c>
      <c r="H123" s="61" t="s">
        <v>700</v>
      </c>
      <c r="I123" s="60" t="s">
        <v>676</v>
      </c>
      <c r="J123" s="12" t="str">
        <f t="shared" si="101"/>
        <v>Ninguno</v>
      </c>
      <c r="K123" s="59" t="str">
        <f t="shared" si="101"/>
        <v>Tipo de Fruta</v>
      </c>
      <c r="L123" s="52" t="str">
        <f t="shared" si="74"/>
        <v>Año 2020</v>
      </c>
      <c r="M123" s="12" t="str">
        <f t="shared" si="97"/>
        <v>Dólares (USD)</v>
      </c>
      <c r="N123" s="12" t="str">
        <f t="shared" si="98"/>
        <v>Oficina de Estudios y Políticas Agrarias (ODEPA)</v>
      </c>
      <c r="O123" s="53" t="str">
        <f>"Valor de las exportaciones de fruta, por "&amp;Sitio_Publico[[#This Row],[Muestra]]&amp;", con destino a  "&amp;I123&amp;", durante el "&amp;L123</f>
        <v>Valor de las exportaciones de fruta, por Tipo de Fruta, con destino a  México, durante el Año 2020</v>
      </c>
      <c r="P12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México durante el Año 2020 de acuerdo a datos recopilados por la Oficina de Estudios y Políticas Agrarias (ODEPA)- Dólares (USD)</v>
      </c>
      <c r="Q123" s="32" t="str">
        <f t="shared" si="142"/>
        <v>Gráfico Proporciones</v>
      </c>
      <c r="R123" s="33"/>
      <c r="S123" s="55" t="str">
        <f t="shared" si="103"/>
        <v>https://analytics.zoho.com/open-view/2395394000006082576?ZOHO_CRITERIA=%22Trasposicion_4.2%22.%22ID_territorio%22%3D119</v>
      </c>
      <c r="T123" s="16">
        <f t="shared" si="67"/>
        <v>777</v>
      </c>
      <c r="U123" s="29" t="str">
        <f t="shared" si="143"/>
        <v>#1774B9</v>
      </c>
      <c r="V123" s="34" t="str">
        <f>+Sitio_Publico[[#This Row],[idcoleccion]]&amp;"-"&amp;Sitio_Publico[[#This Row],[id]]</f>
        <v>100-0122</v>
      </c>
      <c r="W123" s="37" t="e">
        <f>+VLOOKUP(Sitio_Publico[[#This Row],[territorio]],Estructura!$AO$4:$AR$1500,4,0)</f>
        <v>#N/A</v>
      </c>
      <c r="X123" s="30">
        <f>+VLOOKUP(Sitio_Publico[[#This Row],[tema]],Estructura!$F$4:$I$1514,3,0)</f>
        <v>0</v>
      </c>
      <c r="Y123" s="30" t="str">
        <f>+VLOOKUP(Sitio_Publico[[#This Row],[contenido]],Estructura!$M$4:$O$18,3,0)</f>
        <v>C-778</v>
      </c>
      <c r="Z123" s="30" t="e">
        <f>+VLOOKUP(Sitio_Publico[[#This Row],[Filtro Integrado]],Estructura!$F$1517:$I$1531,3,0)</f>
        <v>#N/A</v>
      </c>
      <c r="AA123" s="30" t="e">
        <f>+VLOOKUP(Sitio_Publico[[#This Row],[Muestra]],Estructura!$M$21:$O$1000,3,0)</f>
        <v>#N/A</v>
      </c>
    </row>
    <row r="124" spans="1:27" ht="30.6" x14ac:dyDescent="0.3">
      <c r="A124" s="19" t="s">
        <v>566</v>
      </c>
      <c r="B124" s="12">
        <f t="shared" si="104"/>
        <v>100</v>
      </c>
      <c r="C124" s="27" t="str">
        <f t="shared" si="105"/>
        <v>Agricultura</v>
      </c>
      <c r="D124" s="27" t="str">
        <f t="shared" si="106"/>
        <v>Agropecuario y Forestal</v>
      </c>
      <c r="E124" s="62">
        <v>132</v>
      </c>
      <c r="F124" s="27" t="str">
        <f t="shared" ref="F124:G124" si="147">+F123</f>
        <v>Fruta</v>
      </c>
      <c r="G124" s="27" t="str">
        <f t="shared" si="147"/>
        <v>Exportaciones</v>
      </c>
      <c r="H124" s="61" t="s">
        <v>700</v>
      </c>
      <c r="I124" s="60" t="s">
        <v>678</v>
      </c>
      <c r="J124" s="12" t="str">
        <f t="shared" si="101"/>
        <v>Ninguno</v>
      </c>
      <c r="K124" s="59" t="str">
        <f t="shared" si="101"/>
        <v>Tipo de Fruta</v>
      </c>
      <c r="L124" s="52" t="str">
        <f t="shared" si="74"/>
        <v>Año 2020</v>
      </c>
      <c r="M124" s="12" t="str">
        <f t="shared" si="97"/>
        <v>Dólares (USD)</v>
      </c>
      <c r="N124" s="12" t="str">
        <f t="shared" si="98"/>
        <v>Oficina de Estudios y Políticas Agrarias (ODEPA)</v>
      </c>
      <c r="O124" s="53" t="str">
        <f>"Valor de las exportaciones de fruta, por "&amp;Sitio_Publico[[#This Row],[Muestra]]&amp;", con destino a  "&amp;I124&amp;", durante el "&amp;L124</f>
        <v>Valor de las exportaciones de fruta, por Tipo de Fruta, con destino a  Noruega, durante el Año 2020</v>
      </c>
      <c r="P12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Noruega durante el Año 2020 de acuerdo a datos recopilados por la Oficina de Estudios y Políticas Agrarias (ODEPA)- Dólares (USD)</v>
      </c>
      <c r="Q124" s="32" t="str">
        <f t="shared" si="142"/>
        <v>Gráfico Proporciones</v>
      </c>
      <c r="R124" s="33"/>
      <c r="S124" s="55" t="str">
        <f t="shared" si="103"/>
        <v>https://analytics.zoho.com/open-view/2395394000006082576?ZOHO_CRITERIA=%22Trasposicion_4.2%22.%22ID_territorio%22%3D132</v>
      </c>
      <c r="T124" s="16">
        <f t="shared" si="67"/>
        <v>777</v>
      </c>
      <c r="U124" s="29" t="str">
        <f t="shared" si="143"/>
        <v>#1774B9</v>
      </c>
      <c r="V124" s="34" t="str">
        <f>+Sitio_Publico[[#This Row],[idcoleccion]]&amp;"-"&amp;Sitio_Publico[[#This Row],[id]]</f>
        <v>100-0123</v>
      </c>
      <c r="W124" s="37" t="e">
        <f>+VLOOKUP(Sitio_Publico[[#This Row],[territorio]],Estructura!$AO$4:$AR$1500,4,0)</f>
        <v>#N/A</v>
      </c>
      <c r="X124" s="30">
        <f>+VLOOKUP(Sitio_Publico[[#This Row],[tema]],Estructura!$F$4:$I$1514,3,0)</f>
        <v>0</v>
      </c>
      <c r="Y124" s="30" t="str">
        <f>+VLOOKUP(Sitio_Publico[[#This Row],[contenido]],Estructura!$M$4:$O$18,3,0)</f>
        <v>C-778</v>
      </c>
      <c r="Z124" s="30" t="e">
        <f>+VLOOKUP(Sitio_Publico[[#This Row],[Filtro Integrado]],Estructura!$F$1517:$I$1531,3,0)</f>
        <v>#N/A</v>
      </c>
      <c r="AA124" s="30" t="e">
        <f>+VLOOKUP(Sitio_Publico[[#This Row],[Muestra]],Estructura!$M$21:$O$1000,3,0)</f>
        <v>#N/A</v>
      </c>
    </row>
    <row r="125" spans="1:27" ht="30.6" x14ac:dyDescent="0.3">
      <c r="A125" s="19" t="s">
        <v>567</v>
      </c>
      <c r="B125" s="12">
        <f t="shared" si="104"/>
        <v>100</v>
      </c>
      <c r="C125" s="27" t="str">
        <f t="shared" si="105"/>
        <v>Agricultura</v>
      </c>
      <c r="D125" s="27" t="str">
        <f t="shared" si="106"/>
        <v>Agropecuario y Forestal</v>
      </c>
      <c r="E125" s="62">
        <v>133</v>
      </c>
      <c r="F125" s="27" t="str">
        <f t="shared" ref="F125:G125" si="148">+F124</f>
        <v>Fruta</v>
      </c>
      <c r="G125" s="27" t="str">
        <f t="shared" si="148"/>
        <v>Exportaciones</v>
      </c>
      <c r="H125" s="61" t="s">
        <v>700</v>
      </c>
      <c r="I125" s="60" t="s">
        <v>679</v>
      </c>
      <c r="J125" s="12" t="str">
        <f t="shared" si="101"/>
        <v>Ninguno</v>
      </c>
      <c r="K125" s="59" t="str">
        <f t="shared" si="101"/>
        <v>Tipo de Fruta</v>
      </c>
      <c r="L125" s="52" t="str">
        <f t="shared" si="74"/>
        <v>Año 2020</v>
      </c>
      <c r="M125" s="12" t="str">
        <f t="shared" si="97"/>
        <v>Dólares (USD)</v>
      </c>
      <c r="N125" s="12" t="str">
        <f t="shared" si="98"/>
        <v>Oficina de Estudios y Políticas Agrarias (ODEPA)</v>
      </c>
      <c r="O125" s="53" t="str">
        <f>"Valor de las exportaciones de fruta, por "&amp;Sitio_Publico[[#This Row],[Muestra]]&amp;", con destino a  "&amp;I125&amp;", durante el "&amp;L125</f>
        <v>Valor de las exportaciones de fruta, por Tipo de Fruta, con destino a  Nueva Zelanda, durante el Año 2020</v>
      </c>
      <c r="P12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Nueva Zelanda durante el Año 2020 de acuerdo a datos recopilados por la Oficina de Estudios y Políticas Agrarias (ODEPA)- Dólares (USD)</v>
      </c>
      <c r="Q125" s="32" t="str">
        <f t="shared" si="142"/>
        <v>Gráfico Proporciones</v>
      </c>
      <c r="R125" s="33"/>
      <c r="S125" s="55" t="str">
        <f t="shared" si="103"/>
        <v>https://analytics.zoho.com/open-view/2395394000006082576?ZOHO_CRITERIA=%22Trasposicion_4.2%22.%22ID_territorio%22%3D133</v>
      </c>
      <c r="T125" s="16">
        <f t="shared" si="67"/>
        <v>777</v>
      </c>
      <c r="U125" s="29" t="str">
        <f t="shared" si="143"/>
        <v>#1774B9</v>
      </c>
      <c r="V125" s="34" t="str">
        <f>+Sitio_Publico[[#This Row],[idcoleccion]]&amp;"-"&amp;Sitio_Publico[[#This Row],[id]]</f>
        <v>100-0124</v>
      </c>
      <c r="W125" s="37" t="e">
        <f>+VLOOKUP(Sitio_Publico[[#This Row],[territorio]],Estructura!$AO$4:$AR$1500,4,0)</f>
        <v>#N/A</v>
      </c>
      <c r="X125" s="30">
        <f>+VLOOKUP(Sitio_Publico[[#This Row],[tema]],Estructura!$F$4:$I$1514,3,0)</f>
        <v>0</v>
      </c>
      <c r="Y125" s="30" t="str">
        <f>+VLOOKUP(Sitio_Publico[[#This Row],[contenido]],Estructura!$M$4:$O$18,3,0)</f>
        <v>C-778</v>
      </c>
      <c r="Z125" s="30" t="e">
        <f>+VLOOKUP(Sitio_Publico[[#This Row],[Filtro Integrado]],Estructura!$F$1517:$I$1531,3,0)</f>
        <v>#N/A</v>
      </c>
      <c r="AA125" s="30" t="e">
        <f>+VLOOKUP(Sitio_Publico[[#This Row],[Muestra]],Estructura!$M$21:$O$1000,3,0)</f>
        <v>#N/A</v>
      </c>
    </row>
    <row r="126" spans="1:27" ht="30.6" x14ac:dyDescent="0.3">
      <c r="A126" s="19" t="s">
        <v>568</v>
      </c>
      <c r="B126" s="12">
        <f t="shared" si="104"/>
        <v>100</v>
      </c>
      <c r="C126" s="27" t="str">
        <f t="shared" si="105"/>
        <v>Agricultura</v>
      </c>
      <c r="D126" s="27" t="str">
        <f t="shared" si="106"/>
        <v>Agropecuario y Forestal</v>
      </c>
      <c r="E126" s="62">
        <v>135</v>
      </c>
      <c r="F126" s="27" t="str">
        <f t="shared" ref="F126:G126" si="149">+F125</f>
        <v>Fruta</v>
      </c>
      <c r="G126" s="27" t="str">
        <f t="shared" si="149"/>
        <v>Exportaciones</v>
      </c>
      <c r="H126" s="61" t="s">
        <v>700</v>
      </c>
      <c r="I126" s="60" t="s">
        <v>677</v>
      </c>
      <c r="J126" s="12" t="str">
        <f t="shared" si="101"/>
        <v>Ninguno</v>
      </c>
      <c r="K126" s="59" t="str">
        <f t="shared" si="101"/>
        <v>Tipo de Fruta</v>
      </c>
      <c r="L126" s="52" t="str">
        <f t="shared" si="74"/>
        <v>Año 2020</v>
      </c>
      <c r="M126" s="12" t="str">
        <f t="shared" si="97"/>
        <v>Dólares (USD)</v>
      </c>
      <c r="N126" s="12" t="str">
        <f t="shared" si="98"/>
        <v>Oficina de Estudios y Políticas Agrarias (ODEPA)</v>
      </c>
      <c r="O126" s="53" t="str">
        <f>"Valor de las exportaciones de fruta, por "&amp;Sitio_Publico[[#This Row],[Muestra]]&amp;", con destino a  "&amp;I126&amp;", durante el "&amp;L126</f>
        <v>Valor de las exportaciones de fruta, por Tipo de Fruta, con destino a  Países Bajos, durante el Año 2020</v>
      </c>
      <c r="P12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Países Bajos durante el Año 2020 de acuerdo a datos recopilados por la Oficina de Estudios y Políticas Agrarias (ODEPA)- Dólares (USD)</v>
      </c>
      <c r="Q126" s="32" t="str">
        <f t="shared" si="142"/>
        <v>Gráfico Proporciones</v>
      </c>
      <c r="R126" s="33"/>
      <c r="S126" s="55" t="str">
        <f t="shared" si="103"/>
        <v>https://analytics.zoho.com/open-view/2395394000006082576?ZOHO_CRITERIA=%22Trasposicion_4.2%22.%22ID_territorio%22%3D135</v>
      </c>
      <c r="T126" s="16">
        <f t="shared" si="67"/>
        <v>777</v>
      </c>
      <c r="U126" s="29" t="str">
        <f t="shared" si="143"/>
        <v>#1774B9</v>
      </c>
      <c r="V126" s="34" t="str">
        <f>+Sitio_Publico[[#This Row],[idcoleccion]]&amp;"-"&amp;Sitio_Publico[[#This Row],[id]]</f>
        <v>100-0125</v>
      </c>
      <c r="W126" s="37" t="e">
        <f>+VLOOKUP(Sitio_Publico[[#This Row],[territorio]],Estructura!$AO$4:$AR$1500,4,0)</f>
        <v>#N/A</v>
      </c>
      <c r="X126" s="30">
        <f>+VLOOKUP(Sitio_Publico[[#This Row],[tema]],Estructura!$F$4:$I$1514,3,0)</f>
        <v>0</v>
      </c>
      <c r="Y126" s="30" t="str">
        <f>+VLOOKUP(Sitio_Publico[[#This Row],[contenido]],Estructura!$M$4:$O$18,3,0)</f>
        <v>C-778</v>
      </c>
      <c r="Z126" s="30" t="e">
        <f>+VLOOKUP(Sitio_Publico[[#This Row],[Filtro Integrado]],Estructura!$F$1517:$I$1531,3,0)</f>
        <v>#N/A</v>
      </c>
      <c r="AA126" s="30" t="e">
        <f>+VLOOKUP(Sitio_Publico[[#This Row],[Muestra]],Estructura!$M$21:$O$1000,3,0)</f>
        <v>#N/A</v>
      </c>
    </row>
    <row r="127" spans="1:27" ht="30.6" x14ac:dyDescent="0.3">
      <c r="A127" s="19" t="s">
        <v>569</v>
      </c>
      <c r="B127" s="12">
        <f t="shared" si="104"/>
        <v>100</v>
      </c>
      <c r="C127" s="27" t="str">
        <f t="shared" si="105"/>
        <v>Agricultura</v>
      </c>
      <c r="D127" s="27" t="str">
        <f t="shared" si="106"/>
        <v>Agropecuario y Forestal</v>
      </c>
      <c r="E127" s="62">
        <v>139</v>
      </c>
      <c r="F127" s="27" t="str">
        <f t="shared" ref="F127:G127" si="150">+F126</f>
        <v>Fruta</v>
      </c>
      <c r="G127" s="27" t="str">
        <f t="shared" si="150"/>
        <v>Exportaciones</v>
      </c>
      <c r="H127" s="61" t="s">
        <v>700</v>
      </c>
      <c r="I127" s="60" t="s">
        <v>680</v>
      </c>
      <c r="J127" s="12" t="str">
        <f t="shared" si="101"/>
        <v>Ninguno</v>
      </c>
      <c r="K127" s="59" t="str">
        <f t="shared" si="101"/>
        <v>Tipo de Fruta</v>
      </c>
      <c r="L127" s="52" t="str">
        <f t="shared" si="74"/>
        <v>Año 2020</v>
      </c>
      <c r="M127" s="12" t="str">
        <f t="shared" si="97"/>
        <v>Dólares (USD)</v>
      </c>
      <c r="N127" s="12" t="str">
        <f t="shared" si="98"/>
        <v>Oficina de Estudios y Políticas Agrarias (ODEPA)</v>
      </c>
      <c r="O127" s="53" t="str">
        <f>"Valor de las exportaciones de fruta, por "&amp;Sitio_Publico[[#This Row],[Muestra]]&amp;", con destino a  "&amp;I127&amp;", durante el "&amp;L127</f>
        <v>Valor de las exportaciones de fruta, por Tipo de Fruta, con destino a  Panamá, durante el Año 2020</v>
      </c>
      <c r="P12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Panamá durante el Año 2020 de acuerdo a datos recopilados por la Oficina de Estudios y Políticas Agrarias (ODEPA)- Dólares (USD)</v>
      </c>
      <c r="Q127" s="32" t="str">
        <f t="shared" si="142"/>
        <v>Gráfico Proporciones</v>
      </c>
      <c r="R127" s="33"/>
      <c r="S127" s="55" t="str">
        <f t="shared" si="103"/>
        <v>https://analytics.zoho.com/open-view/2395394000006082576?ZOHO_CRITERIA=%22Trasposicion_4.2%22.%22ID_territorio%22%3D139</v>
      </c>
      <c r="T127" s="16">
        <f t="shared" si="67"/>
        <v>777</v>
      </c>
      <c r="U127" s="29" t="str">
        <f t="shared" si="143"/>
        <v>#1774B9</v>
      </c>
      <c r="V127" s="34" t="str">
        <f>+Sitio_Publico[[#This Row],[idcoleccion]]&amp;"-"&amp;Sitio_Publico[[#This Row],[id]]</f>
        <v>100-0126</v>
      </c>
      <c r="W127" s="37" t="e">
        <f>+VLOOKUP(Sitio_Publico[[#This Row],[territorio]],Estructura!$AO$4:$AR$1500,4,0)</f>
        <v>#N/A</v>
      </c>
      <c r="X127" s="30">
        <f>+VLOOKUP(Sitio_Publico[[#This Row],[tema]],Estructura!$F$4:$I$1514,3,0)</f>
        <v>0</v>
      </c>
      <c r="Y127" s="30" t="str">
        <f>+VLOOKUP(Sitio_Publico[[#This Row],[contenido]],Estructura!$M$4:$O$18,3,0)</f>
        <v>C-778</v>
      </c>
      <c r="Z127" s="30" t="e">
        <f>+VLOOKUP(Sitio_Publico[[#This Row],[Filtro Integrado]],Estructura!$F$1517:$I$1531,3,0)</f>
        <v>#N/A</v>
      </c>
      <c r="AA127" s="30" t="e">
        <f>+VLOOKUP(Sitio_Publico[[#This Row],[Muestra]],Estructura!$M$21:$O$1000,3,0)</f>
        <v>#N/A</v>
      </c>
    </row>
    <row r="128" spans="1:27" ht="30.6" x14ac:dyDescent="0.3">
      <c r="A128" s="19" t="s">
        <v>570</v>
      </c>
      <c r="B128" s="12">
        <f t="shared" si="104"/>
        <v>100</v>
      </c>
      <c r="C128" s="27" t="str">
        <f t="shared" si="105"/>
        <v>Agricultura</v>
      </c>
      <c r="D128" s="27" t="str">
        <f t="shared" si="106"/>
        <v>Agropecuario y Forestal</v>
      </c>
      <c r="E128" s="62">
        <v>141</v>
      </c>
      <c r="F128" s="27" t="str">
        <f t="shared" ref="F128:G128" si="151">+F127</f>
        <v>Fruta</v>
      </c>
      <c r="G128" s="27" t="str">
        <f t="shared" si="151"/>
        <v>Exportaciones</v>
      </c>
      <c r="H128" s="61" t="s">
        <v>700</v>
      </c>
      <c r="I128" s="60" t="s">
        <v>686</v>
      </c>
      <c r="J128" s="12" t="str">
        <f t="shared" si="101"/>
        <v>Ninguno</v>
      </c>
      <c r="K128" s="59" t="str">
        <f t="shared" si="101"/>
        <v>Tipo de Fruta</v>
      </c>
      <c r="L128" s="52" t="str">
        <f t="shared" si="74"/>
        <v>Año 2020</v>
      </c>
      <c r="M128" s="12" t="str">
        <f t="shared" si="97"/>
        <v>Dólares (USD)</v>
      </c>
      <c r="N128" s="12" t="str">
        <f t="shared" si="98"/>
        <v>Oficina de Estudios y Políticas Agrarias (ODEPA)</v>
      </c>
      <c r="O128" s="53" t="str">
        <f>"Valor de las exportaciones de fruta, por "&amp;Sitio_Publico[[#This Row],[Muestra]]&amp;", con destino a  "&amp;I128&amp;", durante el "&amp;L128</f>
        <v>Valor de las exportaciones de fruta, por Tipo de Fruta, con destino a  Paraguay, durante el Año 2020</v>
      </c>
      <c r="P12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Paraguay durante el Año 2020 de acuerdo a datos recopilados por la Oficina de Estudios y Políticas Agrarias (ODEPA)- Dólares (USD)</v>
      </c>
      <c r="Q128" s="32" t="str">
        <f t="shared" si="142"/>
        <v>Gráfico Proporciones</v>
      </c>
      <c r="R128" s="33"/>
      <c r="S128" s="55" t="str">
        <f t="shared" si="103"/>
        <v>https://analytics.zoho.com/open-view/2395394000006082576?ZOHO_CRITERIA=%22Trasposicion_4.2%22.%22ID_territorio%22%3D141</v>
      </c>
      <c r="T128" s="16">
        <f t="shared" si="67"/>
        <v>777</v>
      </c>
      <c r="U128" s="29" t="str">
        <f t="shared" si="143"/>
        <v>#1774B9</v>
      </c>
      <c r="V128" s="34" t="str">
        <f>+Sitio_Publico[[#This Row],[idcoleccion]]&amp;"-"&amp;Sitio_Publico[[#This Row],[id]]</f>
        <v>100-0127</v>
      </c>
      <c r="W128" s="37" t="e">
        <f>+VLOOKUP(Sitio_Publico[[#This Row],[territorio]],Estructura!$AO$4:$AR$1500,4,0)</f>
        <v>#N/A</v>
      </c>
      <c r="X128" s="30">
        <f>+VLOOKUP(Sitio_Publico[[#This Row],[tema]],Estructura!$F$4:$I$1514,3,0)</f>
        <v>0</v>
      </c>
      <c r="Y128" s="30" t="str">
        <f>+VLOOKUP(Sitio_Publico[[#This Row],[contenido]],Estructura!$M$4:$O$18,3,0)</f>
        <v>C-778</v>
      </c>
      <c r="Z128" s="30" t="e">
        <f>+VLOOKUP(Sitio_Publico[[#This Row],[Filtro Integrado]],Estructura!$F$1517:$I$1531,3,0)</f>
        <v>#N/A</v>
      </c>
      <c r="AA128" s="30" t="e">
        <f>+VLOOKUP(Sitio_Publico[[#This Row],[Muestra]],Estructura!$M$21:$O$1000,3,0)</f>
        <v>#N/A</v>
      </c>
    </row>
    <row r="129" spans="1:27" ht="30.6" x14ac:dyDescent="0.3">
      <c r="A129" s="19" t="s">
        <v>571</v>
      </c>
      <c r="B129" s="12">
        <f t="shared" si="104"/>
        <v>100</v>
      </c>
      <c r="C129" s="27" t="str">
        <f t="shared" si="105"/>
        <v>Agricultura</v>
      </c>
      <c r="D129" s="27" t="str">
        <f t="shared" si="106"/>
        <v>Agropecuario y Forestal</v>
      </c>
      <c r="E129" s="62">
        <v>142</v>
      </c>
      <c r="F129" s="27" t="str">
        <f t="shared" ref="F129:G129" si="152">+F128</f>
        <v>Fruta</v>
      </c>
      <c r="G129" s="27" t="str">
        <f t="shared" si="152"/>
        <v>Exportaciones</v>
      </c>
      <c r="H129" s="61" t="s">
        <v>700</v>
      </c>
      <c r="I129" s="60" t="s">
        <v>681</v>
      </c>
      <c r="J129" s="12" t="str">
        <f t="shared" si="101"/>
        <v>Ninguno</v>
      </c>
      <c r="K129" s="59" t="str">
        <f t="shared" si="101"/>
        <v>Tipo de Fruta</v>
      </c>
      <c r="L129" s="52" t="str">
        <f t="shared" si="74"/>
        <v>Año 2020</v>
      </c>
      <c r="M129" s="12" t="str">
        <f t="shared" si="97"/>
        <v>Dólares (USD)</v>
      </c>
      <c r="N129" s="12" t="str">
        <f t="shared" si="98"/>
        <v>Oficina de Estudios y Políticas Agrarias (ODEPA)</v>
      </c>
      <c r="O129" s="53" t="str">
        <f>"Valor de las exportaciones de fruta, por "&amp;Sitio_Publico[[#This Row],[Muestra]]&amp;", con destino a  "&amp;I129&amp;", durante el "&amp;L129</f>
        <v>Valor de las exportaciones de fruta, por Tipo de Fruta, con destino a  Perú, durante el Año 2020</v>
      </c>
      <c r="P12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Perú durante el Año 2020 de acuerdo a datos recopilados por la Oficina de Estudios y Políticas Agrarias (ODEPA)- Dólares (USD)</v>
      </c>
      <c r="Q129" s="32" t="str">
        <f t="shared" si="142"/>
        <v>Gráfico Proporciones</v>
      </c>
      <c r="R129" s="33"/>
      <c r="S129" s="55" t="str">
        <f t="shared" si="103"/>
        <v>https://analytics.zoho.com/open-view/2395394000006082576?ZOHO_CRITERIA=%22Trasposicion_4.2%22.%22ID_territorio%22%3D142</v>
      </c>
      <c r="T129" s="16">
        <f t="shared" si="67"/>
        <v>777</v>
      </c>
      <c r="U129" s="29" t="str">
        <f t="shared" si="143"/>
        <v>#1774B9</v>
      </c>
      <c r="V129" s="34" t="str">
        <f>+Sitio_Publico[[#This Row],[idcoleccion]]&amp;"-"&amp;Sitio_Publico[[#This Row],[id]]</f>
        <v>100-0128</v>
      </c>
      <c r="W129" s="37" t="e">
        <f>+VLOOKUP(Sitio_Publico[[#This Row],[territorio]],Estructura!$AO$4:$AR$1500,4,0)</f>
        <v>#N/A</v>
      </c>
      <c r="X129" s="30">
        <f>+VLOOKUP(Sitio_Publico[[#This Row],[tema]],Estructura!$F$4:$I$1514,3,0)</f>
        <v>0</v>
      </c>
      <c r="Y129" s="30" t="str">
        <f>+VLOOKUP(Sitio_Publico[[#This Row],[contenido]],Estructura!$M$4:$O$18,3,0)</f>
        <v>C-778</v>
      </c>
      <c r="Z129" s="30" t="e">
        <f>+VLOOKUP(Sitio_Publico[[#This Row],[Filtro Integrado]],Estructura!$F$1517:$I$1531,3,0)</f>
        <v>#N/A</v>
      </c>
      <c r="AA129" s="30" t="e">
        <f>+VLOOKUP(Sitio_Publico[[#This Row],[Muestra]],Estructura!$M$21:$O$1000,3,0)</f>
        <v>#N/A</v>
      </c>
    </row>
    <row r="130" spans="1:27" ht="30.6" x14ac:dyDescent="0.3">
      <c r="A130" s="19" t="s">
        <v>572</v>
      </c>
      <c r="B130" s="12">
        <f t="shared" si="104"/>
        <v>100</v>
      </c>
      <c r="C130" s="27" t="str">
        <f t="shared" si="105"/>
        <v>Agricultura</v>
      </c>
      <c r="D130" s="27" t="str">
        <f t="shared" si="106"/>
        <v>Agropecuario y Forestal</v>
      </c>
      <c r="E130" s="62">
        <v>143</v>
      </c>
      <c r="F130" s="27" t="str">
        <f t="shared" ref="F130:G130" si="153">+F129</f>
        <v>Fruta</v>
      </c>
      <c r="G130" s="27" t="str">
        <f t="shared" si="153"/>
        <v>Exportaciones</v>
      </c>
      <c r="H130" s="61" t="s">
        <v>700</v>
      </c>
      <c r="I130" s="60" t="s">
        <v>683</v>
      </c>
      <c r="J130" s="12" t="str">
        <f t="shared" si="101"/>
        <v>Ninguno</v>
      </c>
      <c r="K130" s="59" t="str">
        <f t="shared" si="101"/>
        <v>Tipo de Fruta</v>
      </c>
      <c r="L130" s="52" t="str">
        <f t="shared" si="74"/>
        <v>Año 2020</v>
      </c>
      <c r="M130" s="12" t="str">
        <f t="shared" si="97"/>
        <v>Dólares (USD)</v>
      </c>
      <c r="N130" s="12" t="str">
        <f t="shared" si="98"/>
        <v>Oficina de Estudios y Políticas Agrarias (ODEPA)</v>
      </c>
      <c r="O130" s="53" t="str">
        <f>"Valor de las exportaciones de fruta, por "&amp;Sitio_Publico[[#This Row],[Muestra]]&amp;", con destino a  "&amp;I130&amp;", durante el "&amp;L130</f>
        <v>Valor de las exportaciones de fruta, por Tipo de Fruta, con destino a  Polonia, durante el Año 2020</v>
      </c>
      <c r="P13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Polonia durante el Año 2020 de acuerdo a datos recopilados por la Oficina de Estudios y Políticas Agrarias (ODEPA)- Dólares (USD)</v>
      </c>
      <c r="Q130" s="32" t="str">
        <f t="shared" si="142"/>
        <v>Gráfico Proporciones</v>
      </c>
      <c r="R130" s="33"/>
      <c r="S130" s="55" t="str">
        <f t="shared" si="103"/>
        <v>https://analytics.zoho.com/open-view/2395394000006082576?ZOHO_CRITERIA=%22Trasposicion_4.2%22.%22ID_territorio%22%3D143</v>
      </c>
      <c r="T130" s="16">
        <f t="shared" si="67"/>
        <v>777</v>
      </c>
      <c r="U130" s="29" t="str">
        <f t="shared" si="143"/>
        <v>#1774B9</v>
      </c>
      <c r="V130" s="34" t="str">
        <f>+Sitio_Publico[[#This Row],[idcoleccion]]&amp;"-"&amp;Sitio_Publico[[#This Row],[id]]</f>
        <v>100-0129</v>
      </c>
      <c r="W130" s="37" t="e">
        <f>+VLOOKUP(Sitio_Publico[[#This Row],[territorio]],Estructura!$AO$4:$AR$1500,4,0)</f>
        <v>#N/A</v>
      </c>
      <c r="X130" s="30">
        <f>+VLOOKUP(Sitio_Publico[[#This Row],[tema]],Estructura!$F$4:$I$1514,3,0)</f>
        <v>0</v>
      </c>
      <c r="Y130" s="30" t="str">
        <f>+VLOOKUP(Sitio_Publico[[#This Row],[contenido]],Estructura!$M$4:$O$18,3,0)</f>
        <v>C-778</v>
      </c>
      <c r="Z130" s="30" t="e">
        <f>+VLOOKUP(Sitio_Publico[[#This Row],[Filtro Integrado]],Estructura!$F$1517:$I$1531,3,0)</f>
        <v>#N/A</v>
      </c>
      <c r="AA130" s="30" t="e">
        <f>+VLOOKUP(Sitio_Publico[[#This Row],[Muestra]],Estructura!$M$21:$O$1000,3,0)</f>
        <v>#N/A</v>
      </c>
    </row>
    <row r="131" spans="1:27" ht="30.6" x14ac:dyDescent="0.3">
      <c r="A131" s="19" t="s">
        <v>573</v>
      </c>
      <c r="B131" s="12">
        <f t="shared" si="104"/>
        <v>100</v>
      </c>
      <c r="C131" s="27" t="str">
        <f t="shared" si="105"/>
        <v>Agricultura</v>
      </c>
      <c r="D131" s="27" t="str">
        <f t="shared" si="106"/>
        <v>Agropecuario y Forestal</v>
      </c>
      <c r="E131" s="62">
        <v>144</v>
      </c>
      <c r="F131" s="27" t="str">
        <f t="shared" ref="F131:G131" si="154">+F130</f>
        <v>Fruta</v>
      </c>
      <c r="G131" s="27" t="str">
        <f t="shared" si="154"/>
        <v>Exportaciones</v>
      </c>
      <c r="H131" s="61" t="s">
        <v>700</v>
      </c>
      <c r="I131" s="60" t="s">
        <v>685</v>
      </c>
      <c r="J131" s="12" t="str">
        <f t="shared" si="101"/>
        <v>Ninguno</v>
      </c>
      <c r="K131" s="59" t="str">
        <f t="shared" si="101"/>
        <v>Tipo de Fruta</v>
      </c>
      <c r="L131" s="52" t="str">
        <f t="shared" si="74"/>
        <v>Año 2020</v>
      </c>
      <c r="M131" s="12" t="str">
        <f t="shared" si="97"/>
        <v>Dólares (USD)</v>
      </c>
      <c r="N131" s="12" t="str">
        <f t="shared" si="98"/>
        <v>Oficina de Estudios y Políticas Agrarias (ODEPA)</v>
      </c>
      <c r="O131" s="53" t="str">
        <f>"Valor de las exportaciones de fruta, por "&amp;Sitio_Publico[[#This Row],[Muestra]]&amp;", con destino a  "&amp;I131&amp;", durante el "&amp;L131</f>
        <v>Valor de las exportaciones de fruta, por Tipo de Fruta, con destino a  Portugal, durante el Año 2020</v>
      </c>
      <c r="P13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Portugal durante el Año 2020 de acuerdo a datos recopilados por la Oficina de Estudios y Políticas Agrarias (ODEPA)- Dólares (USD)</v>
      </c>
      <c r="Q131" s="32" t="str">
        <f t="shared" si="142"/>
        <v>Gráfico Proporciones</v>
      </c>
      <c r="R131" s="33"/>
      <c r="S131" s="55" t="str">
        <f t="shared" si="103"/>
        <v>https://analytics.zoho.com/open-view/2395394000006082576?ZOHO_CRITERIA=%22Trasposicion_4.2%22.%22ID_territorio%22%3D144</v>
      </c>
      <c r="T131" s="16">
        <f t="shared" si="67"/>
        <v>777</v>
      </c>
      <c r="U131" s="29" t="str">
        <f t="shared" si="143"/>
        <v>#1774B9</v>
      </c>
      <c r="V131" s="34" t="str">
        <f>+Sitio_Publico[[#This Row],[idcoleccion]]&amp;"-"&amp;Sitio_Publico[[#This Row],[id]]</f>
        <v>100-0130</v>
      </c>
      <c r="W131" s="37" t="e">
        <f>+VLOOKUP(Sitio_Publico[[#This Row],[territorio]],Estructura!$AO$4:$AR$1500,4,0)</f>
        <v>#N/A</v>
      </c>
      <c r="X131" s="30">
        <f>+VLOOKUP(Sitio_Publico[[#This Row],[tema]],Estructura!$F$4:$I$1514,3,0)</f>
        <v>0</v>
      </c>
      <c r="Y131" s="30" t="str">
        <f>+VLOOKUP(Sitio_Publico[[#This Row],[contenido]],Estructura!$M$4:$O$18,3,0)</f>
        <v>C-778</v>
      </c>
      <c r="Z131" s="30" t="e">
        <f>+VLOOKUP(Sitio_Publico[[#This Row],[Filtro Integrado]],Estructura!$F$1517:$I$1531,3,0)</f>
        <v>#N/A</v>
      </c>
      <c r="AA131" s="30" t="e">
        <f>+VLOOKUP(Sitio_Publico[[#This Row],[Muestra]],Estructura!$M$21:$O$1000,3,0)</f>
        <v>#N/A</v>
      </c>
    </row>
    <row r="132" spans="1:27" ht="30.6" x14ac:dyDescent="0.3">
      <c r="A132" s="19" t="s">
        <v>574</v>
      </c>
      <c r="B132" s="12">
        <f t="shared" si="104"/>
        <v>100</v>
      </c>
      <c r="C132" s="27" t="str">
        <f t="shared" si="105"/>
        <v>Agricultura</v>
      </c>
      <c r="D132" s="27" t="str">
        <f t="shared" si="106"/>
        <v>Agropecuario y Forestal</v>
      </c>
      <c r="E132" s="62">
        <v>145</v>
      </c>
      <c r="F132" s="27" t="str">
        <f t="shared" ref="F132:G132" si="155">+F131</f>
        <v>Fruta</v>
      </c>
      <c r="G132" s="27" t="str">
        <f t="shared" si="155"/>
        <v>Exportaciones</v>
      </c>
      <c r="H132" s="61" t="s">
        <v>700</v>
      </c>
      <c r="I132" s="60" t="s">
        <v>662</v>
      </c>
      <c r="J132" s="12" t="str">
        <f t="shared" si="101"/>
        <v>Ninguno</v>
      </c>
      <c r="K132" s="59" t="str">
        <f t="shared" si="101"/>
        <v>Tipo de Fruta</v>
      </c>
      <c r="L132" s="52" t="str">
        <f t="shared" si="74"/>
        <v>Año 2020</v>
      </c>
      <c r="M132" s="12" t="str">
        <f t="shared" si="97"/>
        <v>Dólares (USD)</v>
      </c>
      <c r="N132" s="12" t="str">
        <f t="shared" si="98"/>
        <v>Oficina de Estudios y Políticas Agrarias (ODEPA)</v>
      </c>
      <c r="O132" s="53" t="str">
        <f>"Valor de las exportaciones de fruta, por "&amp;Sitio_Publico[[#This Row],[Muestra]]&amp;", con destino a  "&amp;I132&amp;", durante el "&amp;L132</f>
        <v>Valor de las exportaciones de fruta, por Tipo de Fruta, con destino a  Reino Unido, durante el Año 2020</v>
      </c>
      <c r="P13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Reino Unido durante el Año 2020 de acuerdo a datos recopilados por la Oficina de Estudios y Políticas Agrarias (ODEPA)- Dólares (USD)</v>
      </c>
      <c r="Q132" s="32" t="str">
        <f t="shared" si="142"/>
        <v>Gráfico Proporciones</v>
      </c>
      <c r="R132" s="33"/>
      <c r="S132" s="55" t="str">
        <f t="shared" si="103"/>
        <v>https://analytics.zoho.com/open-view/2395394000006082576?ZOHO_CRITERIA=%22Trasposicion_4.2%22.%22ID_territorio%22%3D145</v>
      </c>
      <c r="T132" s="16">
        <f t="shared" ref="T132:T182" si="156">+T131</f>
        <v>777</v>
      </c>
      <c r="U132" s="29" t="str">
        <f t="shared" si="143"/>
        <v>#1774B9</v>
      </c>
      <c r="V132" s="34" t="str">
        <f>+Sitio_Publico[[#This Row],[idcoleccion]]&amp;"-"&amp;Sitio_Publico[[#This Row],[id]]</f>
        <v>100-0131</v>
      </c>
      <c r="W132" s="37" t="e">
        <f>+VLOOKUP(Sitio_Publico[[#This Row],[territorio]],Estructura!$AO$4:$AR$1500,4,0)</f>
        <v>#N/A</v>
      </c>
      <c r="X132" s="30">
        <f>+VLOOKUP(Sitio_Publico[[#This Row],[tema]],Estructura!$F$4:$I$1514,3,0)</f>
        <v>0</v>
      </c>
      <c r="Y132" s="30" t="str">
        <f>+VLOOKUP(Sitio_Publico[[#This Row],[contenido]],Estructura!$M$4:$O$18,3,0)</f>
        <v>C-778</v>
      </c>
      <c r="Z132" s="30" t="e">
        <f>+VLOOKUP(Sitio_Publico[[#This Row],[Filtro Integrado]],Estructura!$F$1517:$I$1531,3,0)</f>
        <v>#N/A</v>
      </c>
      <c r="AA132" s="30" t="e">
        <f>+VLOOKUP(Sitio_Publico[[#This Row],[Muestra]],Estructura!$M$21:$O$1000,3,0)</f>
        <v>#N/A</v>
      </c>
    </row>
    <row r="133" spans="1:27" ht="40.799999999999997" x14ac:dyDescent="0.3">
      <c r="A133" s="19" t="s">
        <v>575</v>
      </c>
      <c r="B133" s="12">
        <f t="shared" si="104"/>
        <v>100</v>
      </c>
      <c r="C133" s="27" t="str">
        <f t="shared" si="105"/>
        <v>Agricultura</v>
      </c>
      <c r="D133" s="27" t="str">
        <f t="shared" si="106"/>
        <v>Agropecuario y Forestal</v>
      </c>
      <c r="E133" s="62">
        <v>149</v>
      </c>
      <c r="F133" s="27" t="str">
        <f t="shared" ref="F133:G133" si="157">+F132</f>
        <v>Fruta</v>
      </c>
      <c r="G133" s="27" t="str">
        <f t="shared" si="157"/>
        <v>Exportaciones</v>
      </c>
      <c r="H133" s="61" t="s">
        <v>700</v>
      </c>
      <c r="I133" s="60" t="s">
        <v>657</v>
      </c>
      <c r="J133" s="12" t="str">
        <f t="shared" si="101"/>
        <v>Ninguno</v>
      </c>
      <c r="K133" s="59" t="str">
        <f t="shared" si="101"/>
        <v>Tipo de Fruta</v>
      </c>
      <c r="L133" s="52" t="str">
        <f t="shared" si="74"/>
        <v>Año 2020</v>
      </c>
      <c r="M133" s="12" t="str">
        <f t="shared" si="97"/>
        <v>Dólares (USD)</v>
      </c>
      <c r="N133" s="12" t="str">
        <f t="shared" si="98"/>
        <v>Oficina de Estudios y Políticas Agrarias (ODEPA)</v>
      </c>
      <c r="O133" s="53" t="str">
        <f>"Valor de las exportaciones de fruta, por "&amp;Sitio_Publico[[#This Row],[Muestra]]&amp;", con destino a  "&amp;I133&amp;", durante el "&amp;L133</f>
        <v>Valor de las exportaciones de fruta, por Tipo de Fruta, con destino a  República Dominicana, durante el Año 2020</v>
      </c>
      <c r="P13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República Dominicana durante el Año 2020 de acuerdo a datos recopilados por la Oficina de Estudios y Políticas Agrarias (ODEPA)- Dólares (USD)</v>
      </c>
      <c r="Q133" s="32" t="str">
        <f t="shared" si="142"/>
        <v>Gráfico Proporciones</v>
      </c>
      <c r="R133" s="33"/>
      <c r="S133" s="55" t="str">
        <f t="shared" si="103"/>
        <v>https://analytics.zoho.com/open-view/2395394000006082576?ZOHO_CRITERIA=%22Trasposicion_4.2%22.%22ID_territorio%22%3D149</v>
      </c>
      <c r="T133" s="16">
        <f t="shared" si="156"/>
        <v>777</v>
      </c>
      <c r="U133" s="29" t="str">
        <f t="shared" si="143"/>
        <v>#1774B9</v>
      </c>
      <c r="V133" s="34" t="str">
        <f>+Sitio_Publico[[#This Row],[idcoleccion]]&amp;"-"&amp;Sitio_Publico[[#This Row],[id]]</f>
        <v>100-0132</v>
      </c>
      <c r="W133" s="37" t="e">
        <f>+VLOOKUP(Sitio_Publico[[#This Row],[territorio]],Estructura!$AO$4:$AR$1500,4,0)</f>
        <v>#N/A</v>
      </c>
      <c r="X133" s="30">
        <f>+VLOOKUP(Sitio_Publico[[#This Row],[tema]],Estructura!$F$4:$I$1514,3,0)</f>
        <v>0</v>
      </c>
      <c r="Y133" s="30" t="str">
        <f>+VLOOKUP(Sitio_Publico[[#This Row],[contenido]],Estructura!$M$4:$O$18,3,0)</f>
        <v>C-778</v>
      </c>
      <c r="Z133" s="30" t="e">
        <f>+VLOOKUP(Sitio_Publico[[#This Row],[Filtro Integrado]],Estructura!$F$1517:$I$1531,3,0)</f>
        <v>#N/A</v>
      </c>
      <c r="AA133" s="30" t="e">
        <f>+VLOOKUP(Sitio_Publico[[#This Row],[Muestra]],Estructura!$M$21:$O$1000,3,0)</f>
        <v>#N/A</v>
      </c>
    </row>
    <row r="134" spans="1:27" ht="30.6" x14ac:dyDescent="0.3">
      <c r="A134" s="19" t="s">
        <v>576</v>
      </c>
      <c r="B134" s="12">
        <f t="shared" si="104"/>
        <v>100</v>
      </c>
      <c r="C134" s="27" t="str">
        <f t="shared" si="105"/>
        <v>Agricultura</v>
      </c>
      <c r="D134" s="27" t="str">
        <f t="shared" si="106"/>
        <v>Agropecuario y Forestal</v>
      </c>
      <c r="E134" s="62">
        <v>151</v>
      </c>
      <c r="F134" s="27" t="str">
        <f t="shared" ref="F134:G134" si="158">+F133</f>
        <v>Fruta</v>
      </c>
      <c r="G134" s="27" t="str">
        <f t="shared" si="158"/>
        <v>Exportaciones</v>
      </c>
      <c r="H134" s="61" t="s">
        <v>700</v>
      </c>
      <c r="I134" s="60" t="s">
        <v>687</v>
      </c>
      <c r="J134" s="12" t="str">
        <f t="shared" si="101"/>
        <v>Ninguno</v>
      </c>
      <c r="K134" s="59" t="str">
        <f t="shared" si="101"/>
        <v>Tipo de Fruta</v>
      </c>
      <c r="L134" s="52" t="str">
        <f t="shared" si="74"/>
        <v>Año 2020</v>
      </c>
      <c r="M134" s="12" t="str">
        <f t="shared" si="97"/>
        <v>Dólares (USD)</v>
      </c>
      <c r="N134" s="12" t="str">
        <f t="shared" si="98"/>
        <v>Oficina de Estudios y Políticas Agrarias (ODEPA)</v>
      </c>
      <c r="O134" s="53" t="str">
        <f>"Valor de las exportaciones de fruta, por "&amp;Sitio_Publico[[#This Row],[Muestra]]&amp;", con destino a  "&amp;I134&amp;", durante el "&amp;L134</f>
        <v>Valor de las exportaciones de fruta, por Tipo de Fruta, con destino a  Rumania, durante el Año 2020</v>
      </c>
      <c r="P13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Rumania durante el Año 2020 de acuerdo a datos recopilados por la Oficina de Estudios y Políticas Agrarias (ODEPA)- Dólares (USD)</v>
      </c>
      <c r="Q134" s="32" t="str">
        <f t="shared" si="142"/>
        <v>Gráfico Proporciones</v>
      </c>
      <c r="R134" s="33"/>
      <c r="S134" s="55" t="str">
        <f t="shared" si="103"/>
        <v>https://analytics.zoho.com/open-view/2395394000006082576?ZOHO_CRITERIA=%22Trasposicion_4.2%22.%22ID_territorio%22%3D151</v>
      </c>
      <c r="T134" s="16">
        <f t="shared" si="156"/>
        <v>777</v>
      </c>
      <c r="U134" s="29" t="str">
        <f t="shared" si="143"/>
        <v>#1774B9</v>
      </c>
      <c r="V134" s="34" t="str">
        <f>+Sitio_Publico[[#This Row],[idcoleccion]]&amp;"-"&amp;Sitio_Publico[[#This Row],[id]]</f>
        <v>100-0133</v>
      </c>
      <c r="W134" s="37" t="e">
        <f>+VLOOKUP(Sitio_Publico[[#This Row],[territorio]],Estructura!$AO$4:$AR$1500,4,0)</f>
        <v>#N/A</v>
      </c>
      <c r="X134" s="30">
        <f>+VLOOKUP(Sitio_Publico[[#This Row],[tema]],Estructura!$F$4:$I$1514,3,0)</f>
        <v>0</v>
      </c>
      <c r="Y134" s="30" t="str">
        <f>+VLOOKUP(Sitio_Publico[[#This Row],[contenido]],Estructura!$M$4:$O$18,3,0)</f>
        <v>C-778</v>
      </c>
      <c r="Z134" s="30" t="e">
        <f>+VLOOKUP(Sitio_Publico[[#This Row],[Filtro Integrado]],Estructura!$F$1517:$I$1531,3,0)</f>
        <v>#N/A</v>
      </c>
      <c r="AA134" s="30" t="e">
        <f>+VLOOKUP(Sitio_Publico[[#This Row],[Muestra]],Estructura!$M$21:$O$1000,3,0)</f>
        <v>#N/A</v>
      </c>
    </row>
    <row r="135" spans="1:27" ht="30.6" x14ac:dyDescent="0.3">
      <c r="A135" s="19" t="s">
        <v>577</v>
      </c>
      <c r="B135" s="12">
        <f t="shared" si="104"/>
        <v>100</v>
      </c>
      <c r="C135" s="27" t="str">
        <f t="shared" si="105"/>
        <v>Agricultura</v>
      </c>
      <c r="D135" s="27" t="str">
        <f t="shared" si="106"/>
        <v>Agropecuario y Forestal</v>
      </c>
      <c r="E135" s="62">
        <v>152</v>
      </c>
      <c r="F135" s="27" t="str">
        <f t="shared" ref="F135:G135" si="159">+F134</f>
        <v>Fruta</v>
      </c>
      <c r="G135" s="27" t="str">
        <f t="shared" si="159"/>
        <v>Exportaciones</v>
      </c>
      <c r="H135" s="61" t="s">
        <v>700</v>
      </c>
      <c r="I135" s="60" t="s">
        <v>688</v>
      </c>
      <c r="J135" s="12" t="str">
        <f t="shared" si="101"/>
        <v>Ninguno</v>
      </c>
      <c r="K135" s="59" t="str">
        <f t="shared" si="101"/>
        <v>Tipo de Fruta</v>
      </c>
      <c r="L135" s="52" t="str">
        <f t="shared" si="74"/>
        <v>Año 2020</v>
      </c>
      <c r="M135" s="12" t="str">
        <f t="shared" si="97"/>
        <v>Dólares (USD)</v>
      </c>
      <c r="N135" s="12" t="str">
        <f t="shared" si="98"/>
        <v>Oficina de Estudios y Políticas Agrarias (ODEPA)</v>
      </c>
      <c r="O135" s="53" t="str">
        <f>"Valor de las exportaciones de fruta, por "&amp;Sitio_Publico[[#This Row],[Muestra]]&amp;", con destino a  "&amp;I135&amp;", durante el "&amp;L135</f>
        <v>Valor de las exportaciones de fruta, por Tipo de Fruta, con destino a  Rusia, durante el Año 2020</v>
      </c>
      <c r="P13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Rusia durante el Año 2020 de acuerdo a datos recopilados por la Oficina de Estudios y Políticas Agrarias (ODEPA)- Dólares (USD)</v>
      </c>
      <c r="Q135" s="32" t="str">
        <f t="shared" si="142"/>
        <v>Gráfico Proporciones</v>
      </c>
      <c r="R135" s="33"/>
      <c r="S135" s="55" t="str">
        <f t="shared" si="103"/>
        <v>https://analytics.zoho.com/open-view/2395394000006082576?ZOHO_CRITERIA=%22Trasposicion_4.2%22.%22ID_territorio%22%3D152</v>
      </c>
      <c r="T135" s="16">
        <f t="shared" si="156"/>
        <v>777</v>
      </c>
      <c r="U135" s="29" t="str">
        <f t="shared" si="143"/>
        <v>#1774B9</v>
      </c>
      <c r="V135" s="34" t="str">
        <f>+Sitio_Publico[[#This Row],[idcoleccion]]&amp;"-"&amp;Sitio_Publico[[#This Row],[id]]</f>
        <v>100-0134</v>
      </c>
      <c r="W135" s="37" t="e">
        <f>+VLOOKUP(Sitio_Publico[[#This Row],[territorio]],Estructura!$AO$4:$AR$1500,4,0)</f>
        <v>#N/A</v>
      </c>
      <c r="X135" s="30">
        <f>+VLOOKUP(Sitio_Publico[[#This Row],[tema]],Estructura!$F$4:$I$1514,3,0)</f>
        <v>0</v>
      </c>
      <c r="Y135" s="30" t="str">
        <f>+VLOOKUP(Sitio_Publico[[#This Row],[contenido]],Estructura!$M$4:$O$18,3,0)</f>
        <v>C-778</v>
      </c>
      <c r="Z135" s="30" t="e">
        <f>+VLOOKUP(Sitio_Publico[[#This Row],[Filtro Integrado]],Estructura!$F$1517:$I$1531,3,0)</f>
        <v>#N/A</v>
      </c>
      <c r="AA135" s="30" t="e">
        <f>+VLOOKUP(Sitio_Publico[[#This Row],[Muestra]],Estructura!$M$21:$O$1000,3,0)</f>
        <v>#N/A</v>
      </c>
    </row>
    <row r="136" spans="1:27" ht="30.6" x14ac:dyDescent="0.3">
      <c r="A136" s="19" t="s">
        <v>578</v>
      </c>
      <c r="B136" s="12">
        <f t="shared" si="104"/>
        <v>100</v>
      </c>
      <c r="C136" s="27" t="str">
        <f t="shared" si="105"/>
        <v>Agricultura</v>
      </c>
      <c r="D136" s="27" t="str">
        <f t="shared" si="106"/>
        <v>Agropecuario y Forestal</v>
      </c>
      <c r="E136" s="62">
        <v>163</v>
      </c>
      <c r="F136" s="27" t="str">
        <f t="shared" ref="F136:G136" si="160">+F135</f>
        <v>Fruta</v>
      </c>
      <c r="G136" s="27" t="str">
        <f t="shared" si="160"/>
        <v>Exportaciones</v>
      </c>
      <c r="H136" s="61" t="s">
        <v>700</v>
      </c>
      <c r="I136" s="60" t="s">
        <v>690</v>
      </c>
      <c r="J136" s="12" t="str">
        <f t="shared" si="101"/>
        <v>Ninguno</v>
      </c>
      <c r="K136" s="59" t="str">
        <f t="shared" si="101"/>
        <v>Tipo de Fruta</v>
      </c>
      <c r="L136" s="52" t="str">
        <f t="shared" si="101"/>
        <v>Año 2020</v>
      </c>
      <c r="M136" s="12" t="str">
        <f t="shared" si="97"/>
        <v>Dólares (USD)</v>
      </c>
      <c r="N136" s="12" t="str">
        <f t="shared" si="98"/>
        <v>Oficina de Estudios y Políticas Agrarias (ODEPA)</v>
      </c>
      <c r="O136" s="53" t="str">
        <f>"Valor de las exportaciones de fruta, por "&amp;Sitio_Publico[[#This Row],[Muestra]]&amp;", con destino a  "&amp;I136&amp;", durante el "&amp;L136</f>
        <v>Valor de las exportaciones de fruta, por Tipo de Fruta, con destino a  Singapur, durante el Año 2020</v>
      </c>
      <c r="P13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Singapur durante el Año 2020 de acuerdo a datos recopilados por la Oficina de Estudios y Políticas Agrarias (ODEPA)- Dólares (USD)</v>
      </c>
      <c r="Q136" s="32" t="str">
        <f t="shared" si="142"/>
        <v>Gráfico Proporciones</v>
      </c>
      <c r="R136" s="33"/>
      <c r="S136" s="55" t="str">
        <f t="shared" si="103"/>
        <v>https://analytics.zoho.com/open-view/2395394000006082576?ZOHO_CRITERIA=%22Trasposicion_4.2%22.%22ID_territorio%22%3D163</v>
      </c>
      <c r="T136" s="16">
        <f t="shared" si="156"/>
        <v>777</v>
      </c>
      <c r="U136" s="29" t="str">
        <f t="shared" si="143"/>
        <v>#1774B9</v>
      </c>
      <c r="V136" s="34" t="str">
        <f>+Sitio_Publico[[#This Row],[idcoleccion]]&amp;"-"&amp;Sitio_Publico[[#This Row],[id]]</f>
        <v>100-0135</v>
      </c>
      <c r="W136" s="37" t="e">
        <f>+VLOOKUP(Sitio_Publico[[#This Row],[territorio]],Estructura!$AO$4:$AR$1500,4,0)</f>
        <v>#N/A</v>
      </c>
      <c r="X136" s="30">
        <f>+VLOOKUP(Sitio_Publico[[#This Row],[tema]],Estructura!$F$4:$I$1514,3,0)</f>
        <v>0</v>
      </c>
      <c r="Y136" s="30" t="str">
        <f>+VLOOKUP(Sitio_Publico[[#This Row],[contenido]],Estructura!$M$4:$O$18,3,0)</f>
        <v>C-778</v>
      </c>
      <c r="Z136" s="30" t="e">
        <f>+VLOOKUP(Sitio_Publico[[#This Row],[Filtro Integrado]],Estructura!$F$1517:$I$1531,3,0)</f>
        <v>#N/A</v>
      </c>
      <c r="AA136" s="30" t="e">
        <f>+VLOOKUP(Sitio_Publico[[#This Row],[Muestra]],Estructura!$M$21:$O$1000,3,0)</f>
        <v>#N/A</v>
      </c>
    </row>
    <row r="137" spans="1:27" ht="30.6" x14ac:dyDescent="0.3">
      <c r="A137" s="19" t="s">
        <v>579</v>
      </c>
      <c r="B137" s="12">
        <f t="shared" si="104"/>
        <v>100</v>
      </c>
      <c r="C137" s="27" t="str">
        <f t="shared" si="105"/>
        <v>Agricultura</v>
      </c>
      <c r="D137" s="27" t="str">
        <f t="shared" si="106"/>
        <v>Agropecuario y Forestal</v>
      </c>
      <c r="E137" s="62">
        <v>171</v>
      </c>
      <c r="F137" s="27" t="str">
        <f t="shared" ref="F137:G137" si="161">+F136</f>
        <v>Fruta</v>
      </c>
      <c r="G137" s="27" t="str">
        <f t="shared" si="161"/>
        <v>Exportaciones</v>
      </c>
      <c r="H137" s="61" t="s">
        <v>700</v>
      </c>
      <c r="I137" s="60" t="s">
        <v>692</v>
      </c>
      <c r="J137" s="12" t="str">
        <f t="shared" si="101"/>
        <v>Ninguno</v>
      </c>
      <c r="K137" s="59" t="str">
        <f t="shared" si="101"/>
        <v>Tipo de Fruta</v>
      </c>
      <c r="L137" s="52" t="str">
        <f t="shared" si="101"/>
        <v>Año 2020</v>
      </c>
      <c r="M137" s="12" t="str">
        <f t="shared" si="97"/>
        <v>Dólares (USD)</v>
      </c>
      <c r="N137" s="12" t="str">
        <f t="shared" si="98"/>
        <v>Oficina de Estudios y Políticas Agrarias (ODEPA)</v>
      </c>
      <c r="O137" s="53" t="str">
        <f>"Valor de las exportaciones de fruta, por "&amp;Sitio_Publico[[#This Row],[Muestra]]&amp;", con destino a  "&amp;I137&amp;", durante el "&amp;L137</f>
        <v>Valor de las exportaciones de fruta, por Tipo de Fruta, con destino a  Suecia, durante el Año 2020</v>
      </c>
      <c r="P13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Suecia durante el Año 2020 de acuerdo a datos recopilados por la Oficina de Estudios y Políticas Agrarias (ODEPA)- Dólares (USD)</v>
      </c>
      <c r="Q137" s="32" t="str">
        <f t="shared" si="142"/>
        <v>Gráfico Proporciones</v>
      </c>
      <c r="R137" s="33"/>
      <c r="S137" s="55" t="str">
        <f t="shared" si="103"/>
        <v>https://analytics.zoho.com/open-view/2395394000006082576?ZOHO_CRITERIA=%22Trasposicion_4.2%22.%22ID_territorio%22%3D171</v>
      </c>
      <c r="T137" s="16">
        <f t="shared" si="156"/>
        <v>777</v>
      </c>
      <c r="U137" s="29" t="str">
        <f t="shared" si="143"/>
        <v>#1774B9</v>
      </c>
      <c r="V137" s="34" t="str">
        <f>+Sitio_Publico[[#This Row],[idcoleccion]]&amp;"-"&amp;Sitio_Publico[[#This Row],[id]]</f>
        <v>100-0136</v>
      </c>
      <c r="W137" s="37" t="e">
        <f>+VLOOKUP(Sitio_Publico[[#This Row],[territorio]],Estructura!$AO$4:$AR$1500,4,0)</f>
        <v>#N/A</v>
      </c>
      <c r="X137" s="30">
        <f>+VLOOKUP(Sitio_Publico[[#This Row],[tema]],Estructura!$F$4:$I$1514,3,0)</f>
        <v>0</v>
      </c>
      <c r="Y137" s="30" t="str">
        <f>+VLOOKUP(Sitio_Publico[[#This Row],[contenido]],Estructura!$M$4:$O$18,3,0)</f>
        <v>C-778</v>
      </c>
      <c r="Z137" s="30" t="e">
        <f>+VLOOKUP(Sitio_Publico[[#This Row],[Filtro Integrado]],Estructura!$F$1517:$I$1531,3,0)</f>
        <v>#N/A</v>
      </c>
      <c r="AA137" s="30" t="e">
        <f>+VLOOKUP(Sitio_Publico[[#This Row],[Muestra]],Estructura!$M$21:$O$1000,3,0)</f>
        <v>#N/A</v>
      </c>
    </row>
    <row r="138" spans="1:27" ht="30.6" x14ac:dyDescent="0.3">
      <c r="A138" s="19" t="s">
        <v>580</v>
      </c>
      <c r="B138" s="12">
        <f t="shared" si="104"/>
        <v>100</v>
      </c>
      <c r="C138" s="27" t="str">
        <f t="shared" si="105"/>
        <v>Agricultura</v>
      </c>
      <c r="D138" s="27" t="str">
        <f t="shared" si="106"/>
        <v>Agropecuario y Forestal</v>
      </c>
      <c r="E138" s="62">
        <v>172</v>
      </c>
      <c r="F138" s="27" t="str">
        <f t="shared" ref="F138:G138" si="162">+F137</f>
        <v>Fruta</v>
      </c>
      <c r="G138" s="27" t="str">
        <f t="shared" si="162"/>
        <v>Exportaciones</v>
      </c>
      <c r="H138" s="61" t="s">
        <v>700</v>
      </c>
      <c r="I138" s="60" t="s">
        <v>650</v>
      </c>
      <c r="J138" s="12" t="str">
        <f t="shared" si="101"/>
        <v>Ninguno</v>
      </c>
      <c r="K138" s="59" t="str">
        <f t="shared" si="101"/>
        <v>Tipo de Fruta</v>
      </c>
      <c r="L138" s="52" t="str">
        <f t="shared" si="101"/>
        <v>Año 2020</v>
      </c>
      <c r="M138" s="12" t="str">
        <f t="shared" si="97"/>
        <v>Dólares (USD)</v>
      </c>
      <c r="N138" s="12" t="str">
        <f t="shared" si="98"/>
        <v>Oficina de Estudios y Políticas Agrarias (ODEPA)</v>
      </c>
      <c r="O138" s="53" t="str">
        <f>"Valor de las exportaciones de fruta, por "&amp;Sitio_Publico[[#This Row],[Muestra]]&amp;", con destino a  "&amp;I138&amp;", durante el "&amp;L138</f>
        <v>Valor de las exportaciones de fruta, por Tipo de Fruta, con destino a  Suiza, durante el Año 2020</v>
      </c>
      <c r="P13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Suiza durante el Año 2020 de acuerdo a datos recopilados por la Oficina de Estudios y Políticas Agrarias (ODEPA)- Dólares (USD)</v>
      </c>
      <c r="Q138" s="32" t="str">
        <f t="shared" si="142"/>
        <v>Gráfico Proporciones</v>
      </c>
      <c r="R138" s="33"/>
      <c r="S138" s="55" t="str">
        <f t="shared" si="103"/>
        <v>https://analytics.zoho.com/open-view/2395394000006082576?ZOHO_CRITERIA=%22Trasposicion_4.2%22.%22ID_territorio%22%3D172</v>
      </c>
      <c r="T138" s="16">
        <f t="shared" si="156"/>
        <v>777</v>
      </c>
      <c r="U138" s="29" t="str">
        <f t="shared" si="143"/>
        <v>#1774B9</v>
      </c>
      <c r="V138" s="34" t="str">
        <f>+Sitio_Publico[[#This Row],[idcoleccion]]&amp;"-"&amp;Sitio_Publico[[#This Row],[id]]</f>
        <v>100-0137</v>
      </c>
      <c r="W138" s="37" t="e">
        <f>+VLOOKUP(Sitio_Publico[[#This Row],[territorio]],Estructura!$AO$4:$AR$1500,4,0)</f>
        <v>#N/A</v>
      </c>
      <c r="X138" s="30">
        <f>+VLOOKUP(Sitio_Publico[[#This Row],[tema]],Estructura!$F$4:$I$1514,3,0)</f>
        <v>0</v>
      </c>
      <c r="Y138" s="30" t="str">
        <f>+VLOOKUP(Sitio_Publico[[#This Row],[contenido]],Estructura!$M$4:$O$18,3,0)</f>
        <v>C-778</v>
      </c>
      <c r="Z138" s="30" t="e">
        <f>+VLOOKUP(Sitio_Publico[[#This Row],[Filtro Integrado]],Estructura!$F$1517:$I$1531,3,0)</f>
        <v>#N/A</v>
      </c>
      <c r="AA138" s="30" t="e">
        <f>+VLOOKUP(Sitio_Publico[[#This Row],[Muestra]],Estructura!$M$21:$O$1000,3,0)</f>
        <v>#N/A</v>
      </c>
    </row>
    <row r="139" spans="1:27" ht="30.6" x14ac:dyDescent="0.3">
      <c r="A139" s="19" t="s">
        <v>581</v>
      </c>
      <c r="B139" s="12">
        <f t="shared" si="104"/>
        <v>100</v>
      </c>
      <c r="C139" s="27" t="str">
        <f t="shared" si="105"/>
        <v>Agricultura</v>
      </c>
      <c r="D139" s="27" t="str">
        <f t="shared" si="106"/>
        <v>Agropecuario y Forestal</v>
      </c>
      <c r="E139" s="62">
        <v>174</v>
      </c>
      <c r="F139" s="27" t="str">
        <f t="shared" ref="F139:G139" si="163">+F138</f>
        <v>Fruta</v>
      </c>
      <c r="G139" s="27" t="str">
        <f t="shared" si="163"/>
        <v>Exportaciones</v>
      </c>
      <c r="H139" s="61" t="s">
        <v>700</v>
      </c>
      <c r="I139" s="60" t="s">
        <v>693</v>
      </c>
      <c r="J139" s="12" t="str">
        <f t="shared" si="101"/>
        <v>Ninguno</v>
      </c>
      <c r="K139" s="59" t="str">
        <f t="shared" si="101"/>
        <v>Tipo de Fruta</v>
      </c>
      <c r="L139" s="52" t="str">
        <f t="shared" si="101"/>
        <v>Año 2020</v>
      </c>
      <c r="M139" s="12" t="str">
        <f t="shared" si="97"/>
        <v>Dólares (USD)</v>
      </c>
      <c r="N139" s="12" t="str">
        <f t="shared" si="98"/>
        <v>Oficina de Estudios y Políticas Agrarias (ODEPA)</v>
      </c>
      <c r="O139" s="53" t="str">
        <f>"Valor de las exportaciones de fruta, por "&amp;Sitio_Publico[[#This Row],[Muestra]]&amp;", con destino a  "&amp;I139&amp;", durante el "&amp;L139</f>
        <v>Valor de las exportaciones de fruta, por Tipo de Fruta, con destino a  Tailandia, durante el Año 2020</v>
      </c>
      <c r="P13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Tailandia durante el Año 2020 de acuerdo a datos recopilados por la Oficina de Estudios y Políticas Agrarias (ODEPA)- Dólares (USD)</v>
      </c>
      <c r="Q139" s="32" t="str">
        <f t="shared" si="142"/>
        <v>Gráfico Proporciones</v>
      </c>
      <c r="R139" s="33"/>
      <c r="S139" s="55" t="str">
        <f t="shared" si="103"/>
        <v>https://analytics.zoho.com/open-view/2395394000006082576?ZOHO_CRITERIA=%22Trasposicion_4.2%22.%22ID_territorio%22%3D174</v>
      </c>
      <c r="T139" s="16">
        <f t="shared" si="156"/>
        <v>777</v>
      </c>
      <c r="U139" s="29" t="str">
        <f t="shared" si="143"/>
        <v>#1774B9</v>
      </c>
      <c r="V139" s="34" t="str">
        <f>+Sitio_Publico[[#This Row],[idcoleccion]]&amp;"-"&amp;Sitio_Publico[[#This Row],[id]]</f>
        <v>100-0138</v>
      </c>
      <c r="W139" s="37" t="e">
        <f>+VLOOKUP(Sitio_Publico[[#This Row],[territorio]],Estructura!$AO$4:$AR$1500,4,0)</f>
        <v>#N/A</v>
      </c>
      <c r="X139" s="30">
        <f>+VLOOKUP(Sitio_Publico[[#This Row],[tema]],Estructura!$F$4:$I$1514,3,0)</f>
        <v>0</v>
      </c>
      <c r="Y139" s="30" t="str">
        <f>+VLOOKUP(Sitio_Publico[[#This Row],[contenido]],Estructura!$M$4:$O$18,3,0)</f>
        <v>C-778</v>
      </c>
      <c r="Z139" s="30" t="e">
        <f>+VLOOKUP(Sitio_Publico[[#This Row],[Filtro Integrado]],Estructura!$F$1517:$I$1531,3,0)</f>
        <v>#N/A</v>
      </c>
      <c r="AA139" s="30" t="e">
        <f>+VLOOKUP(Sitio_Publico[[#This Row],[Muestra]],Estructura!$M$21:$O$1000,3,0)</f>
        <v>#N/A</v>
      </c>
    </row>
    <row r="140" spans="1:27" ht="30.6" x14ac:dyDescent="0.3">
      <c r="A140" s="19" t="s">
        <v>582</v>
      </c>
      <c r="B140" s="12">
        <f t="shared" si="104"/>
        <v>100</v>
      </c>
      <c r="C140" s="27" t="str">
        <f t="shared" si="105"/>
        <v>Agricultura</v>
      </c>
      <c r="D140" s="27" t="str">
        <f t="shared" si="106"/>
        <v>Agropecuario y Forestal</v>
      </c>
      <c r="E140" s="62">
        <v>175</v>
      </c>
      <c r="F140" s="27" t="str">
        <f t="shared" ref="F140:G140" si="164">+F139</f>
        <v>Fruta</v>
      </c>
      <c r="G140" s="27" t="str">
        <f t="shared" si="164"/>
        <v>Exportaciones</v>
      </c>
      <c r="H140" s="61" t="s">
        <v>700</v>
      </c>
      <c r="I140" s="60" t="s">
        <v>695</v>
      </c>
      <c r="J140" s="12" t="str">
        <f t="shared" si="101"/>
        <v>Ninguno</v>
      </c>
      <c r="K140" s="59" t="str">
        <f t="shared" si="101"/>
        <v>Tipo de Fruta</v>
      </c>
      <c r="L140" s="52" t="str">
        <f t="shared" si="101"/>
        <v>Año 2020</v>
      </c>
      <c r="M140" s="12" t="str">
        <f t="shared" si="97"/>
        <v>Dólares (USD)</v>
      </c>
      <c r="N140" s="12" t="str">
        <f t="shared" si="98"/>
        <v>Oficina de Estudios y Políticas Agrarias (ODEPA)</v>
      </c>
      <c r="O140" s="53" t="str">
        <f>"Valor de las exportaciones de fruta, por "&amp;Sitio_Publico[[#This Row],[Muestra]]&amp;", con destino a  "&amp;I140&amp;", durante el "&amp;L140</f>
        <v>Valor de las exportaciones de fruta, por Tipo de Fruta, con destino a  Taiwán, durante el Año 2020</v>
      </c>
      <c r="P14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Taiwán durante el Año 2020 de acuerdo a datos recopilados por la Oficina de Estudios y Políticas Agrarias (ODEPA)- Dólares (USD)</v>
      </c>
      <c r="Q140" s="32" t="str">
        <f t="shared" si="142"/>
        <v>Gráfico Proporciones</v>
      </c>
      <c r="R140" s="33"/>
      <c r="S140" s="55" t="str">
        <f t="shared" si="103"/>
        <v>https://analytics.zoho.com/open-view/2395394000006082576?ZOHO_CRITERIA=%22Trasposicion_4.2%22.%22ID_territorio%22%3D175</v>
      </c>
      <c r="T140" s="16">
        <f t="shared" si="156"/>
        <v>777</v>
      </c>
      <c r="U140" s="29" t="str">
        <f t="shared" si="143"/>
        <v>#1774B9</v>
      </c>
      <c r="V140" s="34" t="str">
        <f>+Sitio_Publico[[#This Row],[idcoleccion]]&amp;"-"&amp;Sitio_Publico[[#This Row],[id]]</f>
        <v>100-0139</v>
      </c>
      <c r="W140" s="37" t="e">
        <f>+VLOOKUP(Sitio_Publico[[#This Row],[territorio]],Estructura!$AO$4:$AR$1500,4,0)</f>
        <v>#N/A</v>
      </c>
      <c r="X140" s="30">
        <f>+VLOOKUP(Sitio_Publico[[#This Row],[tema]],Estructura!$F$4:$I$1514,3,0)</f>
        <v>0</v>
      </c>
      <c r="Y140" s="30" t="str">
        <f>+VLOOKUP(Sitio_Publico[[#This Row],[contenido]],Estructura!$M$4:$O$18,3,0)</f>
        <v>C-778</v>
      </c>
      <c r="Z140" s="30" t="e">
        <f>+VLOOKUP(Sitio_Publico[[#This Row],[Filtro Integrado]],Estructura!$F$1517:$I$1531,3,0)</f>
        <v>#N/A</v>
      </c>
      <c r="AA140" s="30" t="e">
        <f>+VLOOKUP(Sitio_Publico[[#This Row],[Muestra]],Estructura!$M$21:$O$1000,3,0)</f>
        <v>#N/A</v>
      </c>
    </row>
    <row r="141" spans="1:27" ht="30.6" x14ac:dyDescent="0.3">
      <c r="A141" s="19" t="s">
        <v>583</v>
      </c>
      <c r="B141" s="12">
        <f t="shared" si="104"/>
        <v>100</v>
      </c>
      <c r="C141" s="27" t="str">
        <f t="shared" si="105"/>
        <v>Agricultura</v>
      </c>
      <c r="D141" s="27" t="str">
        <f t="shared" si="106"/>
        <v>Agropecuario y Forestal</v>
      </c>
      <c r="E141" s="62">
        <v>184</v>
      </c>
      <c r="F141" s="27" t="str">
        <f t="shared" ref="F141:G141" si="165">+F140</f>
        <v>Fruta</v>
      </c>
      <c r="G141" s="27" t="str">
        <f t="shared" si="165"/>
        <v>Exportaciones</v>
      </c>
      <c r="H141" s="61" t="s">
        <v>700</v>
      </c>
      <c r="I141" s="60" t="s">
        <v>694</v>
      </c>
      <c r="J141" s="12" t="str">
        <f t="shared" si="101"/>
        <v>Ninguno</v>
      </c>
      <c r="K141" s="59" t="str">
        <f t="shared" si="101"/>
        <v>Tipo de Fruta</v>
      </c>
      <c r="L141" s="52" t="str">
        <f t="shared" si="101"/>
        <v>Año 2020</v>
      </c>
      <c r="M141" s="12" t="str">
        <f t="shared" si="97"/>
        <v>Dólares (USD)</v>
      </c>
      <c r="N141" s="12" t="str">
        <f t="shared" si="98"/>
        <v>Oficina de Estudios y Políticas Agrarias (ODEPA)</v>
      </c>
      <c r="O141" s="53" t="str">
        <f>"Valor de las exportaciones de fruta, por "&amp;Sitio_Publico[[#This Row],[Muestra]]&amp;", con destino a  "&amp;I141&amp;", durante el "&amp;L141</f>
        <v>Valor de las exportaciones de fruta, por Tipo de Fruta, con destino a  Turquía, durante el Año 2020</v>
      </c>
      <c r="P14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Turquía durante el Año 2020 de acuerdo a datos recopilados por la Oficina de Estudios y Políticas Agrarias (ODEPA)- Dólares (USD)</v>
      </c>
      <c r="Q141" s="32" t="str">
        <f t="shared" si="142"/>
        <v>Gráfico Proporciones</v>
      </c>
      <c r="R141" s="33"/>
      <c r="S141" s="55" t="str">
        <f t="shared" si="103"/>
        <v>https://analytics.zoho.com/open-view/2395394000006082576?ZOHO_CRITERIA=%22Trasposicion_4.2%22.%22ID_territorio%22%3D184</v>
      </c>
      <c r="T141" s="16">
        <f t="shared" si="156"/>
        <v>777</v>
      </c>
      <c r="U141" s="29" t="str">
        <f t="shared" si="143"/>
        <v>#1774B9</v>
      </c>
      <c r="V141" s="34" t="str">
        <f>+Sitio_Publico[[#This Row],[idcoleccion]]&amp;"-"&amp;Sitio_Publico[[#This Row],[id]]</f>
        <v>100-0140</v>
      </c>
      <c r="W141" s="37" t="e">
        <f>+VLOOKUP(Sitio_Publico[[#This Row],[territorio]],Estructura!$AO$4:$AR$1500,4,0)</f>
        <v>#N/A</v>
      </c>
      <c r="X141" s="30">
        <f>+VLOOKUP(Sitio_Publico[[#This Row],[tema]],Estructura!$F$4:$I$1514,3,0)</f>
        <v>0</v>
      </c>
      <c r="Y141" s="30" t="str">
        <f>+VLOOKUP(Sitio_Publico[[#This Row],[contenido]],Estructura!$M$4:$O$18,3,0)</f>
        <v>C-778</v>
      </c>
      <c r="Z141" s="30" t="e">
        <f>+VLOOKUP(Sitio_Publico[[#This Row],[Filtro Integrado]],Estructura!$F$1517:$I$1531,3,0)</f>
        <v>#N/A</v>
      </c>
      <c r="AA141" s="30" t="e">
        <f>+VLOOKUP(Sitio_Publico[[#This Row],[Muestra]],Estructura!$M$21:$O$1000,3,0)</f>
        <v>#N/A</v>
      </c>
    </row>
    <row r="142" spans="1:27" ht="30.6" x14ac:dyDescent="0.3">
      <c r="A142" s="19" t="s">
        <v>584</v>
      </c>
      <c r="B142" s="12">
        <f t="shared" si="104"/>
        <v>100</v>
      </c>
      <c r="C142" s="27" t="str">
        <f t="shared" si="105"/>
        <v>Agricultura</v>
      </c>
      <c r="D142" s="27" t="str">
        <f t="shared" si="106"/>
        <v>Agropecuario y Forestal</v>
      </c>
      <c r="E142" s="62">
        <v>188</v>
      </c>
      <c r="F142" s="27" t="str">
        <f t="shared" ref="F142:G142" si="166">+F141</f>
        <v>Fruta</v>
      </c>
      <c r="G142" s="27" t="str">
        <f t="shared" si="166"/>
        <v>Exportaciones</v>
      </c>
      <c r="H142" s="61" t="s">
        <v>700</v>
      </c>
      <c r="I142" s="60" t="s">
        <v>696</v>
      </c>
      <c r="J142" s="12" t="str">
        <f t="shared" si="101"/>
        <v>Ninguno</v>
      </c>
      <c r="K142" s="59" t="str">
        <f t="shared" si="101"/>
        <v>Tipo de Fruta</v>
      </c>
      <c r="L142" s="52" t="str">
        <f t="shared" si="101"/>
        <v>Año 2020</v>
      </c>
      <c r="M142" s="12" t="str">
        <f t="shared" si="97"/>
        <v>Dólares (USD)</v>
      </c>
      <c r="N142" s="12" t="str">
        <f t="shared" si="98"/>
        <v>Oficina de Estudios y Políticas Agrarias (ODEPA)</v>
      </c>
      <c r="O142" s="53" t="str">
        <f>"Valor de las exportaciones de fruta, por "&amp;Sitio_Publico[[#This Row],[Muestra]]&amp;", con destino a  "&amp;I142&amp;", durante el "&amp;L142</f>
        <v>Valor de las exportaciones de fruta, por Tipo de Fruta, con destino a  Uruguay, durante el Año 2020</v>
      </c>
      <c r="P14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Uruguay durante el Año 2020 de acuerdo a datos recopilados por la Oficina de Estudios y Políticas Agrarias (ODEPA)- Dólares (USD)</v>
      </c>
      <c r="Q142" s="32" t="str">
        <f t="shared" si="142"/>
        <v>Gráfico Proporciones</v>
      </c>
      <c r="R142" s="33"/>
      <c r="S142" s="55" t="str">
        <f t="shared" si="103"/>
        <v>https://analytics.zoho.com/open-view/2395394000006082576?ZOHO_CRITERIA=%22Trasposicion_4.2%22.%22ID_territorio%22%3D188</v>
      </c>
      <c r="T142" s="16">
        <f t="shared" si="156"/>
        <v>777</v>
      </c>
      <c r="U142" s="29" t="str">
        <f t="shared" si="143"/>
        <v>#1774B9</v>
      </c>
      <c r="V142" s="34" t="str">
        <f>+Sitio_Publico[[#This Row],[idcoleccion]]&amp;"-"&amp;Sitio_Publico[[#This Row],[id]]</f>
        <v>100-0141</v>
      </c>
      <c r="W142" s="37" t="e">
        <f>+VLOOKUP(Sitio_Publico[[#This Row],[territorio]],Estructura!$AO$4:$AR$1500,4,0)</f>
        <v>#N/A</v>
      </c>
      <c r="X142" s="30">
        <f>+VLOOKUP(Sitio_Publico[[#This Row],[tema]],Estructura!$F$4:$I$1514,3,0)</f>
        <v>0</v>
      </c>
      <c r="Y142" s="30" t="str">
        <f>+VLOOKUP(Sitio_Publico[[#This Row],[contenido]],Estructura!$M$4:$O$18,3,0)</f>
        <v>C-778</v>
      </c>
      <c r="Z142" s="30" t="e">
        <f>+VLOOKUP(Sitio_Publico[[#This Row],[Filtro Integrado]],Estructura!$F$1517:$I$1531,3,0)</f>
        <v>#N/A</v>
      </c>
      <c r="AA142" s="30" t="e">
        <f>+VLOOKUP(Sitio_Publico[[#This Row],[Muestra]],Estructura!$M$21:$O$1000,3,0)</f>
        <v>#N/A</v>
      </c>
    </row>
    <row r="143" spans="1:27" ht="30.6" x14ac:dyDescent="0.3">
      <c r="A143" s="19" t="s">
        <v>585</v>
      </c>
      <c r="B143" s="12">
        <f t="shared" si="104"/>
        <v>100</v>
      </c>
      <c r="C143" s="27" t="str">
        <f t="shared" si="105"/>
        <v>Agricultura</v>
      </c>
      <c r="D143" s="27" t="str">
        <f t="shared" si="106"/>
        <v>Agropecuario y Forestal</v>
      </c>
      <c r="E143" s="62">
        <v>192</v>
      </c>
      <c r="F143" s="27" t="str">
        <f t="shared" ref="F143:G143" si="167">+F142</f>
        <v>Fruta</v>
      </c>
      <c r="G143" s="27" t="str">
        <f t="shared" si="167"/>
        <v>Exportaciones</v>
      </c>
      <c r="H143" s="61" t="s">
        <v>700</v>
      </c>
      <c r="I143" s="60" t="s">
        <v>698</v>
      </c>
      <c r="J143" s="12" t="str">
        <f t="shared" si="101"/>
        <v>Ninguno</v>
      </c>
      <c r="K143" s="59" t="str">
        <f t="shared" si="101"/>
        <v>Tipo de Fruta</v>
      </c>
      <c r="L143" s="52" t="str">
        <f t="shared" si="101"/>
        <v>Año 2020</v>
      </c>
      <c r="M143" s="12" t="str">
        <f t="shared" si="97"/>
        <v>Dólares (USD)</v>
      </c>
      <c r="N143" s="12" t="str">
        <f t="shared" si="98"/>
        <v>Oficina de Estudios y Políticas Agrarias (ODEPA)</v>
      </c>
      <c r="O143" s="53" t="str">
        <f>"Valor de las exportaciones de fruta, por "&amp;Sitio_Publico[[#This Row],[Muestra]]&amp;", con destino a  "&amp;I143&amp;", durante el "&amp;L143</f>
        <v>Valor de las exportaciones de fruta, por Tipo de Fruta, con destino a  Venezuela, durante el Año 2020</v>
      </c>
      <c r="P14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Venezuela durante el Año 2020 de acuerdo a datos recopilados por la Oficina de Estudios y Políticas Agrarias (ODEPA)- Dólares (USD)</v>
      </c>
      <c r="Q143" s="32" t="str">
        <f t="shared" si="142"/>
        <v>Gráfico Proporciones</v>
      </c>
      <c r="R143" s="33"/>
      <c r="S143" s="55" t="str">
        <f t="shared" si="103"/>
        <v>https://analytics.zoho.com/open-view/2395394000006082576?ZOHO_CRITERIA=%22Trasposicion_4.2%22.%22ID_territorio%22%3D192</v>
      </c>
      <c r="T143" s="16">
        <f t="shared" si="156"/>
        <v>777</v>
      </c>
      <c r="U143" s="29" t="str">
        <f t="shared" si="143"/>
        <v>#1774B9</v>
      </c>
      <c r="V143" s="34" t="str">
        <f>+Sitio_Publico[[#This Row],[idcoleccion]]&amp;"-"&amp;Sitio_Publico[[#This Row],[id]]</f>
        <v>100-0142</v>
      </c>
      <c r="W143" s="37" t="e">
        <f>+VLOOKUP(Sitio_Publico[[#This Row],[territorio]],Estructura!$AO$4:$AR$1500,4,0)</f>
        <v>#N/A</v>
      </c>
      <c r="X143" s="30">
        <f>+VLOOKUP(Sitio_Publico[[#This Row],[tema]],Estructura!$F$4:$I$1514,3,0)</f>
        <v>0</v>
      </c>
      <c r="Y143" s="30" t="str">
        <f>+VLOOKUP(Sitio_Publico[[#This Row],[contenido]],Estructura!$M$4:$O$18,3,0)</f>
        <v>C-778</v>
      </c>
      <c r="Z143" s="30" t="e">
        <f>+VLOOKUP(Sitio_Publico[[#This Row],[Filtro Integrado]],Estructura!$F$1517:$I$1531,3,0)</f>
        <v>#N/A</v>
      </c>
      <c r="AA143" s="30" t="e">
        <f>+VLOOKUP(Sitio_Publico[[#This Row],[Muestra]],Estructura!$M$21:$O$1000,3,0)</f>
        <v>#N/A</v>
      </c>
    </row>
    <row r="144" spans="1:27" ht="30.6" x14ac:dyDescent="0.3">
      <c r="A144" s="19" t="s">
        <v>586</v>
      </c>
      <c r="B144" s="12">
        <f t="shared" si="104"/>
        <v>100</v>
      </c>
      <c r="C144" s="27" t="str">
        <f t="shared" si="105"/>
        <v>Agricultura</v>
      </c>
      <c r="D144" s="27" t="str">
        <f t="shared" si="106"/>
        <v>Agropecuario y Forestal</v>
      </c>
      <c r="E144" s="62">
        <v>193</v>
      </c>
      <c r="F144" s="27" t="str">
        <f t="shared" ref="F144:G144" si="168">+F143</f>
        <v>Fruta</v>
      </c>
      <c r="G144" s="27" t="str">
        <f t="shared" si="168"/>
        <v>Exportaciones</v>
      </c>
      <c r="H144" s="61" t="s">
        <v>700</v>
      </c>
      <c r="I144" s="60" t="s">
        <v>699</v>
      </c>
      <c r="J144" s="12" t="str">
        <f t="shared" si="101"/>
        <v>Ninguno</v>
      </c>
      <c r="K144" s="59" t="str">
        <f t="shared" si="101"/>
        <v>Tipo de Fruta</v>
      </c>
      <c r="L144" s="52" t="str">
        <f t="shared" si="101"/>
        <v>Año 2020</v>
      </c>
      <c r="M144" s="12" t="str">
        <f t="shared" si="97"/>
        <v>Dólares (USD)</v>
      </c>
      <c r="N144" s="12" t="str">
        <f t="shared" si="98"/>
        <v>Oficina de Estudios y Políticas Agrarias (ODEPA)</v>
      </c>
      <c r="O144" s="53" t="str">
        <f>"Valor de las exportaciones de fruta, por "&amp;Sitio_Publico[[#This Row],[Muestra]]&amp;", con destino a  "&amp;I144&amp;", durante el "&amp;L144</f>
        <v>Valor de las exportaciones de fruta, por Tipo de Fruta, con destino a  Vietnam, durante el Año 2020</v>
      </c>
      <c r="P14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Vietnam durante el Año 2020 de acuerdo a datos recopilados por la Oficina de Estudios y Políticas Agrarias (ODEPA)- Dólares (USD)</v>
      </c>
      <c r="Q144" s="32" t="str">
        <f t="shared" si="142"/>
        <v>Gráfico Proporciones</v>
      </c>
      <c r="R144" s="33"/>
      <c r="S144" s="55" t="str">
        <f t="shared" si="103"/>
        <v>https://analytics.zoho.com/open-view/2395394000006082576?ZOHO_CRITERIA=%22Trasposicion_4.2%22.%22ID_territorio%22%3D193</v>
      </c>
      <c r="T144" s="16">
        <f t="shared" si="156"/>
        <v>777</v>
      </c>
      <c r="U144" s="29" t="str">
        <f t="shared" si="143"/>
        <v>#1774B9</v>
      </c>
      <c r="V144" s="34" t="str">
        <f>+Sitio_Publico[[#This Row],[idcoleccion]]&amp;"-"&amp;Sitio_Publico[[#This Row],[id]]</f>
        <v>100-0143</v>
      </c>
      <c r="W144" s="37" t="e">
        <f>+VLOOKUP(Sitio_Publico[[#This Row],[territorio]],Estructura!$AO$4:$AR$1500,4,0)</f>
        <v>#N/A</v>
      </c>
      <c r="X144" s="30">
        <f>+VLOOKUP(Sitio_Publico[[#This Row],[tema]],Estructura!$F$4:$I$1514,3,0)</f>
        <v>0</v>
      </c>
      <c r="Y144" s="30" t="str">
        <f>+VLOOKUP(Sitio_Publico[[#This Row],[contenido]],Estructura!$M$4:$O$18,3,0)</f>
        <v>C-778</v>
      </c>
      <c r="Z144" s="30" t="e">
        <f>+VLOOKUP(Sitio_Publico[[#This Row],[Filtro Integrado]],Estructura!$F$1517:$I$1531,3,0)</f>
        <v>#N/A</v>
      </c>
      <c r="AA144" s="30" t="e">
        <f>+VLOOKUP(Sitio_Publico[[#This Row],[Muestra]],Estructura!$M$21:$O$1000,3,0)</f>
        <v>#N/A</v>
      </c>
    </row>
    <row r="145" spans="1:27" ht="30.6" x14ac:dyDescent="0.3">
      <c r="A145" s="19" t="s">
        <v>587</v>
      </c>
      <c r="B145" s="12">
        <f t="shared" si="104"/>
        <v>100</v>
      </c>
      <c r="C145" s="27" t="str">
        <f t="shared" si="105"/>
        <v>Agricultura</v>
      </c>
      <c r="D145" s="27" t="str">
        <f t="shared" si="106"/>
        <v>Agropecuario y Forestal</v>
      </c>
      <c r="E145" s="62">
        <v>3096</v>
      </c>
      <c r="F145" s="27" t="str">
        <f t="shared" ref="F145:G145" si="169">+F144</f>
        <v>Fruta</v>
      </c>
      <c r="G145" s="27" t="str">
        <f t="shared" si="169"/>
        <v>Exportaciones</v>
      </c>
      <c r="H145" s="61" t="s">
        <v>700</v>
      </c>
      <c r="I145" s="60" t="s">
        <v>664</v>
      </c>
      <c r="J145" s="12" t="str">
        <f t="shared" si="101"/>
        <v>Ninguno</v>
      </c>
      <c r="K145" s="59" t="str">
        <f t="shared" si="101"/>
        <v>Tipo de Fruta</v>
      </c>
      <c r="L145" s="52" t="str">
        <f t="shared" si="101"/>
        <v>Año 2020</v>
      </c>
      <c r="M145" s="12" t="str">
        <f t="shared" si="97"/>
        <v>Dólares (USD)</v>
      </c>
      <c r="N145" s="12" t="str">
        <f t="shared" si="98"/>
        <v>Oficina de Estudios y Políticas Agrarias (ODEPA)</v>
      </c>
      <c r="O145" s="53" t="str">
        <f>"Valor de las exportaciones de fruta, por "&amp;Sitio_Publico[[#This Row],[Muestra]]&amp;", con destino a  "&amp;I145&amp;", durante el "&amp;L145</f>
        <v>Valor de las exportaciones de fruta, por Tipo de Fruta, con destino a  Hong Kong, durante el Año 2020</v>
      </c>
      <c r="P14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Hong Kong durante el Año 2020 de acuerdo a datos recopilados por la Oficina de Estudios y Políticas Agrarias (ODEPA)- Dólares (USD)</v>
      </c>
      <c r="Q145" s="32" t="str">
        <f t="shared" si="142"/>
        <v>Gráfico Proporciones</v>
      </c>
      <c r="R145" s="33"/>
      <c r="S145" s="55" t="str">
        <f t="shared" si="103"/>
        <v>https://analytics.zoho.com/open-view/2395394000006082576?ZOHO_CRITERIA=%22Trasposicion_4.2%22.%22ID_territorio%22%3D3096</v>
      </c>
      <c r="T145" s="16">
        <f t="shared" si="156"/>
        <v>777</v>
      </c>
      <c r="U145" s="29" t="str">
        <f t="shared" si="143"/>
        <v>#1774B9</v>
      </c>
      <c r="V145" s="34" t="str">
        <f>+Sitio_Publico[[#This Row],[idcoleccion]]&amp;"-"&amp;Sitio_Publico[[#This Row],[id]]</f>
        <v>100-0144</v>
      </c>
      <c r="W145" s="37" t="e">
        <f>+VLOOKUP(Sitio_Publico[[#This Row],[territorio]],Estructura!$AO$4:$AR$1500,4,0)</f>
        <v>#N/A</v>
      </c>
      <c r="X145" s="30">
        <f>+VLOOKUP(Sitio_Publico[[#This Row],[tema]],Estructura!$F$4:$I$1514,3,0)</f>
        <v>0</v>
      </c>
      <c r="Y145" s="30" t="str">
        <f>+VLOOKUP(Sitio_Publico[[#This Row],[contenido]],Estructura!$M$4:$O$18,3,0)</f>
        <v>C-778</v>
      </c>
      <c r="Z145" s="30" t="e">
        <f>+VLOOKUP(Sitio_Publico[[#This Row],[Filtro Integrado]],Estructura!$F$1517:$I$1531,3,0)</f>
        <v>#N/A</v>
      </c>
      <c r="AA145" s="30" t="e">
        <f>+VLOOKUP(Sitio_Publico[[#This Row],[Muestra]],Estructura!$M$21:$O$1000,3,0)</f>
        <v>#N/A</v>
      </c>
    </row>
    <row r="146" spans="1:27" ht="30.6" x14ac:dyDescent="0.3">
      <c r="A146" s="19" t="s">
        <v>588</v>
      </c>
      <c r="B146" s="12">
        <f t="shared" si="104"/>
        <v>100</v>
      </c>
      <c r="C146" s="27" t="str">
        <f t="shared" si="105"/>
        <v>Agricultura</v>
      </c>
      <c r="D146" s="27" t="str">
        <f t="shared" si="106"/>
        <v>Agropecuario y Forestal</v>
      </c>
      <c r="E146" s="62">
        <v>3097</v>
      </c>
      <c r="F146" s="27" t="str">
        <f t="shared" ref="F146:G146" si="170">+F145</f>
        <v>Fruta</v>
      </c>
      <c r="G146" s="27" t="str">
        <f t="shared" si="170"/>
        <v>Exportaciones</v>
      </c>
      <c r="H146" s="61" t="s">
        <v>700</v>
      </c>
      <c r="I146" s="60" t="s">
        <v>684</v>
      </c>
      <c r="J146" s="12" t="str">
        <f t="shared" si="101"/>
        <v>Ninguno</v>
      </c>
      <c r="K146" s="59" t="str">
        <f t="shared" si="101"/>
        <v>Tipo de Fruta</v>
      </c>
      <c r="L146" s="52" t="str">
        <f t="shared" si="101"/>
        <v>Año 2020</v>
      </c>
      <c r="M146" s="12" t="str">
        <f t="shared" si="97"/>
        <v>Dólares (USD)</v>
      </c>
      <c r="N146" s="12" t="str">
        <f t="shared" si="98"/>
        <v>Oficina de Estudios y Políticas Agrarias (ODEPA)</v>
      </c>
      <c r="O146" s="53" t="str">
        <f>"Valor de las exportaciones de fruta, por "&amp;Sitio_Publico[[#This Row],[Muestra]]&amp;", con destino a  "&amp;I146&amp;", durante el "&amp;L146</f>
        <v>Valor de las exportaciones de fruta, por Tipo de Fruta, con destino a  Puerto Rico, durante el Año 2020</v>
      </c>
      <c r="P14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Puerto Rico durante el Año 2020 de acuerdo a datos recopilados por la Oficina de Estudios y Políticas Agrarias (ODEPA)- Dólares (USD)</v>
      </c>
      <c r="Q146" s="32" t="str">
        <f t="shared" si="142"/>
        <v>Gráfico Proporciones</v>
      </c>
      <c r="R146" s="33"/>
      <c r="S146" s="55" t="str">
        <f t="shared" si="103"/>
        <v>https://analytics.zoho.com/open-view/2395394000006082576?ZOHO_CRITERIA=%22Trasposicion_4.2%22.%22ID_territorio%22%3D3097</v>
      </c>
      <c r="T146" s="16">
        <f t="shared" si="156"/>
        <v>777</v>
      </c>
      <c r="U146" s="29" t="str">
        <f t="shared" si="143"/>
        <v>#1774B9</v>
      </c>
      <c r="V146" s="34" t="str">
        <f>+Sitio_Publico[[#This Row],[idcoleccion]]&amp;"-"&amp;Sitio_Publico[[#This Row],[id]]</f>
        <v>100-0145</v>
      </c>
      <c r="W146" s="37" t="e">
        <f>+VLOOKUP(Sitio_Publico[[#This Row],[territorio]],Estructura!$AO$4:$AR$1500,4,0)</f>
        <v>#N/A</v>
      </c>
      <c r="X146" s="30">
        <f>+VLOOKUP(Sitio_Publico[[#This Row],[tema]],Estructura!$F$4:$I$1514,3,0)</f>
        <v>0</v>
      </c>
      <c r="Y146" s="30" t="str">
        <f>+VLOOKUP(Sitio_Publico[[#This Row],[contenido]],Estructura!$M$4:$O$18,3,0)</f>
        <v>C-778</v>
      </c>
      <c r="Z146" s="30" t="e">
        <f>+VLOOKUP(Sitio_Publico[[#This Row],[Filtro Integrado]],Estructura!$F$1517:$I$1531,3,0)</f>
        <v>#N/A</v>
      </c>
      <c r="AA146" s="30" t="e">
        <f>+VLOOKUP(Sitio_Publico[[#This Row],[Muestra]],Estructura!$M$21:$O$1000,3,0)</f>
        <v>#N/A</v>
      </c>
    </row>
    <row r="147" spans="1:27" ht="46.2" customHeight="1" x14ac:dyDescent="0.3">
      <c r="A147" s="51" t="s">
        <v>589</v>
      </c>
      <c r="B147" s="12">
        <f t="shared" si="104"/>
        <v>100</v>
      </c>
      <c r="C147" s="27" t="str">
        <f t="shared" si="105"/>
        <v>Agricultura</v>
      </c>
      <c r="D147" s="27" t="str">
        <f t="shared" si="106"/>
        <v>Agropecuario y Forestal</v>
      </c>
      <c r="E147" s="43">
        <v>100101001</v>
      </c>
      <c r="F147" s="27" t="str">
        <f t="shared" ref="F147:G147" si="171">+F146</f>
        <v>Fruta</v>
      </c>
      <c r="G147" s="27" t="str">
        <f t="shared" si="171"/>
        <v>Exportaciones</v>
      </c>
      <c r="H147" s="48" t="s">
        <v>627</v>
      </c>
      <c r="I147" s="60" t="s">
        <v>14</v>
      </c>
      <c r="J147" s="12" t="str">
        <f t="shared" si="101"/>
        <v>Ninguno</v>
      </c>
      <c r="K147" s="45" t="s">
        <v>459</v>
      </c>
      <c r="L147" s="52" t="s">
        <v>453</v>
      </c>
      <c r="M147" s="12" t="str">
        <f t="shared" si="97"/>
        <v>Dólares (USD)</v>
      </c>
      <c r="N147" s="12" t="str">
        <f t="shared" si="98"/>
        <v>Oficina de Estudios y Políticas Agrarias (ODEPA)</v>
      </c>
      <c r="O147" s="53" t="str">
        <f>"Valor de las exportaciones de "&amp;Sitio_Publico[[#This Row],[Muestra]]&amp;", de acuerdo a su procesamiento, durante el "&amp;L147</f>
        <v>Valor de las exportaciones de Arándano, de acuerdo a su procesamiento, durante el Periodo 2012-2020</v>
      </c>
      <c r="P14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Arándano de Chile diferenciado por el tipo de procesamiento recibido. La serie se extiende para el Periodo 2012-2020 de acuerdo a datos recopilados por la Oficina de Estudios y Políticas Agrarias (ODEPA)- Dólares (USD)</v>
      </c>
      <c r="Q147" s="32" t="str">
        <f t="shared" si="142"/>
        <v>Gráfico Proporciones</v>
      </c>
      <c r="R147" s="33"/>
      <c r="S147" s="55" t="str">
        <f>+"https://analytics.zoho.com/open-view/2395394000006080903?ZOHO_CRITERIA=%22Trasposicion_4.2%22.%22Id_Categor%C3%ADa%22%20%3D%20"&amp;E147</f>
        <v>https://analytics.zoho.com/open-view/2395394000006080903?ZOHO_CRITERIA=%22Trasposicion_4.2%22.%22Id_Categor%C3%ADa%22%20%3D%20100101001</v>
      </c>
      <c r="T147" s="16">
        <f t="shared" si="156"/>
        <v>777</v>
      </c>
      <c r="U147" s="29" t="str">
        <f t="shared" si="143"/>
        <v>#1774B9</v>
      </c>
      <c r="V147" s="34" t="str">
        <f>+Sitio_Publico[[#This Row],[idcoleccion]]&amp;"-"&amp;Sitio_Publico[[#This Row],[id]]</f>
        <v>100-0146</v>
      </c>
      <c r="W147" s="37">
        <f>+VLOOKUP(Sitio_Publico[[#This Row],[territorio]],Estructura!$AO$4:$AR$1500,4,0)</f>
        <v>77800000</v>
      </c>
      <c r="X147" s="30">
        <f>+VLOOKUP(Sitio_Publico[[#This Row],[tema]],Estructura!$F$4:$I$1514,3,0)</f>
        <v>0</v>
      </c>
      <c r="Y147" s="30" t="str">
        <f>+VLOOKUP(Sitio_Publico[[#This Row],[contenido]],Estructura!$M$4:$O$18,3,0)</f>
        <v>C-778</v>
      </c>
      <c r="Z147" s="30" t="e">
        <f>+VLOOKUP(Sitio_Publico[[#This Row],[Filtro Integrado]],Estructura!$F$1517:$I$1531,3,0)</f>
        <v>#N/A</v>
      </c>
      <c r="AA147" s="30" t="e">
        <f>+VLOOKUP(Sitio_Publico[[#This Row],[Muestra]],Estructura!$M$21:$O$1000,3,0)</f>
        <v>#N/A</v>
      </c>
    </row>
    <row r="148" spans="1:27" ht="40.799999999999997" x14ac:dyDescent="0.3">
      <c r="A148" s="19" t="s">
        <v>590</v>
      </c>
      <c r="B148" s="12">
        <f t="shared" si="104"/>
        <v>100</v>
      </c>
      <c r="C148" s="27" t="str">
        <f t="shared" si="105"/>
        <v>Agricultura</v>
      </c>
      <c r="D148" s="27" t="str">
        <f t="shared" si="106"/>
        <v>Agropecuario y Forestal</v>
      </c>
      <c r="E148" s="43">
        <v>100101004</v>
      </c>
      <c r="F148" s="27" t="str">
        <f t="shared" ref="F148:G148" si="172">+F147</f>
        <v>Fruta</v>
      </c>
      <c r="G148" s="27" t="str">
        <f t="shared" si="172"/>
        <v>Exportaciones</v>
      </c>
      <c r="H148" s="48" t="s">
        <v>627</v>
      </c>
      <c r="I148" s="60" t="s">
        <v>14</v>
      </c>
      <c r="J148" s="12" t="str">
        <f t="shared" si="101"/>
        <v>Ninguno</v>
      </c>
      <c r="K148" s="45" t="s">
        <v>460</v>
      </c>
      <c r="L148" s="52" t="str">
        <f t="shared" si="101"/>
        <v>Periodo 2012-2020</v>
      </c>
      <c r="M148" s="12" t="str">
        <f t="shared" si="97"/>
        <v>Dólares (USD)</v>
      </c>
      <c r="N148" s="12" t="str">
        <f t="shared" si="98"/>
        <v>Oficina de Estudios y Políticas Agrarias (ODEPA)</v>
      </c>
      <c r="O148" s="53" t="str">
        <f>"Valor de las exportaciones de "&amp;Sitio_Publico[[#This Row],[Muestra]]&amp;", de acuerdo a su procesamiento, durante el "&amp;L148</f>
        <v>Valor de las exportaciones de Frambuesa, de acuerdo a su procesamiento, durante el Periodo 2012-2020</v>
      </c>
      <c r="P14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Frambuesa de Chile diferenciado por el tipo de procesamiento recibido. La serie se extiende para el Periodo 2012-2020 de acuerdo a datos recopilados por la Oficina de Estudios y Políticas Agrarias (ODEPA)- Dólares (USD)</v>
      </c>
      <c r="Q148" s="32" t="str">
        <f t="shared" si="142"/>
        <v>Gráfico Proporciones</v>
      </c>
      <c r="R148" s="33"/>
      <c r="S148" s="55" t="str">
        <f t="shared" ref="S148:S182" si="173">+"https://analytics.zoho.com/open-view/2395394000006080903?ZOHO_CRITERIA=%22Trasposicion_4.2%22.%22Id_Categor%C3%ADa%22%20%3D%20"&amp;E148</f>
        <v>https://analytics.zoho.com/open-view/2395394000006080903?ZOHO_CRITERIA=%22Trasposicion_4.2%22.%22Id_Categor%C3%ADa%22%20%3D%20100101004</v>
      </c>
      <c r="T148" s="16">
        <f t="shared" si="156"/>
        <v>777</v>
      </c>
      <c r="U148" s="29" t="str">
        <f t="shared" si="143"/>
        <v>#1774B9</v>
      </c>
      <c r="V148" s="34" t="str">
        <f>+Sitio_Publico[[#This Row],[idcoleccion]]&amp;"-"&amp;Sitio_Publico[[#This Row],[id]]</f>
        <v>100-0147</v>
      </c>
      <c r="W148" s="37">
        <f>+VLOOKUP(Sitio_Publico[[#This Row],[territorio]],Estructura!$AO$4:$AR$1500,4,0)</f>
        <v>77800000</v>
      </c>
      <c r="X148" s="30">
        <f>+VLOOKUP(Sitio_Publico[[#This Row],[tema]],Estructura!$F$4:$I$1514,3,0)</f>
        <v>0</v>
      </c>
      <c r="Y148" s="30" t="str">
        <f>+VLOOKUP(Sitio_Publico[[#This Row],[contenido]],Estructura!$M$4:$O$18,3,0)</f>
        <v>C-778</v>
      </c>
      <c r="Z148" s="30" t="e">
        <f>+VLOOKUP(Sitio_Publico[[#This Row],[Filtro Integrado]],Estructura!$F$1517:$I$1531,3,0)</f>
        <v>#N/A</v>
      </c>
      <c r="AA148" s="30" t="e">
        <f>+VLOOKUP(Sitio_Publico[[#This Row],[Muestra]],Estructura!$M$21:$O$1000,3,0)</f>
        <v>#N/A</v>
      </c>
    </row>
    <row r="149" spans="1:27" ht="40.799999999999997" x14ac:dyDescent="0.3">
      <c r="A149" s="19" t="s">
        <v>591</v>
      </c>
      <c r="B149" s="12">
        <f t="shared" si="104"/>
        <v>100</v>
      </c>
      <c r="C149" s="27" t="str">
        <f t="shared" si="105"/>
        <v>Agricultura</v>
      </c>
      <c r="D149" s="27" t="str">
        <f t="shared" si="106"/>
        <v>Agropecuario y Forestal</v>
      </c>
      <c r="E149" s="43">
        <v>100101006</v>
      </c>
      <c r="F149" s="27" t="str">
        <f t="shared" ref="F149:G149" si="174">+F148</f>
        <v>Fruta</v>
      </c>
      <c r="G149" s="27" t="str">
        <f t="shared" si="174"/>
        <v>Exportaciones</v>
      </c>
      <c r="H149" s="48" t="s">
        <v>627</v>
      </c>
      <c r="I149" s="60" t="s">
        <v>14</v>
      </c>
      <c r="J149" s="12" t="str">
        <f t="shared" si="101"/>
        <v>Ninguno</v>
      </c>
      <c r="K149" s="45" t="s">
        <v>461</v>
      </c>
      <c r="L149" s="52" t="str">
        <f t="shared" si="101"/>
        <v>Periodo 2012-2020</v>
      </c>
      <c r="M149" s="12" t="str">
        <f t="shared" si="97"/>
        <v>Dólares (USD)</v>
      </c>
      <c r="N149" s="12" t="str">
        <f t="shared" si="98"/>
        <v>Oficina de Estudios y Políticas Agrarias (ODEPA)</v>
      </c>
      <c r="O149" s="53" t="str">
        <f>"Valor de las exportaciones de "&amp;Sitio_Publico[[#This Row],[Muestra]]&amp;", de acuerdo a su procesamiento, durante el "&amp;L149</f>
        <v>Valor de las exportaciones de Higo, de acuerdo a su procesamiento, durante el Periodo 2012-2020</v>
      </c>
      <c r="P14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Higo de Chile diferenciado por el tipo de procesamiento recibido. La serie se extiende para el Periodo 2012-2020 de acuerdo a datos recopilados por la Oficina de Estudios y Políticas Agrarias (ODEPA)- Dólares (USD)</v>
      </c>
      <c r="Q149" s="32" t="str">
        <f t="shared" si="142"/>
        <v>Gráfico Proporciones</v>
      </c>
      <c r="R149" s="33"/>
      <c r="S149" s="55" t="str">
        <f t="shared" si="173"/>
        <v>https://analytics.zoho.com/open-view/2395394000006080903?ZOHO_CRITERIA=%22Trasposicion_4.2%22.%22Id_Categor%C3%ADa%22%20%3D%20100101006</v>
      </c>
      <c r="T149" s="16">
        <f t="shared" si="156"/>
        <v>777</v>
      </c>
      <c r="U149" s="29" t="str">
        <f t="shared" si="143"/>
        <v>#1774B9</v>
      </c>
      <c r="V149" s="34" t="str">
        <f>+Sitio_Publico[[#This Row],[idcoleccion]]&amp;"-"&amp;Sitio_Publico[[#This Row],[id]]</f>
        <v>100-0148</v>
      </c>
      <c r="W149" s="37">
        <f>+VLOOKUP(Sitio_Publico[[#This Row],[territorio]],Estructura!$AO$4:$AR$1500,4,0)</f>
        <v>77800000</v>
      </c>
      <c r="X149" s="30">
        <f>+VLOOKUP(Sitio_Publico[[#This Row],[tema]],Estructura!$F$4:$I$1514,3,0)</f>
        <v>0</v>
      </c>
      <c r="Y149" s="30" t="str">
        <f>+VLOOKUP(Sitio_Publico[[#This Row],[contenido]],Estructura!$M$4:$O$18,3,0)</f>
        <v>C-778</v>
      </c>
      <c r="Z149" s="30" t="e">
        <f>+VLOOKUP(Sitio_Publico[[#This Row],[Filtro Integrado]],Estructura!$F$1517:$I$1531,3,0)</f>
        <v>#N/A</v>
      </c>
      <c r="AA149" s="30" t="e">
        <f>+VLOOKUP(Sitio_Publico[[#This Row],[Muestra]],Estructura!$M$21:$O$1000,3,0)</f>
        <v>#N/A</v>
      </c>
    </row>
    <row r="150" spans="1:27" ht="40.799999999999997" x14ac:dyDescent="0.3">
      <c r="A150" s="19" t="s">
        <v>592</v>
      </c>
      <c r="B150" s="12">
        <f t="shared" ref="B150:B182" si="175">+B149</f>
        <v>100</v>
      </c>
      <c r="C150" s="27" t="str">
        <f t="shared" ref="C150:C182" si="176">+C149</f>
        <v>Agricultura</v>
      </c>
      <c r="D150" s="27" t="str">
        <f t="shared" ref="D150:D182" si="177">+D149</f>
        <v>Agropecuario y Forestal</v>
      </c>
      <c r="E150" s="43">
        <v>100101007</v>
      </c>
      <c r="F150" s="27" t="str">
        <f t="shared" ref="F150:G150" si="178">+F149</f>
        <v>Fruta</v>
      </c>
      <c r="G150" s="27" t="str">
        <f t="shared" si="178"/>
        <v>Exportaciones</v>
      </c>
      <c r="H150" s="48" t="s">
        <v>627</v>
      </c>
      <c r="I150" s="60" t="s">
        <v>14</v>
      </c>
      <c r="J150" s="12" t="str">
        <f t="shared" ref="J150" si="179">+J149</f>
        <v>Ninguno</v>
      </c>
      <c r="K150" s="45" t="s">
        <v>462</v>
      </c>
      <c r="L150" s="52" t="str">
        <f t="shared" ref="L150" si="180">+L149</f>
        <v>Periodo 2012-2020</v>
      </c>
      <c r="M150" s="12" t="str">
        <f t="shared" ref="M150:M182" si="181">+M149</f>
        <v>Dólares (USD)</v>
      </c>
      <c r="N150" s="12" t="str">
        <f t="shared" ref="N150:N182" si="182">+N149</f>
        <v>Oficina de Estudios y Políticas Agrarias (ODEPA)</v>
      </c>
      <c r="O150" s="53" t="str">
        <f>"Valor de las exportaciones de "&amp;Sitio_Publico[[#This Row],[Muestra]]&amp;", de acuerdo a su procesamiento, durante el "&amp;L150</f>
        <v>Valor de las exportaciones de Kiwi, de acuerdo a su procesamiento, durante el Periodo 2012-2020</v>
      </c>
      <c r="P15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Kiwi de Chile diferenciado por el tipo de procesamiento recibido. La serie se extiende para el Periodo 2012-2020 de acuerdo a datos recopilados por la Oficina de Estudios y Políticas Agrarias (ODEPA)- Dólares (USD)</v>
      </c>
      <c r="Q150" s="32" t="str">
        <f t="shared" ref="Q150:Q182" si="183">+Q149</f>
        <v>Gráfico Proporciones</v>
      </c>
      <c r="R150" s="33"/>
      <c r="S150" s="55" t="str">
        <f t="shared" si="173"/>
        <v>https://analytics.zoho.com/open-view/2395394000006080903?ZOHO_CRITERIA=%22Trasposicion_4.2%22.%22Id_Categor%C3%ADa%22%20%3D%20100101007</v>
      </c>
      <c r="T150" s="16">
        <f t="shared" si="156"/>
        <v>777</v>
      </c>
      <c r="U150" s="29" t="str">
        <f t="shared" ref="U150:U182" si="184">+U149</f>
        <v>#1774B9</v>
      </c>
      <c r="V150" s="34" t="str">
        <f>+Sitio_Publico[[#This Row],[idcoleccion]]&amp;"-"&amp;Sitio_Publico[[#This Row],[id]]</f>
        <v>100-0149</v>
      </c>
      <c r="W150" s="37">
        <f>+VLOOKUP(Sitio_Publico[[#This Row],[territorio]],Estructura!$AO$4:$AR$1500,4,0)</f>
        <v>77800000</v>
      </c>
      <c r="X150" s="30">
        <f>+VLOOKUP(Sitio_Publico[[#This Row],[tema]],Estructura!$F$4:$I$1514,3,0)</f>
        <v>0</v>
      </c>
      <c r="Y150" s="30" t="str">
        <f>+VLOOKUP(Sitio_Publico[[#This Row],[contenido]],Estructura!$M$4:$O$18,3,0)</f>
        <v>C-778</v>
      </c>
      <c r="Z150" s="30" t="e">
        <f>+VLOOKUP(Sitio_Publico[[#This Row],[Filtro Integrado]],Estructura!$F$1517:$I$1531,3,0)</f>
        <v>#N/A</v>
      </c>
      <c r="AA150" s="30" t="e">
        <f>+VLOOKUP(Sitio_Publico[[#This Row],[Muestra]],Estructura!$M$21:$O$1000,3,0)</f>
        <v>#N/A</v>
      </c>
    </row>
    <row r="151" spans="1:27" ht="40.799999999999997" x14ac:dyDescent="0.3">
      <c r="A151" s="19" t="s">
        <v>593</v>
      </c>
      <c r="B151" s="12">
        <f t="shared" si="175"/>
        <v>100</v>
      </c>
      <c r="C151" s="27" t="str">
        <f t="shared" si="176"/>
        <v>Agricultura</v>
      </c>
      <c r="D151" s="27" t="str">
        <f t="shared" si="177"/>
        <v>Agropecuario y Forestal</v>
      </c>
      <c r="E151" s="43">
        <v>100101008</v>
      </c>
      <c r="F151" s="27" t="str">
        <f t="shared" ref="F151:G151" si="185">+F150</f>
        <v>Fruta</v>
      </c>
      <c r="G151" s="27" t="str">
        <f t="shared" si="185"/>
        <v>Exportaciones</v>
      </c>
      <c r="H151" s="48" t="s">
        <v>627</v>
      </c>
      <c r="I151" s="60" t="s">
        <v>14</v>
      </c>
      <c r="J151" s="12" t="str">
        <f t="shared" ref="J151" si="186">+J150</f>
        <v>Ninguno</v>
      </c>
      <c r="K151" s="45" t="s">
        <v>463</v>
      </c>
      <c r="L151" s="52" t="str">
        <f t="shared" ref="L151" si="187">+L150</f>
        <v>Periodo 2012-2020</v>
      </c>
      <c r="M151" s="12" t="str">
        <f t="shared" si="181"/>
        <v>Dólares (USD)</v>
      </c>
      <c r="N151" s="12" t="str">
        <f t="shared" si="182"/>
        <v>Oficina de Estudios y Políticas Agrarias (ODEPA)</v>
      </c>
      <c r="O151" s="53" t="str">
        <f>"Valor de las exportaciones de "&amp;Sitio_Publico[[#This Row],[Muestra]]&amp;", de acuerdo a su procesamiento, durante el "&amp;L151</f>
        <v>Valor de las exportaciones de Mora, de acuerdo a su procesamiento, durante el Periodo 2012-2020</v>
      </c>
      <c r="P15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Mora de Chile diferenciado por el tipo de procesamiento recibido. La serie se extiende para el Periodo 2012-2020 de acuerdo a datos recopilados por la Oficina de Estudios y Políticas Agrarias (ODEPA)- Dólares (USD)</v>
      </c>
      <c r="Q151" s="32" t="str">
        <f t="shared" si="183"/>
        <v>Gráfico Proporciones</v>
      </c>
      <c r="R151" s="33"/>
      <c r="S151" s="55" t="str">
        <f t="shared" si="173"/>
        <v>https://analytics.zoho.com/open-view/2395394000006080903?ZOHO_CRITERIA=%22Trasposicion_4.2%22.%22Id_Categor%C3%ADa%22%20%3D%20100101008</v>
      </c>
      <c r="T151" s="16">
        <f t="shared" si="156"/>
        <v>777</v>
      </c>
      <c r="U151" s="29" t="str">
        <f t="shared" si="184"/>
        <v>#1774B9</v>
      </c>
      <c r="V151" s="34" t="str">
        <f>+Sitio_Publico[[#This Row],[idcoleccion]]&amp;"-"&amp;Sitio_Publico[[#This Row],[id]]</f>
        <v>100-0150</v>
      </c>
      <c r="W151" s="37">
        <f>+VLOOKUP(Sitio_Publico[[#This Row],[territorio]],Estructura!$AO$4:$AR$1500,4,0)</f>
        <v>77800000</v>
      </c>
      <c r="X151" s="30">
        <f>+VLOOKUP(Sitio_Publico[[#This Row],[tema]],Estructura!$F$4:$I$1514,3,0)</f>
        <v>0</v>
      </c>
      <c r="Y151" s="30" t="str">
        <f>+VLOOKUP(Sitio_Publico[[#This Row],[contenido]],Estructura!$M$4:$O$18,3,0)</f>
        <v>C-778</v>
      </c>
      <c r="Z151" s="30" t="e">
        <f>+VLOOKUP(Sitio_Publico[[#This Row],[Filtro Integrado]],Estructura!$F$1517:$I$1531,3,0)</f>
        <v>#N/A</v>
      </c>
      <c r="AA151" s="30" t="e">
        <f>+VLOOKUP(Sitio_Publico[[#This Row],[Muestra]],Estructura!$M$21:$O$1000,3,0)</f>
        <v>#N/A</v>
      </c>
    </row>
    <row r="152" spans="1:27" ht="40.799999999999997" x14ac:dyDescent="0.3">
      <c r="A152" s="19" t="s">
        <v>594</v>
      </c>
      <c r="B152" s="12">
        <f t="shared" si="175"/>
        <v>100</v>
      </c>
      <c r="C152" s="27" t="str">
        <f t="shared" si="176"/>
        <v>Agricultura</v>
      </c>
      <c r="D152" s="27" t="str">
        <f t="shared" si="177"/>
        <v>Agropecuario y Forestal</v>
      </c>
      <c r="E152" s="43">
        <v>100101011</v>
      </c>
      <c r="F152" s="27" t="str">
        <f t="shared" ref="F152:G152" si="188">+F151</f>
        <v>Fruta</v>
      </c>
      <c r="G152" s="27" t="str">
        <f t="shared" si="188"/>
        <v>Exportaciones</v>
      </c>
      <c r="H152" s="48" t="s">
        <v>627</v>
      </c>
      <c r="I152" s="60" t="s">
        <v>14</v>
      </c>
      <c r="J152" s="12" t="str">
        <f t="shared" ref="J152" si="189">+J151</f>
        <v>Ninguno</v>
      </c>
      <c r="K152" s="45" t="s">
        <v>464</v>
      </c>
      <c r="L152" s="52" t="str">
        <f t="shared" ref="L152" si="190">+L151</f>
        <v>Periodo 2012-2020</v>
      </c>
      <c r="M152" s="12" t="str">
        <f t="shared" si="181"/>
        <v>Dólares (USD)</v>
      </c>
      <c r="N152" s="12" t="str">
        <f t="shared" si="182"/>
        <v>Oficina de Estudios y Políticas Agrarias (ODEPA)</v>
      </c>
      <c r="O152" s="53" t="str">
        <f>"Valor de las exportaciones de "&amp;Sitio_Publico[[#This Row],[Muestra]]&amp;", de acuerdo a su procesamiento, durante el "&amp;L152</f>
        <v>Valor de las exportaciones de Otros berries, de acuerdo a su procesamiento, durante el Periodo 2012-2020</v>
      </c>
      <c r="P15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berries de Chile diferenciado por el tipo de procesamiento recibido. La serie se extiende para el Periodo 2012-2020 de acuerdo a datos recopilados por la Oficina de Estudios y Políticas Agrarias (ODEPA)- Dólares (USD)</v>
      </c>
      <c r="Q152" s="32" t="str">
        <f t="shared" si="183"/>
        <v>Gráfico Proporciones</v>
      </c>
      <c r="R152" s="33"/>
      <c r="S152" s="55" t="str">
        <f t="shared" si="173"/>
        <v>https://analytics.zoho.com/open-view/2395394000006080903?ZOHO_CRITERIA=%22Trasposicion_4.2%22.%22Id_Categor%C3%ADa%22%20%3D%20100101011</v>
      </c>
      <c r="T152" s="16">
        <f t="shared" si="156"/>
        <v>777</v>
      </c>
      <c r="U152" s="29" t="str">
        <f t="shared" si="184"/>
        <v>#1774B9</v>
      </c>
      <c r="V152" s="34" t="str">
        <f>+Sitio_Publico[[#This Row],[idcoleccion]]&amp;"-"&amp;Sitio_Publico[[#This Row],[id]]</f>
        <v>100-0151</v>
      </c>
      <c r="W152" s="37">
        <f>+VLOOKUP(Sitio_Publico[[#This Row],[territorio]],Estructura!$AO$4:$AR$1500,4,0)</f>
        <v>77800000</v>
      </c>
      <c r="X152" s="30">
        <f>+VLOOKUP(Sitio_Publico[[#This Row],[tema]],Estructura!$F$4:$I$1514,3,0)</f>
        <v>0</v>
      </c>
      <c r="Y152" s="30" t="str">
        <f>+VLOOKUP(Sitio_Publico[[#This Row],[contenido]],Estructura!$M$4:$O$18,3,0)</f>
        <v>C-778</v>
      </c>
      <c r="Z152" s="30" t="e">
        <f>+VLOOKUP(Sitio_Publico[[#This Row],[Filtro Integrado]],Estructura!$F$1517:$I$1531,3,0)</f>
        <v>#N/A</v>
      </c>
      <c r="AA152" s="30" t="e">
        <f>+VLOOKUP(Sitio_Publico[[#This Row],[Muestra]],Estructura!$M$21:$O$1000,3,0)</f>
        <v>#N/A</v>
      </c>
    </row>
    <row r="153" spans="1:27" ht="40.799999999999997" x14ac:dyDescent="0.3">
      <c r="A153" s="19" t="s">
        <v>595</v>
      </c>
      <c r="B153" s="12">
        <f t="shared" si="175"/>
        <v>100</v>
      </c>
      <c r="C153" s="27" t="str">
        <f t="shared" si="176"/>
        <v>Agricultura</v>
      </c>
      <c r="D153" s="27" t="str">
        <f t="shared" si="177"/>
        <v>Agropecuario y Forestal</v>
      </c>
      <c r="E153" s="43">
        <v>100102003</v>
      </c>
      <c r="F153" s="27" t="str">
        <f t="shared" ref="F153:G153" si="191">+F152</f>
        <v>Fruta</v>
      </c>
      <c r="G153" s="27" t="str">
        <f t="shared" si="191"/>
        <v>Exportaciones</v>
      </c>
      <c r="H153" s="48" t="s">
        <v>627</v>
      </c>
      <c r="I153" s="60" t="s">
        <v>14</v>
      </c>
      <c r="J153" s="12" t="str">
        <f t="shared" ref="J153" si="192">+J152</f>
        <v>Ninguno</v>
      </c>
      <c r="K153" s="45" t="s">
        <v>465</v>
      </c>
      <c r="L153" s="52" t="str">
        <f t="shared" ref="L153" si="193">+L152</f>
        <v>Periodo 2012-2020</v>
      </c>
      <c r="M153" s="12" t="str">
        <f t="shared" si="181"/>
        <v>Dólares (USD)</v>
      </c>
      <c r="N153" s="12" t="str">
        <f t="shared" si="182"/>
        <v>Oficina de Estudios y Políticas Agrarias (ODEPA)</v>
      </c>
      <c r="O153" s="53" t="str">
        <f>"Valor de las exportaciones de "&amp;Sitio_Publico[[#This Row],[Muestra]]&amp;", de acuerdo a su procesamiento, durante el "&amp;L153</f>
        <v>Valor de las exportaciones de Limón, de acuerdo a su procesamiento, durante el Periodo 2012-2020</v>
      </c>
      <c r="P153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Limón de Chile diferenciado por el tipo de procesamiento recibido. La serie se extiende para el Periodo 2012-2020 de acuerdo a datos recopilados por la Oficina de Estudios y Políticas Agrarias (ODEPA)- Dólares (USD)</v>
      </c>
      <c r="Q153" s="32" t="str">
        <f t="shared" si="183"/>
        <v>Gráfico Proporciones</v>
      </c>
      <c r="R153" s="33"/>
      <c r="S153" s="55" t="str">
        <f t="shared" si="173"/>
        <v>https://analytics.zoho.com/open-view/2395394000006080903?ZOHO_CRITERIA=%22Trasposicion_4.2%22.%22Id_Categor%C3%ADa%22%20%3D%20100102003</v>
      </c>
      <c r="T153" s="16">
        <f t="shared" si="156"/>
        <v>777</v>
      </c>
      <c r="U153" s="29" t="str">
        <f t="shared" si="184"/>
        <v>#1774B9</v>
      </c>
      <c r="V153" s="34" t="str">
        <f>+Sitio_Publico[[#This Row],[idcoleccion]]&amp;"-"&amp;Sitio_Publico[[#This Row],[id]]</f>
        <v>100-0152</v>
      </c>
      <c r="W153" s="37">
        <f>+VLOOKUP(Sitio_Publico[[#This Row],[territorio]],Estructura!$AO$4:$AR$1500,4,0)</f>
        <v>77800000</v>
      </c>
      <c r="X153" s="30">
        <f>+VLOOKUP(Sitio_Publico[[#This Row],[tema]],Estructura!$F$4:$I$1514,3,0)</f>
        <v>0</v>
      </c>
      <c r="Y153" s="30" t="str">
        <f>+VLOOKUP(Sitio_Publico[[#This Row],[contenido]],Estructura!$M$4:$O$18,3,0)</f>
        <v>C-778</v>
      </c>
      <c r="Z153" s="30" t="e">
        <f>+VLOOKUP(Sitio_Publico[[#This Row],[Filtro Integrado]],Estructura!$F$1517:$I$1531,3,0)</f>
        <v>#N/A</v>
      </c>
      <c r="AA153" s="30" t="e">
        <f>+VLOOKUP(Sitio_Publico[[#This Row],[Muestra]],Estructura!$M$21:$O$1000,3,0)</f>
        <v>#N/A</v>
      </c>
    </row>
    <row r="154" spans="1:27" ht="40.799999999999997" x14ac:dyDescent="0.3">
      <c r="A154" s="19" t="s">
        <v>596</v>
      </c>
      <c r="B154" s="12">
        <f t="shared" si="175"/>
        <v>100</v>
      </c>
      <c r="C154" s="27" t="str">
        <f t="shared" si="176"/>
        <v>Agricultura</v>
      </c>
      <c r="D154" s="27" t="str">
        <f t="shared" si="177"/>
        <v>Agropecuario y Forestal</v>
      </c>
      <c r="E154" s="43">
        <v>100102004</v>
      </c>
      <c r="F154" s="27" t="str">
        <f t="shared" ref="F154:G154" si="194">+F153</f>
        <v>Fruta</v>
      </c>
      <c r="G154" s="27" t="str">
        <f t="shared" si="194"/>
        <v>Exportaciones</v>
      </c>
      <c r="H154" s="48" t="s">
        <v>627</v>
      </c>
      <c r="I154" s="60" t="s">
        <v>14</v>
      </c>
      <c r="J154" s="12" t="str">
        <f t="shared" ref="J154" si="195">+J153</f>
        <v>Ninguno</v>
      </c>
      <c r="K154" s="45" t="s">
        <v>466</v>
      </c>
      <c r="L154" s="52" t="str">
        <f t="shared" ref="L154" si="196">+L153</f>
        <v>Periodo 2012-2020</v>
      </c>
      <c r="M154" s="12" t="str">
        <f t="shared" si="181"/>
        <v>Dólares (USD)</v>
      </c>
      <c r="N154" s="12" t="str">
        <f t="shared" si="182"/>
        <v>Oficina de Estudios y Políticas Agrarias (ODEPA)</v>
      </c>
      <c r="O154" s="53" t="str">
        <f>"Valor de las exportaciones de "&amp;Sitio_Publico[[#This Row],[Muestra]]&amp;", de acuerdo a su procesamiento, durante el "&amp;L154</f>
        <v>Valor de las exportaciones de Mandarina, de acuerdo a su procesamiento, durante el Periodo 2012-2020</v>
      </c>
      <c r="P154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Mandarina de Chile diferenciado por el tipo de procesamiento recibido. La serie se extiende para el Periodo 2012-2020 de acuerdo a datos recopilados por la Oficina de Estudios y Políticas Agrarias (ODEPA)- Dólares (USD)</v>
      </c>
      <c r="Q154" s="32" t="str">
        <f t="shared" si="183"/>
        <v>Gráfico Proporciones</v>
      </c>
      <c r="R154" s="33"/>
      <c r="S154" s="55" t="str">
        <f t="shared" si="173"/>
        <v>https://analytics.zoho.com/open-view/2395394000006080903?ZOHO_CRITERIA=%22Trasposicion_4.2%22.%22Id_Categor%C3%ADa%22%20%3D%20100102004</v>
      </c>
      <c r="T154" s="16">
        <f t="shared" si="156"/>
        <v>777</v>
      </c>
      <c r="U154" s="29" t="str">
        <f t="shared" si="184"/>
        <v>#1774B9</v>
      </c>
      <c r="V154" s="34" t="str">
        <f>+Sitio_Publico[[#This Row],[idcoleccion]]&amp;"-"&amp;Sitio_Publico[[#This Row],[id]]</f>
        <v>100-0153</v>
      </c>
      <c r="W154" s="37">
        <f>+VLOOKUP(Sitio_Publico[[#This Row],[territorio]],Estructura!$AO$4:$AR$1500,4,0)</f>
        <v>77800000</v>
      </c>
      <c r="X154" s="30">
        <f>+VLOOKUP(Sitio_Publico[[#This Row],[tema]],Estructura!$F$4:$I$1514,3,0)</f>
        <v>0</v>
      </c>
      <c r="Y154" s="30" t="str">
        <f>+VLOOKUP(Sitio_Publico[[#This Row],[contenido]],Estructura!$M$4:$O$18,3,0)</f>
        <v>C-778</v>
      </c>
      <c r="Z154" s="30" t="e">
        <f>+VLOOKUP(Sitio_Publico[[#This Row],[Filtro Integrado]],Estructura!$F$1517:$I$1531,3,0)</f>
        <v>#N/A</v>
      </c>
      <c r="AA154" s="30" t="e">
        <f>+VLOOKUP(Sitio_Publico[[#This Row],[Muestra]],Estructura!$M$21:$O$1000,3,0)</f>
        <v>#N/A</v>
      </c>
    </row>
    <row r="155" spans="1:27" ht="40.799999999999997" x14ac:dyDescent="0.3">
      <c r="A155" s="19" t="s">
        <v>597</v>
      </c>
      <c r="B155" s="12">
        <f t="shared" si="175"/>
        <v>100</v>
      </c>
      <c r="C155" s="27" t="str">
        <f t="shared" si="176"/>
        <v>Agricultura</v>
      </c>
      <c r="D155" s="27" t="str">
        <f t="shared" si="177"/>
        <v>Agropecuario y Forestal</v>
      </c>
      <c r="E155" s="43">
        <v>100102005</v>
      </c>
      <c r="F155" s="27" t="str">
        <f t="shared" ref="F155:G155" si="197">+F154</f>
        <v>Fruta</v>
      </c>
      <c r="G155" s="27" t="str">
        <f t="shared" si="197"/>
        <v>Exportaciones</v>
      </c>
      <c r="H155" s="48" t="s">
        <v>627</v>
      </c>
      <c r="I155" s="60" t="s">
        <v>14</v>
      </c>
      <c r="J155" s="12" t="str">
        <f t="shared" ref="J155" si="198">+J154</f>
        <v>Ninguno</v>
      </c>
      <c r="K155" s="45" t="s">
        <v>467</v>
      </c>
      <c r="L155" s="52" t="str">
        <f t="shared" ref="L155" si="199">+L154</f>
        <v>Periodo 2012-2020</v>
      </c>
      <c r="M155" s="12" t="str">
        <f t="shared" si="181"/>
        <v>Dólares (USD)</v>
      </c>
      <c r="N155" s="12" t="str">
        <f t="shared" si="182"/>
        <v>Oficina de Estudios y Políticas Agrarias (ODEPA)</v>
      </c>
      <c r="O155" s="53" t="str">
        <f>"Valor de las exportaciones de "&amp;Sitio_Publico[[#This Row],[Muestra]]&amp;", de acuerdo a su procesamiento, durante el "&amp;L155</f>
        <v>Valor de las exportaciones de Naranja, de acuerdo a su procesamiento, durante el Periodo 2012-2020</v>
      </c>
      <c r="P155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Naranja de Chile diferenciado por el tipo de procesamiento recibido. La serie se extiende para el Periodo 2012-2020 de acuerdo a datos recopilados por la Oficina de Estudios y Políticas Agrarias (ODEPA)- Dólares (USD)</v>
      </c>
      <c r="Q155" s="32" t="str">
        <f t="shared" si="183"/>
        <v>Gráfico Proporciones</v>
      </c>
      <c r="R155" s="33"/>
      <c r="S155" s="55" t="str">
        <f t="shared" si="173"/>
        <v>https://analytics.zoho.com/open-view/2395394000006080903?ZOHO_CRITERIA=%22Trasposicion_4.2%22.%22Id_Categor%C3%ADa%22%20%3D%20100102005</v>
      </c>
      <c r="T155" s="16">
        <f t="shared" si="156"/>
        <v>777</v>
      </c>
      <c r="U155" s="29" t="str">
        <f t="shared" si="184"/>
        <v>#1774B9</v>
      </c>
      <c r="V155" s="34" t="str">
        <f>+Sitio_Publico[[#This Row],[idcoleccion]]&amp;"-"&amp;Sitio_Publico[[#This Row],[id]]</f>
        <v>100-0154</v>
      </c>
      <c r="W155" s="37">
        <f>+VLOOKUP(Sitio_Publico[[#This Row],[territorio]],Estructura!$AO$4:$AR$1500,4,0)</f>
        <v>77800000</v>
      </c>
      <c r="X155" s="30">
        <f>+VLOOKUP(Sitio_Publico[[#This Row],[tema]],Estructura!$F$4:$I$1514,3,0)</f>
        <v>0</v>
      </c>
      <c r="Y155" s="30" t="str">
        <f>+VLOOKUP(Sitio_Publico[[#This Row],[contenido]],Estructura!$M$4:$O$18,3,0)</f>
        <v>C-778</v>
      </c>
      <c r="Z155" s="30" t="e">
        <f>+VLOOKUP(Sitio_Publico[[#This Row],[Filtro Integrado]],Estructura!$F$1517:$I$1531,3,0)</f>
        <v>#N/A</v>
      </c>
      <c r="AA155" s="30" t="e">
        <f>+VLOOKUP(Sitio_Publico[[#This Row],[Muestra]],Estructura!$M$21:$O$1000,3,0)</f>
        <v>#N/A</v>
      </c>
    </row>
    <row r="156" spans="1:27" ht="40.799999999999997" x14ac:dyDescent="0.3">
      <c r="A156" s="19" t="s">
        <v>598</v>
      </c>
      <c r="B156" s="12">
        <f t="shared" si="175"/>
        <v>100</v>
      </c>
      <c r="C156" s="27" t="str">
        <f t="shared" si="176"/>
        <v>Agricultura</v>
      </c>
      <c r="D156" s="27" t="str">
        <f t="shared" si="177"/>
        <v>Agropecuario y Forestal</v>
      </c>
      <c r="E156" s="43">
        <v>100102006</v>
      </c>
      <c r="F156" s="27" t="str">
        <f t="shared" ref="F156:G156" si="200">+F155</f>
        <v>Fruta</v>
      </c>
      <c r="G156" s="27" t="str">
        <f t="shared" si="200"/>
        <v>Exportaciones</v>
      </c>
      <c r="H156" s="48" t="s">
        <v>627</v>
      </c>
      <c r="I156" s="60" t="s">
        <v>14</v>
      </c>
      <c r="J156" s="12" t="str">
        <f t="shared" ref="J156" si="201">+J155</f>
        <v>Ninguno</v>
      </c>
      <c r="K156" s="45" t="s">
        <v>468</v>
      </c>
      <c r="L156" s="52" t="str">
        <f t="shared" ref="L156" si="202">+L155</f>
        <v>Periodo 2012-2020</v>
      </c>
      <c r="M156" s="12" t="str">
        <f t="shared" si="181"/>
        <v>Dólares (USD)</v>
      </c>
      <c r="N156" s="12" t="str">
        <f t="shared" si="182"/>
        <v>Oficina de Estudios y Políticas Agrarias (ODEPA)</v>
      </c>
      <c r="O156" s="53" t="str">
        <f>"Valor de las exportaciones de "&amp;Sitio_Publico[[#This Row],[Muestra]]&amp;", de acuerdo a su procesamiento, durante el "&amp;L156</f>
        <v>Valor de las exportaciones de Pomelo, de acuerdo a su procesamiento, durante el Periodo 2012-2020</v>
      </c>
      <c r="P156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Pomelo de Chile diferenciado por el tipo de procesamiento recibido. La serie se extiende para el Periodo 2012-2020 de acuerdo a datos recopilados por la Oficina de Estudios y Políticas Agrarias (ODEPA)- Dólares (USD)</v>
      </c>
      <c r="Q156" s="32" t="str">
        <f t="shared" si="183"/>
        <v>Gráfico Proporciones</v>
      </c>
      <c r="R156" s="33"/>
      <c r="S156" s="55" t="str">
        <f t="shared" si="173"/>
        <v>https://analytics.zoho.com/open-view/2395394000006080903?ZOHO_CRITERIA=%22Trasposicion_4.2%22.%22Id_Categor%C3%ADa%22%20%3D%20100102006</v>
      </c>
      <c r="T156" s="16">
        <f t="shared" si="156"/>
        <v>777</v>
      </c>
      <c r="U156" s="29" t="str">
        <f t="shared" si="184"/>
        <v>#1774B9</v>
      </c>
      <c r="V156" s="34" t="str">
        <f>+Sitio_Publico[[#This Row],[idcoleccion]]&amp;"-"&amp;Sitio_Publico[[#This Row],[id]]</f>
        <v>100-0155</v>
      </c>
      <c r="W156" s="37">
        <f>+VLOOKUP(Sitio_Publico[[#This Row],[territorio]],Estructura!$AO$4:$AR$1500,4,0)</f>
        <v>77800000</v>
      </c>
      <c r="X156" s="30">
        <f>+VLOOKUP(Sitio_Publico[[#This Row],[tema]],Estructura!$F$4:$I$1514,3,0)</f>
        <v>0</v>
      </c>
      <c r="Y156" s="30" t="str">
        <f>+VLOOKUP(Sitio_Publico[[#This Row],[contenido]],Estructura!$M$4:$O$18,3,0)</f>
        <v>C-778</v>
      </c>
      <c r="Z156" s="30" t="e">
        <f>+VLOOKUP(Sitio_Publico[[#This Row],[Filtro Integrado]],Estructura!$F$1517:$I$1531,3,0)</f>
        <v>#N/A</v>
      </c>
      <c r="AA156" s="30" t="e">
        <f>+VLOOKUP(Sitio_Publico[[#This Row],[Muestra]],Estructura!$M$21:$O$1000,3,0)</f>
        <v>#N/A</v>
      </c>
    </row>
    <row r="157" spans="1:27" ht="40.799999999999997" x14ac:dyDescent="0.3">
      <c r="A157" s="19" t="s">
        <v>599</v>
      </c>
      <c r="B157" s="12">
        <f t="shared" si="175"/>
        <v>100</v>
      </c>
      <c r="C157" s="27" t="str">
        <f t="shared" si="176"/>
        <v>Agricultura</v>
      </c>
      <c r="D157" s="27" t="str">
        <f t="shared" si="177"/>
        <v>Agropecuario y Forestal</v>
      </c>
      <c r="E157" s="43">
        <v>100102008</v>
      </c>
      <c r="F157" s="27" t="str">
        <f t="shared" ref="F157:G157" si="203">+F156</f>
        <v>Fruta</v>
      </c>
      <c r="G157" s="27" t="str">
        <f t="shared" si="203"/>
        <v>Exportaciones</v>
      </c>
      <c r="H157" s="48" t="s">
        <v>627</v>
      </c>
      <c r="I157" s="60" t="s">
        <v>14</v>
      </c>
      <c r="J157" s="12" t="str">
        <f t="shared" ref="J157" si="204">+J156</f>
        <v>Ninguno</v>
      </c>
      <c r="K157" s="45" t="s">
        <v>469</v>
      </c>
      <c r="L157" s="52" t="str">
        <f t="shared" ref="L157" si="205">+L156</f>
        <v>Periodo 2012-2020</v>
      </c>
      <c r="M157" s="12" t="str">
        <f t="shared" si="181"/>
        <v>Dólares (USD)</v>
      </c>
      <c r="N157" s="12" t="str">
        <f t="shared" si="182"/>
        <v>Oficina de Estudios y Políticas Agrarias (ODEPA)</v>
      </c>
      <c r="O157" s="53" t="str">
        <f>"Valor de las exportaciones de "&amp;Sitio_Publico[[#This Row],[Muestra]]&amp;", de acuerdo a su procesamiento, durante el "&amp;L157</f>
        <v>Valor de las exportaciones de Otros cítricos, de acuerdo a su procesamiento, durante el Periodo 2012-2020</v>
      </c>
      <c r="P15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cítricos de Chile diferenciado por el tipo de procesamiento recibido. La serie se extiende para el Periodo 2012-2020 de acuerdo a datos recopilados por la Oficina de Estudios y Políticas Agrarias (ODEPA)- Dólares (USD)</v>
      </c>
      <c r="Q157" s="32" t="str">
        <f t="shared" si="183"/>
        <v>Gráfico Proporciones</v>
      </c>
      <c r="R157" s="33"/>
      <c r="S157" s="55" t="str">
        <f t="shared" si="173"/>
        <v>https://analytics.zoho.com/open-view/2395394000006080903?ZOHO_CRITERIA=%22Trasposicion_4.2%22.%22Id_Categor%C3%ADa%22%20%3D%20100102008</v>
      </c>
      <c r="T157" s="16">
        <f t="shared" si="156"/>
        <v>777</v>
      </c>
      <c r="U157" s="29" t="str">
        <f t="shared" si="184"/>
        <v>#1774B9</v>
      </c>
      <c r="V157" s="34" t="str">
        <f>+Sitio_Publico[[#This Row],[idcoleccion]]&amp;"-"&amp;Sitio_Publico[[#This Row],[id]]</f>
        <v>100-0156</v>
      </c>
      <c r="W157" s="37">
        <f>+VLOOKUP(Sitio_Publico[[#This Row],[territorio]],Estructura!$AO$4:$AR$1500,4,0)</f>
        <v>77800000</v>
      </c>
      <c r="X157" s="30">
        <f>+VLOOKUP(Sitio_Publico[[#This Row],[tema]],Estructura!$F$4:$I$1514,3,0)</f>
        <v>0</v>
      </c>
      <c r="Y157" s="30" t="str">
        <f>+VLOOKUP(Sitio_Publico[[#This Row],[contenido]],Estructura!$M$4:$O$18,3,0)</f>
        <v>C-778</v>
      </c>
      <c r="Z157" s="30" t="e">
        <f>+VLOOKUP(Sitio_Publico[[#This Row],[Filtro Integrado]],Estructura!$F$1517:$I$1531,3,0)</f>
        <v>#N/A</v>
      </c>
      <c r="AA157" s="30" t="e">
        <f>+VLOOKUP(Sitio_Publico[[#This Row],[Muestra]],Estructura!$M$21:$O$1000,3,0)</f>
        <v>#N/A</v>
      </c>
    </row>
    <row r="158" spans="1:27" ht="40.799999999999997" x14ac:dyDescent="0.3">
      <c r="A158" s="19" t="s">
        <v>600</v>
      </c>
      <c r="B158" s="12">
        <f t="shared" si="175"/>
        <v>100</v>
      </c>
      <c r="C158" s="27" t="str">
        <f t="shared" si="176"/>
        <v>Agricultura</v>
      </c>
      <c r="D158" s="27" t="str">
        <f t="shared" si="177"/>
        <v>Agropecuario y Forestal</v>
      </c>
      <c r="E158" s="43">
        <v>100103001</v>
      </c>
      <c r="F158" s="27" t="str">
        <f t="shared" ref="F158:G158" si="206">+F157</f>
        <v>Fruta</v>
      </c>
      <c r="G158" s="27" t="str">
        <f t="shared" si="206"/>
        <v>Exportaciones</v>
      </c>
      <c r="H158" s="48" t="s">
        <v>627</v>
      </c>
      <c r="I158" s="60" t="s">
        <v>14</v>
      </c>
      <c r="J158" s="12" t="str">
        <f t="shared" ref="J158" si="207">+J157</f>
        <v>Ninguno</v>
      </c>
      <c r="K158" s="45" t="s">
        <v>470</v>
      </c>
      <c r="L158" s="52" t="str">
        <f t="shared" ref="L158" si="208">+L157</f>
        <v>Periodo 2012-2020</v>
      </c>
      <c r="M158" s="12" t="str">
        <f t="shared" si="181"/>
        <v>Dólares (USD)</v>
      </c>
      <c r="N158" s="12" t="str">
        <f t="shared" si="182"/>
        <v>Oficina de Estudios y Políticas Agrarias (ODEPA)</v>
      </c>
      <c r="O158" s="53" t="str">
        <f>"Valor de las exportaciones de "&amp;Sitio_Publico[[#This Row],[Muestra]]&amp;", de acuerdo a su procesamiento, durante el "&amp;L158</f>
        <v>Valor de las exportaciones de Cereza, de acuerdo a su procesamiento, durante el Periodo 2012-2020</v>
      </c>
      <c r="P15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Cereza de Chile diferenciado por el tipo de procesamiento recibido. La serie se extiende para el Periodo 2012-2020 de acuerdo a datos recopilados por la Oficina de Estudios y Políticas Agrarias (ODEPA)- Dólares (USD)</v>
      </c>
      <c r="Q158" s="32" t="str">
        <f t="shared" si="183"/>
        <v>Gráfico Proporciones</v>
      </c>
      <c r="R158" s="33"/>
      <c r="S158" s="55" t="str">
        <f t="shared" si="173"/>
        <v>https://analytics.zoho.com/open-view/2395394000006080903?ZOHO_CRITERIA=%22Trasposicion_4.2%22.%22Id_Categor%C3%ADa%22%20%3D%20100103001</v>
      </c>
      <c r="T158" s="16">
        <f t="shared" si="156"/>
        <v>777</v>
      </c>
      <c r="U158" s="29" t="str">
        <f t="shared" si="184"/>
        <v>#1774B9</v>
      </c>
      <c r="V158" s="34" t="str">
        <f>+Sitio_Publico[[#This Row],[idcoleccion]]&amp;"-"&amp;Sitio_Publico[[#This Row],[id]]</f>
        <v>100-0157</v>
      </c>
      <c r="W158" s="37">
        <f>+VLOOKUP(Sitio_Publico[[#This Row],[territorio]],Estructura!$AO$4:$AR$1500,4,0)</f>
        <v>77800000</v>
      </c>
      <c r="X158" s="30">
        <f>+VLOOKUP(Sitio_Publico[[#This Row],[tema]],Estructura!$F$4:$I$1514,3,0)</f>
        <v>0</v>
      </c>
      <c r="Y158" s="30" t="str">
        <f>+VLOOKUP(Sitio_Publico[[#This Row],[contenido]],Estructura!$M$4:$O$18,3,0)</f>
        <v>C-778</v>
      </c>
      <c r="Z158" s="30" t="e">
        <f>+VLOOKUP(Sitio_Publico[[#This Row],[Filtro Integrado]],Estructura!$F$1517:$I$1531,3,0)</f>
        <v>#N/A</v>
      </c>
      <c r="AA158" s="30" t="e">
        <f>+VLOOKUP(Sitio_Publico[[#This Row],[Muestra]],Estructura!$M$21:$O$1000,3,0)</f>
        <v>#N/A</v>
      </c>
    </row>
    <row r="159" spans="1:27" ht="40.799999999999997" x14ac:dyDescent="0.3">
      <c r="A159" s="19" t="s">
        <v>601</v>
      </c>
      <c r="B159" s="12">
        <f t="shared" si="175"/>
        <v>100</v>
      </c>
      <c r="C159" s="27" t="str">
        <f t="shared" si="176"/>
        <v>Agricultura</v>
      </c>
      <c r="D159" s="27" t="str">
        <f t="shared" si="177"/>
        <v>Agropecuario y Forestal</v>
      </c>
      <c r="E159" s="43">
        <v>100103002</v>
      </c>
      <c r="F159" s="27" t="str">
        <f t="shared" ref="F159:G159" si="209">+F158</f>
        <v>Fruta</v>
      </c>
      <c r="G159" s="27" t="str">
        <f t="shared" si="209"/>
        <v>Exportaciones</v>
      </c>
      <c r="H159" s="48" t="s">
        <v>627</v>
      </c>
      <c r="I159" s="60" t="s">
        <v>14</v>
      </c>
      <c r="J159" s="12" t="str">
        <f t="shared" ref="J159" si="210">+J158</f>
        <v>Ninguno</v>
      </c>
      <c r="K159" s="45" t="s">
        <v>471</v>
      </c>
      <c r="L159" s="52" t="str">
        <f t="shared" ref="L159" si="211">+L158</f>
        <v>Periodo 2012-2020</v>
      </c>
      <c r="M159" s="12" t="str">
        <f t="shared" si="181"/>
        <v>Dólares (USD)</v>
      </c>
      <c r="N159" s="12" t="str">
        <f t="shared" si="182"/>
        <v>Oficina de Estudios y Políticas Agrarias (ODEPA)</v>
      </c>
      <c r="O159" s="53" t="str">
        <f>"Valor de las exportaciones de "&amp;Sitio_Publico[[#This Row],[Muestra]]&amp;", de acuerdo a su procesamiento, durante el "&amp;L159</f>
        <v>Valor de las exportaciones de Ciruela, de acuerdo a su procesamiento, durante el Periodo 2012-2020</v>
      </c>
      <c r="P15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Ciruela de Chile diferenciado por el tipo de procesamiento recibido. La serie se extiende para el Periodo 2012-2020 de acuerdo a datos recopilados por la Oficina de Estudios y Políticas Agrarias (ODEPA)- Dólares (USD)</v>
      </c>
      <c r="Q159" s="32" t="str">
        <f t="shared" si="183"/>
        <v>Gráfico Proporciones</v>
      </c>
      <c r="R159" s="33"/>
      <c r="S159" s="55" t="str">
        <f t="shared" si="173"/>
        <v>https://analytics.zoho.com/open-view/2395394000006080903?ZOHO_CRITERIA=%22Trasposicion_4.2%22.%22Id_Categor%C3%ADa%22%20%3D%20100103002</v>
      </c>
      <c r="T159" s="16">
        <f t="shared" si="156"/>
        <v>777</v>
      </c>
      <c r="U159" s="29" t="str">
        <f t="shared" si="184"/>
        <v>#1774B9</v>
      </c>
      <c r="V159" s="34" t="str">
        <f>+Sitio_Publico[[#This Row],[idcoleccion]]&amp;"-"&amp;Sitio_Publico[[#This Row],[id]]</f>
        <v>100-0158</v>
      </c>
      <c r="W159" s="37">
        <f>+VLOOKUP(Sitio_Publico[[#This Row],[territorio]],Estructura!$AO$4:$AR$1500,4,0)</f>
        <v>77800000</v>
      </c>
      <c r="X159" s="30">
        <f>+VLOOKUP(Sitio_Publico[[#This Row],[tema]],Estructura!$F$4:$I$1514,3,0)</f>
        <v>0</v>
      </c>
      <c r="Y159" s="30" t="str">
        <f>+VLOOKUP(Sitio_Publico[[#This Row],[contenido]],Estructura!$M$4:$O$18,3,0)</f>
        <v>C-778</v>
      </c>
      <c r="Z159" s="30" t="e">
        <f>+VLOOKUP(Sitio_Publico[[#This Row],[Filtro Integrado]],Estructura!$F$1517:$I$1531,3,0)</f>
        <v>#N/A</v>
      </c>
      <c r="AA159" s="30" t="e">
        <f>+VLOOKUP(Sitio_Publico[[#This Row],[Muestra]],Estructura!$M$21:$O$1000,3,0)</f>
        <v>#N/A</v>
      </c>
    </row>
    <row r="160" spans="1:27" ht="40.799999999999997" x14ac:dyDescent="0.3">
      <c r="A160" s="19" t="s">
        <v>602</v>
      </c>
      <c r="B160" s="12">
        <f t="shared" si="175"/>
        <v>100</v>
      </c>
      <c r="C160" s="27" t="str">
        <f t="shared" si="176"/>
        <v>Agricultura</v>
      </c>
      <c r="D160" s="27" t="str">
        <f t="shared" si="177"/>
        <v>Agropecuario y Forestal</v>
      </c>
      <c r="E160" s="43">
        <v>100103003</v>
      </c>
      <c r="F160" s="27" t="str">
        <f t="shared" ref="F160:G160" si="212">+F159</f>
        <v>Fruta</v>
      </c>
      <c r="G160" s="27" t="str">
        <f t="shared" si="212"/>
        <v>Exportaciones</v>
      </c>
      <c r="H160" s="48" t="s">
        <v>627</v>
      </c>
      <c r="I160" s="60" t="s">
        <v>14</v>
      </c>
      <c r="J160" s="12" t="str">
        <f t="shared" ref="J160" si="213">+J159</f>
        <v>Ninguno</v>
      </c>
      <c r="K160" s="45" t="s">
        <v>472</v>
      </c>
      <c r="L160" s="52" t="str">
        <f t="shared" ref="L160" si="214">+L159</f>
        <v>Periodo 2012-2020</v>
      </c>
      <c r="M160" s="12" t="str">
        <f t="shared" si="181"/>
        <v>Dólares (USD)</v>
      </c>
      <c r="N160" s="12" t="str">
        <f t="shared" si="182"/>
        <v>Oficina de Estudios y Políticas Agrarias (ODEPA)</v>
      </c>
      <c r="O160" s="53" t="str">
        <f>"Valor de las exportaciones de "&amp;Sitio_Publico[[#This Row],[Muestra]]&amp;", de acuerdo a su procesamiento, durante el "&amp;L160</f>
        <v>Valor de las exportaciones de Damasco, de acuerdo a su procesamiento, durante el Periodo 2012-2020</v>
      </c>
      <c r="P16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Damasco de Chile diferenciado por el tipo de procesamiento recibido. La serie se extiende para el Periodo 2012-2020 de acuerdo a datos recopilados por la Oficina de Estudios y Políticas Agrarias (ODEPA)- Dólares (USD)</v>
      </c>
      <c r="Q160" s="32" t="str">
        <f t="shared" si="183"/>
        <v>Gráfico Proporciones</v>
      </c>
      <c r="R160" s="33"/>
      <c r="S160" s="55" t="str">
        <f t="shared" si="173"/>
        <v>https://analytics.zoho.com/open-view/2395394000006080903?ZOHO_CRITERIA=%22Trasposicion_4.2%22.%22Id_Categor%C3%ADa%22%20%3D%20100103003</v>
      </c>
      <c r="T160" s="16">
        <f t="shared" si="156"/>
        <v>777</v>
      </c>
      <c r="U160" s="29" t="str">
        <f t="shared" si="184"/>
        <v>#1774B9</v>
      </c>
      <c r="V160" s="34" t="str">
        <f>+Sitio_Publico[[#This Row],[idcoleccion]]&amp;"-"&amp;Sitio_Publico[[#This Row],[id]]</f>
        <v>100-0159</v>
      </c>
      <c r="W160" s="37">
        <f>+VLOOKUP(Sitio_Publico[[#This Row],[territorio]],Estructura!$AO$4:$AR$1500,4,0)</f>
        <v>77800000</v>
      </c>
      <c r="X160" s="30">
        <f>+VLOOKUP(Sitio_Publico[[#This Row],[tema]],Estructura!$F$4:$I$1514,3,0)</f>
        <v>0</v>
      </c>
      <c r="Y160" s="30" t="str">
        <f>+VLOOKUP(Sitio_Publico[[#This Row],[contenido]],Estructura!$M$4:$O$18,3,0)</f>
        <v>C-778</v>
      </c>
      <c r="Z160" s="30" t="e">
        <f>+VLOOKUP(Sitio_Publico[[#This Row],[Filtro Integrado]],Estructura!$F$1517:$I$1531,3,0)</f>
        <v>#N/A</v>
      </c>
      <c r="AA160" s="30" t="e">
        <f>+VLOOKUP(Sitio_Publico[[#This Row],[Muestra]],Estructura!$M$21:$O$1000,3,0)</f>
        <v>#N/A</v>
      </c>
    </row>
    <row r="161" spans="1:27" ht="40.799999999999997" x14ac:dyDescent="0.3">
      <c r="A161" s="19" t="s">
        <v>603</v>
      </c>
      <c r="B161" s="12">
        <f t="shared" si="175"/>
        <v>100</v>
      </c>
      <c r="C161" s="27" t="str">
        <f t="shared" si="176"/>
        <v>Agricultura</v>
      </c>
      <c r="D161" s="27" t="str">
        <f t="shared" si="177"/>
        <v>Agropecuario y Forestal</v>
      </c>
      <c r="E161" s="43">
        <v>100103004</v>
      </c>
      <c r="F161" s="27" t="str">
        <f t="shared" ref="F161:G161" si="215">+F160</f>
        <v>Fruta</v>
      </c>
      <c r="G161" s="27" t="str">
        <f t="shared" si="215"/>
        <v>Exportaciones</v>
      </c>
      <c r="H161" s="48" t="s">
        <v>627</v>
      </c>
      <c r="I161" s="60" t="s">
        <v>14</v>
      </c>
      <c r="J161" s="12" t="str">
        <f t="shared" ref="J161" si="216">+J160</f>
        <v>Ninguno</v>
      </c>
      <c r="K161" s="45" t="s">
        <v>473</v>
      </c>
      <c r="L161" s="52" t="str">
        <f t="shared" ref="L161" si="217">+L160</f>
        <v>Periodo 2012-2020</v>
      </c>
      <c r="M161" s="12" t="str">
        <f t="shared" si="181"/>
        <v>Dólares (USD)</v>
      </c>
      <c r="N161" s="12" t="str">
        <f t="shared" si="182"/>
        <v>Oficina de Estudios y Políticas Agrarias (ODEPA)</v>
      </c>
      <c r="O161" s="53" t="str">
        <f>"Valor de las exportaciones de "&amp;Sitio_Publico[[#This Row],[Muestra]]&amp;", de acuerdo a su procesamiento, durante el "&amp;L161</f>
        <v>Valor de las exportaciones de Durazno, de acuerdo a su procesamiento, durante el Periodo 2012-2020</v>
      </c>
      <c r="P16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Durazno de Chile diferenciado por el tipo de procesamiento recibido. La serie se extiende para el Periodo 2012-2020 de acuerdo a datos recopilados por la Oficina de Estudios y Políticas Agrarias (ODEPA)- Dólares (USD)</v>
      </c>
      <c r="Q161" s="32" t="str">
        <f t="shared" si="183"/>
        <v>Gráfico Proporciones</v>
      </c>
      <c r="R161" s="33"/>
      <c r="S161" s="55" t="str">
        <f t="shared" si="173"/>
        <v>https://analytics.zoho.com/open-view/2395394000006080903?ZOHO_CRITERIA=%22Trasposicion_4.2%22.%22Id_Categor%C3%ADa%22%20%3D%20100103004</v>
      </c>
      <c r="T161" s="16">
        <f t="shared" si="156"/>
        <v>777</v>
      </c>
      <c r="U161" s="29" t="str">
        <f t="shared" si="184"/>
        <v>#1774B9</v>
      </c>
      <c r="V161" s="34" t="str">
        <f>+Sitio_Publico[[#This Row],[idcoleccion]]&amp;"-"&amp;Sitio_Publico[[#This Row],[id]]</f>
        <v>100-0160</v>
      </c>
      <c r="W161" s="37">
        <f>+VLOOKUP(Sitio_Publico[[#This Row],[territorio]],Estructura!$AO$4:$AR$1500,4,0)</f>
        <v>77800000</v>
      </c>
      <c r="X161" s="30">
        <f>+VLOOKUP(Sitio_Publico[[#This Row],[tema]],Estructura!$F$4:$I$1514,3,0)</f>
        <v>0</v>
      </c>
      <c r="Y161" s="30" t="str">
        <f>+VLOOKUP(Sitio_Publico[[#This Row],[contenido]],Estructura!$M$4:$O$18,3,0)</f>
        <v>C-778</v>
      </c>
      <c r="Z161" s="30" t="e">
        <f>+VLOOKUP(Sitio_Publico[[#This Row],[Filtro Integrado]],Estructura!$F$1517:$I$1531,3,0)</f>
        <v>#N/A</v>
      </c>
      <c r="AA161" s="30" t="e">
        <f>+VLOOKUP(Sitio_Publico[[#This Row],[Muestra]],Estructura!$M$21:$O$1000,3,0)</f>
        <v>#N/A</v>
      </c>
    </row>
    <row r="162" spans="1:27" ht="40.799999999999997" x14ac:dyDescent="0.3">
      <c r="A162" s="19" t="s">
        <v>604</v>
      </c>
      <c r="B162" s="12">
        <f t="shared" si="175"/>
        <v>100</v>
      </c>
      <c r="C162" s="27" t="str">
        <f t="shared" si="176"/>
        <v>Agricultura</v>
      </c>
      <c r="D162" s="27" t="str">
        <f t="shared" si="177"/>
        <v>Agropecuario y Forestal</v>
      </c>
      <c r="E162" s="43">
        <v>100103006</v>
      </c>
      <c r="F162" s="27" t="str">
        <f t="shared" ref="F162:G162" si="218">+F161</f>
        <v>Fruta</v>
      </c>
      <c r="G162" s="27" t="str">
        <f t="shared" si="218"/>
        <v>Exportaciones</v>
      </c>
      <c r="H162" s="48" t="s">
        <v>627</v>
      </c>
      <c r="I162" s="60" t="s">
        <v>14</v>
      </c>
      <c r="J162" s="12" t="str">
        <f t="shared" ref="J162" si="219">+J161</f>
        <v>Ninguno</v>
      </c>
      <c r="K162" s="45" t="s">
        <v>474</v>
      </c>
      <c r="L162" s="52" t="str">
        <f t="shared" ref="L162" si="220">+L161</f>
        <v>Periodo 2012-2020</v>
      </c>
      <c r="M162" s="12" t="str">
        <f t="shared" si="181"/>
        <v>Dólares (USD)</v>
      </c>
      <c r="N162" s="12" t="str">
        <f t="shared" si="182"/>
        <v>Oficina de Estudios y Políticas Agrarias (ODEPA)</v>
      </c>
      <c r="O162" s="53" t="str">
        <f>"Valor de las exportaciones de "&amp;Sitio_Publico[[#This Row],[Muestra]]&amp;", de acuerdo a su procesamiento, durante el "&amp;L162</f>
        <v>Valor de las exportaciones de Nectarín, de acuerdo a su procesamiento, durante el Periodo 2012-2020</v>
      </c>
      <c r="P16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Nectarín de Chile diferenciado por el tipo de procesamiento recibido. La serie se extiende para el Periodo 2012-2020 de acuerdo a datos recopilados por la Oficina de Estudios y Políticas Agrarias (ODEPA)- Dólares (USD)</v>
      </c>
      <c r="Q162" s="32" t="str">
        <f t="shared" si="183"/>
        <v>Gráfico Proporciones</v>
      </c>
      <c r="R162" s="33"/>
      <c r="S162" s="55" t="str">
        <f t="shared" si="173"/>
        <v>https://analytics.zoho.com/open-view/2395394000006080903?ZOHO_CRITERIA=%22Trasposicion_4.2%22.%22Id_Categor%C3%ADa%22%20%3D%20100103006</v>
      </c>
      <c r="T162" s="16">
        <f t="shared" si="156"/>
        <v>777</v>
      </c>
      <c r="U162" s="29" t="str">
        <f t="shared" si="184"/>
        <v>#1774B9</v>
      </c>
      <c r="V162" s="34" t="str">
        <f>+Sitio_Publico[[#This Row],[idcoleccion]]&amp;"-"&amp;Sitio_Publico[[#This Row],[id]]</f>
        <v>100-0161</v>
      </c>
      <c r="W162" s="37">
        <f>+VLOOKUP(Sitio_Publico[[#This Row],[territorio]],Estructura!$AO$4:$AR$1500,4,0)</f>
        <v>77800000</v>
      </c>
      <c r="X162" s="30">
        <f>+VLOOKUP(Sitio_Publico[[#This Row],[tema]],Estructura!$F$4:$I$1514,3,0)</f>
        <v>0</v>
      </c>
      <c r="Y162" s="30" t="str">
        <f>+VLOOKUP(Sitio_Publico[[#This Row],[contenido]],Estructura!$M$4:$O$18,3,0)</f>
        <v>C-778</v>
      </c>
      <c r="Z162" s="30" t="e">
        <f>+VLOOKUP(Sitio_Publico[[#This Row],[Filtro Integrado]],Estructura!$F$1517:$I$1531,3,0)</f>
        <v>#N/A</v>
      </c>
      <c r="AA162" s="30" t="e">
        <f>+VLOOKUP(Sitio_Publico[[#This Row],[Muestra]],Estructura!$M$21:$O$1000,3,0)</f>
        <v>#N/A</v>
      </c>
    </row>
    <row r="163" spans="1:27" ht="40.799999999999997" x14ac:dyDescent="0.3">
      <c r="A163" s="19" t="s">
        <v>605</v>
      </c>
      <c r="B163" s="12">
        <f t="shared" si="175"/>
        <v>100</v>
      </c>
      <c r="C163" s="27" t="str">
        <f t="shared" si="176"/>
        <v>Agricultura</v>
      </c>
      <c r="D163" s="27" t="str">
        <f t="shared" si="177"/>
        <v>Agropecuario y Forestal</v>
      </c>
      <c r="E163" s="43">
        <v>100104002</v>
      </c>
      <c r="F163" s="27" t="str">
        <f t="shared" ref="F163:G163" si="221">+F162</f>
        <v>Fruta</v>
      </c>
      <c r="G163" s="27" t="str">
        <f t="shared" si="221"/>
        <v>Exportaciones</v>
      </c>
      <c r="H163" s="48" t="s">
        <v>627</v>
      </c>
      <c r="I163" s="60" t="s">
        <v>14</v>
      </c>
      <c r="J163" s="12" t="str">
        <f t="shared" ref="J163" si="222">+J162</f>
        <v>Ninguno</v>
      </c>
      <c r="K163" s="45" t="s">
        <v>475</v>
      </c>
      <c r="L163" s="52" t="str">
        <f t="shared" ref="L163" si="223">+L162</f>
        <v>Periodo 2012-2020</v>
      </c>
      <c r="M163" s="12" t="str">
        <f t="shared" si="181"/>
        <v>Dólares (USD)</v>
      </c>
      <c r="N163" s="12" t="str">
        <f t="shared" si="182"/>
        <v>Oficina de Estudios y Políticas Agrarias (ODEPA)</v>
      </c>
      <c r="O163" s="53" t="str">
        <f>"Valor de las exportaciones de "&amp;Sitio_Publico[[#This Row],[Muestra]]&amp;", de acuerdo a su procesamiento, durante el "&amp;L163</f>
        <v>Valor de las exportaciones de Manzana, de acuerdo a su procesamiento, durante el Periodo 2012-2020</v>
      </c>
      <c r="P163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Manzana de Chile diferenciado por el tipo de procesamiento recibido. La serie se extiende para el Periodo 2012-2020 de acuerdo a datos recopilados por la Oficina de Estudios y Políticas Agrarias (ODEPA)- Dólares (USD)</v>
      </c>
      <c r="Q163" s="32" t="str">
        <f t="shared" si="183"/>
        <v>Gráfico Proporciones</v>
      </c>
      <c r="R163" s="33"/>
      <c r="S163" s="55" t="str">
        <f t="shared" si="173"/>
        <v>https://analytics.zoho.com/open-view/2395394000006080903?ZOHO_CRITERIA=%22Trasposicion_4.2%22.%22Id_Categor%C3%ADa%22%20%3D%20100104002</v>
      </c>
      <c r="T163" s="16">
        <f t="shared" si="156"/>
        <v>777</v>
      </c>
      <c r="U163" s="29" t="str">
        <f t="shared" si="184"/>
        <v>#1774B9</v>
      </c>
      <c r="V163" s="34" t="str">
        <f>+Sitio_Publico[[#This Row],[idcoleccion]]&amp;"-"&amp;Sitio_Publico[[#This Row],[id]]</f>
        <v>100-0162</v>
      </c>
      <c r="W163" s="37">
        <f>+VLOOKUP(Sitio_Publico[[#This Row],[territorio]],Estructura!$AO$4:$AR$1500,4,0)</f>
        <v>77800000</v>
      </c>
      <c r="X163" s="30">
        <f>+VLOOKUP(Sitio_Publico[[#This Row],[tema]],Estructura!$F$4:$I$1514,3,0)</f>
        <v>0</v>
      </c>
      <c r="Y163" s="30" t="str">
        <f>+VLOOKUP(Sitio_Publico[[#This Row],[contenido]],Estructura!$M$4:$O$18,3,0)</f>
        <v>C-778</v>
      </c>
      <c r="Z163" s="30" t="e">
        <f>+VLOOKUP(Sitio_Publico[[#This Row],[Filtro Integrado]],Estructura!$F$1517:$I$1531,3,0)</f>
        <v>#N/A</v>
      </c>
      <c r="AA163" s="30" t="e">
        <f>+VLOOKUP(Sitio_Publico[[#This Row],[Muestra]],Estructura!$M$21:$O$1000,3,0)</f>
        <v>#N/A</v>
      </c>
    </row>
    <row r="164" spans="1:27" ht="40.799999999999997" x14ac:dyDescent="0.3">
      <c r="A164" s="19" t="s">
        <v>606</v>
      </c>
      <c r="B164" s="12">
        <f t="shared" si="175"/>
        <v>100</v>
      </c>
      <c r="C164" s="27" t="str">
        <f t="shared" si="176"/>
        <v>Agricultura</v>
      </c>
      <c r="D164" s="27" t="str">
        <f t="shared" si="177"/>
        <v>Agropecuario y Forestal</v>
      </c>
      <c r="E164" s="43">
        <v>100104003</v>
      </c>
      <c r="F164" s="27" t="str">
        <f t="shared" ref="F164:G164" si="224">+F163</f>
        <v>Fruta</v>
      </c>
      <c r="G164" s="27" t="str">
        <f t="shared" si="224"/>
        <v>Exportaciones</v>
      </c>
      <c r="H164" s="48" t="s">
        <v>627</v>
      </c>
      <c r="I164" s="60" t="s">
        <v>14</v>
      </c>
      <c r="J164" s="12" t="str">
        <f t="shared" ref="J164" si="225">+J163</f>
        <v>Ninguno</v>
      </c>
      <c r="K164" s="45" t="s">
        <v>476</v>
      </c>
      <c r="L164" s="52" t="str">
        <f t="shared" ref="L164" si="226">+L163</f>
        <v>Periodo 2012-2020</v>
      </c>
      <c r="M164" s="12" t="str">
        <f t="shared" si="181"/>
        <v>Dólares (USD)</v>
      </c>
      <c r="N164" s="12" t="str">
        <f t="shared" si="182"/>
        <v>Oficina de Estudios y Políticas Agrarias (ODEPA)</v>
      </c>
      <c r="O164" s="53" t="str">
        <f>"Valor de las exportaciones de "&amp;Sitio_Publico[[#This Row],[Muestra]]&amp;", de acuerdo a su procesamiento, durante el "&amp;L164</f>
        <v>Valor de las exportaciones de Membrillo, de acuerdo a su procesamiento, durante el Periodo 2012-2020</v>
      </c>
      <c r="P164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Membrillo de Chile diferenciado por el tipo de procesamiento recibido. La serie se extiende para el Periodo 2012-2020 de acuerdo a datos recopilados por la Oficina de Estudios y Políticas Agrarias (ODEPA)- Dólares (USD)</v>
      </c>
      <c r="Q164" s="32" t="str">
        <f t="shared" si="183"/>
        <v>Gráfico Proporciones</v>
      </c>
      <c r="R164" s="33"/>
      <c r="S164" s="55" t="str">
        <f t="shared" si="173"/>
        <v>https://analytics.zoho.com/open-view/2395394000006080903?ZOHO_CRITERIA=%22Trasposicion_4.2%22.%22Id_Categor%C3%ADa%22%20%3D%20100104003</v>
      </c>
      <c r="T164" s="16">
        <f t="shared" si="156"/>
        <v>777</v>
      </c>
      <c r="U164" s="29" t="str">
        <f t="shared" si="184"/>
        <v>#1774B9</v>
      </c>
      <c r="V164" s="34" t="str">
        <f>+Sitio_Publico[[#This Row],[idcoleccion]]&amp;"-"&amp;Sitio_Publico[[#This Row],[id]]</f>
        <v>100-0163</v>
      </c>
      <c r="W164" s="37">
        <f>+VLOOKUP(Sitio_Publico[[#This Row],[territorio]],Estructura!$AO$4:$AR$1500,4,0)</f>
        <v>77800000</v>
      </c>
      <c r="X164" s="30">
        <f>+VLOOKUP(Sitio_Publico[[#This Row],[tema]],Estructura!$F$4:$I$1514,3,0)</f>
        <v>0</v>
      </c>
      <c r="Y164" s="30" t="str">
        <f>+VLOOKUP(Sitio_Publico[[#This Row],[contenido]],Estructura!$M$4:$O$18,3,0)</f>
        <v>C-778</v>
      </c>
      <c r="Z164" s="30" t="e">
        <f>+VLOOKUP(Sitio_Publico[[#This Row],[Filtro Integrado]],Estructura!$F$1517:$I$1531,3,0)</f>
        <v>#N/A</v>
      </c>
      <c r="AA164" s="30" t="e">
        <f>+VLOOKUP(Sitio_Publico[[#This Row],[Muestra]],Estructura!$M$21:$O$1000,3,0)</f>
        <v>#N/A</v>
      </c>
    </row>
    <row r="165" spans="1:27" ht="40.799999999999997" x14ac:dyDescent="0.3">
      <c r="A165" s="19" t="s">
        <v>607</v>
      </c>
      <c r="B165" s="12">
        <f t="shared" si="175"/>
        <v>100</v>
      </c>
      <c r="C165" s="27" t="str">
        <f t="shared" si="176"/>
        <v>Agricultura</v>
      </c>
      <c r="D165" s="27" t="str">
        <f t="shared" si="177"/>
        <v>Agropecuario y Forestal</v>
      </c>
      <c r="E165" s="43">
        <v>100104005</v>
      </c>
      <c r="F165" s="27" t="str">
        <f t="shared" ref="F165:G165" si="227">+F164</f>
        <v>Fruta</v>
      </c>
      <c r="G165" s="27" t="str">
        <f t="shared" si="227"/>
        <v>Exportaciones</v>
      </c>
      <c r="H165" s="48" t="s">
        <v>627</v>
      </c>
      <c r="I165" s="60" t="s">
        <v>14</v>
      </c>
      <c r="J165" s="12" t="str">
        <f t="shared" ref="J165" si="228">+J164</f>
        <v>Ninguno</v>
      </c>
      <c r="K165" s="45" t="s">
        <v>477</v>
      </c>
      <c r="L165" s="52" t="str">
        <f t="shared" ref="L165" si="229">+L164</f>
        <v>Periodo 2012-2020</v>
      </c>
      <c r="M165" s="12" t="str">
        <f t="shared" si="181"/>
        <v>Dólares (USD)</v>
      </c>
      <c r="N165" s="12" t="str">
        <f t="shared" si="182"/>
        <v>Oficina de Estudios y Políticas Agrarias (ODEPA)</v>
      </c>
      <c r="O165" s="53" t="str">
        <f>"Valor de las exportaciones de "&amp;Sitio_Publico[[#This Row],[Muestra]]&amp;", de acuerdo a su procesamiento, durante el "&amp;L165</f>
        <v>Valor de las exportaciones de Pera, de acuerdo a su procesamiento, durante el Periodo 2012-2020</v>
      </c>
      <c r="P165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Pera de Chile diferenciado por el tipo de procesamiento recibido. La serie se extiende para el Periodo 2012-2020 de acuerdo a datos recopilados por la Oficina de Estudios y Políticas Agrarias (ODEPA)- Dólares (USD)</v>
      </c>
      <c r="Q165" s="32" t="str">
        <f t="shared" si="183"/>
        <v>Gráfico Proporciones</v>
      </c>
      <c r="R165" s="33"/>
      <c r="S165" s="55" t="str">
        <f t="shared" si="173"/>
        <v>https://analytics.zoho.com/open-view/2395394000006080903?ZOHO_CRITERIA=%22Trasposicion_4.2%22.%22Id_Categor%C3%ADa%22%20%3D%20100104005</v>
      </c>
      <c r="T165" s="16">
        <f t="shared" si="156"/>
        <v>777</v>
      </c>
      <c r="U165" s="29" t="str">
        <f t="shared" si="184"/>
        <v>#1774B9</v>
      </c>
      <c r="V165" s="34" t="str">
        <f>+Sitio_Publico[[#This Row],[idcoleccion]]&amp;"-"&amp;Sitio_Publico[[#This Row],[id]]</f>
        <v>100-0164</v>
      </c>
      <c r="W165" s="37">
        <f>+VLOOKUP(Sitio_Publico[[#This Row],[territorio]],Estructura!$AO$4:$AR$1500,4,0)</f>
        <v>77800000</v>
      </c>
      <c r="X165" s="30">
        <f>+VLOOKUP(Sitio_Publico[[#This Row],[tema]],Estructura!$F$4:$I$1514,3,0)</f>
        <v>0</v>
      </c>
      <c r="Y165" s="30" t="str">
        <f>+VLOOKUP(Sitio_Publico[[#This Row],[contenido]],Estructura!$M$4:$O$18,3,0)</f>
        <v>C-778</v>
      </c>
      <c r="Z165" s="30" t="e">
        <f>+VLOOKUP(Sitio_Publico[[#This Row],[Filtro Integrado]],Estructura!$F$1517:$I$1531,3,0)</f>
        <v>#N/A</v>
      </c>
      <c r="AA165" s="30" t="e">
        <f>+VLOOKUP(Sitio_Publico[[#This Row],[Muestra]],Estructura!$M$21:$O$1000,3,0)</f>
        <v>#N/A</v>
      </c>
    </row>
    <row r="166" spans="1:27" ht="40.799999999999997" x14ac:dyDescent="0.3">
      <c r="A166" s="19" t="s">
        <v>608</v>
      </c>
      <c r="B166" s="12">
        <f t="shared" si="175"/>
        <v>100</v>
      </c>
      <c r="C166" s="27" t="str">
        <f t="shared" si="176"/>
        <v>Agricultura</v>
      </c>
      <c r="D166" s="27" t="str">
        <f t="shared" si="177"/>
        <v>Agropecuario y Forestal</v>
      </c>
      <c r="E166" s="43">
        <v>100105001</v>
      </c>
      <c r="F166" s="27" t="str">
        <f t="shared" ref="F166:G166" si="230">+F165</f>
        <v>Fruta</v>
      </c>
      <c r="G166" s="27" t="str">
        <f t="shared" si="230"/>
        <v>Exportaciones</v>
      </c>
      <c r="H166" s="48" t="s">
        <v>627</v>
      </c>
      <c r="I166" s="60" t="s">
        <v>14</v>
      </c>
      <c r="J166" s="12" t="str">
        <f t="shared" ref="J166" si="231">+J165</f>
        <v>Ninguno</v>
      </c>
      <c r="K166" s="45" t="s">
        <v>478</v>
      </c>
      <c r="L166" s="52" t="str">
        <f t="shared" ref="L166" si="232">+L165</f>
        <v>Periodo 2012-2020</v>
      </c>
      <c r="M166" s="12" t="str">
        <f t="shared" si="181"/>
        <v>Dólares (USD)</v>
      </c>
      <c r="N166" s="12" t="str">
        <f t="shared" si="182"/>
        <v>Oficina de Estudios y Políticas Agrarias (ODEPA)</v>
      </c>
      <c r="O166" s="53" t="str">
        <f>"Valor de las exportaciones de "&amp;Sitio_Publico[[#This Row],[Muestra]]&amp;", de acuerdo a su procesamiento, durante el "&amp;L166</f>
        <v>Valor de las exportaciones de Almendra, de acuerdo a su procesamiento, durante el Periodo 2012-2020</v>
      </c>
      <c r="P166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Almendra de Chile diferenciado por el tipo de procesamiento recibido. La serie se extiende para el Periodo 2012-2020 de acuerdo a datos recopilados por la Oficina de Estudios y Políticas Agrarias (ODEPA)- Dólares (USD)</v>
      </c>
      <c r="Q166" s="32" t="str">
        <f t="shared" si="183"/>
        <v>Gráfico Proporciones</v>
      </c>
      <c r="R166" s="33"/>
      <c r="S166" s="55" t="str">
        <f t="shared" si="173"/>
        <v>https://analytics.zoho.com/open-view/2395394000006080903?ZOHO_CRITERIA=%22Trasposicion_4.2%22.%22Id_Categor%C3%ADa%22%20%3D%20100105001</v>
      </c>
      <c r="T166" s="16">
        <f t="shared" si="156"/>
        <v>777</v>
      </c>
      <c r="U166" s="29" t="str">
        <f t="shared" si="184"/>
        <v>#1774B9</v>
      </c>
      <c r="V166" s="34" t="str">
        <f>+Sitio_Publico[[#This Row],[idcoleccion]]&amp;"-"&amp;Sitio_Publico[[#This Row],[id]]</f>
        <v>100-0165</v>
      </c>
      <c r="W166" s="37">
        <f>+VLOOKUP(Sitio_Publico[[#This Row],[territorio]],Estructura!$AO$4:$AR$1500,4,0)</f>
        <v>77800000</v>
      </c>
      <c r="X166" s="30">
        <f>+VLOOKUP(Sitio_Publico[[#This Row],[tema]],Estructura!$F$4:$I$1514,3,0)</f>
        <v>0</v>
      </c>
      <c r="Y166" s="30" t="str">
        <f>+VLOOKUP(Sitio_Publico[[#This Row],[contenido]],Estructura!$M$4:$O$18,3,0)</f>
        <v>C-778</v>
      </c>
      <c r="Z166" s="30" t="e">
        <f>+VLOOKUP(Sitio_Publico[[#This Row],[Filtro Integrado]],Estructura!$F$1517:$I$1531,3,0)</f>
        <v>#N/A</v>
      </c>
      <c r="AA166" s="30" t="e">
        <f>+VLOOKUP(Sitio_Publico[[#This Row],[Muestra]],Estructura!$M$21:$O$1000,3,0)</f>
        <v>#N/A</v>
      </c>
    </row>
    <row r="167" spans="1:27" ht="40.799999999999997" x14ac:dyDescent="0.3">
      <c r="A167" s="19" t="s">
        <v>609</v>
      </c>
      <c r="B167" s="12">
        <f t="shared" si="175"/>
        <v>100</v>
      </c>
      <c r="C167" s="27" t="str">
        <f t="shared" si="176"/>
        <v>Agricultura</v>
      </c>
      <c r="D167" s="27" t="str">
        <f t="shared" si="177"/>
        <v>Agropecuario y Forestal</v>
      </c>
      <c r="E167" s="43">
        <v>100105002</v>
      </c>
      <c r="F167" s="27" t="str">
        <f t="shared" ref="F167:G167" si="233">+F166</f>
        <v>Fruta</v>
      </c>
      <c r="G167" s="27" t="str">
        <f t="shared" si="233"/>
        <v>Exportaciones</v>
      </c>
      <c r="H167" s="48" t="s">
        <v>627</v>
      </c>
      <c r="I167" s="60" t="s">
        <v>14</v>
      </c>
      <c r="J167" s="12" t="str">
        <f t="shared" ref="J167" si="234">+J166</f>
        <v>Ninguno</v>
      </c>
      <c r="K167" s="45" t="s">
        <v>479</v>
      </c>
      <c r="L167" s="52" t="str">
        <f t="shared" ref="L167" si="235">+L166</f>
        <v>Periodo 2012-2020</v>
      </c>
      <c r="M167" s="12" t="str">
        <f t="shared" si="181"/>
        <v>Dólares (USD)</v>
      </c>
      <c r="N167" s="12" t="str">
        <f t="shared" si="182"/>
        <v>Oficina de Estudios y Políticas Agrarias (ODEPA)</v>
      </c>
      <c r="O167" s="53" t="str">
        <f>"Valor de las exportaciones de "&amp;Sitio_Publico[[#This Row],[Muestra]]&amp;", de acuerdo a su procesamiento, durante el "&amp;L167</f>
        <v>Valor de las exportaciones de Avellana, de acuerdo a su procesamiento, durante el Periodo 2012-2020</v>
      </c>
      <c r="P16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Avellana de Chile diferenciado por el tipo de procesamiento recibido. La serie se extiende para el Periodo 2012-2020 de acuerdo a datos recopilados por la Oficina de Estudios y Políticas Agrarias (ODEPA)- Dólares (USD)</v>
      </c>
      <c r="Q167" s="32" t="str">
        <f t="shared" si="183"/>
        <v>Gráfico Proporciones</v>
      </c>
      <c r="R167" s="33"/>
      <c r="S167" s="55" t="str">
        <f t="shared" si="173"/>
        <v>https://analytics.zoho.com/open-view/2395394000006080903?ZOHO_CRITERIA=%22Trasposicion_4.2%22.%22Id_Categor%C3%ADa%22%20%3D%20100105002</v>
      </c>
      <c r="T167" s="16">
        <f t="shared" si="156"/>
        <v>777</v>
      </c>
      <c r="U167" s="29" t="str">
        <f t="shared" si="184"/>
        <v>#1774B9</v>
      </c>
      <c r="V167" s="34" t="str">
        <f>+Sitio_Publico[[#This Row],[idcoleccion]]&amp;"-"&amp;Sitio_Publico[[#This Row],[id]]</f>
        <v>100-0166</v>
      </c>
      <c r="W167" s="37">
        <f>+VLOOKUP(Sitio_Publico[[#This Row],[territorio]],Estructura!$AO$4:$AR$1500,4,0)</f>
        <v>77800000</v>
      </c>
      <c r="X167" s="30">
        <f>+VLOOKUP(Sitio_Publico[[#This Row],[tema]],Estructura!$F$4:$I$1514,3,0)</f>
        <v>0</v>
      </c>
      <c r="Y167" s="30" t="str">
        <f>+VLOOKUP(Sitio_Publico[[#This Row],[contenido]],Estructura!$M$4:$O$18,3,0)</f>
        <v>C-778</v>
      </c>
      <c r="Z167" s="30" t="e">
        <f>+VLOOKUP(Sitio_Publico[[#This Row],[Filtro Integrado]],Estructura!$F$1517:$I$1531,3,0)</f>
        <v>#N/A</v>
      </c>
      <c r="AA167" s="30" t="e">
        <f>+VLOOKUP(Sitio_Publico[[#This Row],[Muestra]],Estructura!$M$21:$O$1000,3,0)</f>
        <v>#N/A</v>
      </c>
    </row>
    <row r="168" spans="1:27" ht="40.799999999999997" x14ac:dyDescent="0.3">
      <c r="A168" s="19" t="s">
        <v>610</v>
      </c>
      <c r="B168" s="12">
        <f t="shared" si="175"/>
        <v>100</v>
      </c>
      <c r="C168" s="27" t="str">
        <f t="shared" si="176"/>
        <v>Agricultura</v>
      </c>
      <c r="D168" s="27" t="str">
        <f t="shared" si="177"/>
        <v>Agropecuario y Forestal</v>
      </c>
      <c r="E168" s="43">
        <v>100105003</v>
      </c>
      <c r="F168" s="27" t="str">
        <f t="shared" ref="F168:G168" si="236">+F167</f>
        <v>Fruta</v>
      </c>
      <c r="G168" s="27" t="str">
        <f t="shared" si="236"/>
        <v>Exportaciones</v>
      </c>
      <c r="H168" s="48" t="s">
        <v>627</v>
      </c>
      <c r="I168" s="60" t="s">
        <v>14</v>
      </c>
      <c r="J168" s="12" t="str">
        <f t="shared" ref="J168" si="237">+J167</f>
        <v>Ninguno</v>
      </c>
      <c r="K168" s="45" t="s">
        <v>480</v>
      </c>
      <c r="L168" s="52" t="str">
        <f t="shared" ref="L168" si="238">+L167</f>
        <v>Periodo 2012-2020</v>
      </c>
      <c r="M168" s="12" t="str">
        <f t="shared" si="181"/>
        <v>Dólares (USD)</v>
      </c>
      <c r="N168" s="12" t="str">
        <f t="shared" si="182"/>
        <v>Oficina de Estudios y Políticas Agrarias (ODEPA)</v>
      </c>
      <c r="O168" s="53" t="str">
        <f>"Valor de las exportaciones de "&amp;Sitio_Publico[[#This Row],[Muestra]]&amp;", de acuerdo a su procesamiento, durante el "&amp;L168</f>
        <v>Valor de las exportaciones de Castaña, de acuerdo a su procesamiento, durante el Periodo 2012-2020</v>
      </c>
      <c r="P16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Castaña de Chile diferenciado por el tipo de procesamiento recibido. La serie se extiende para el Periodo 2012-2020 de acuerdo a datos recopilados por la Oficina de Estudios y Políticas Agrarias (ODEPA)- Dólares (USD)</v>
      </c>
      <c r="Q168" s="32" t="str">
        <f t="shared" si="183"/>
        <v>Gráfico Proporciones</v>
      </c>
      <c r="R168" s="33"/>
      <c r="S168" s="55" t="str">
        <f t="shared" si="173"/>
        <v>https://analytics.zoho.com/open-view/2395394000006080903?ZOHO_CRITERIA=%22Trasposicion_4.2%22.%22Id_Categor%C3%ADa%22%20%3D%20100105003</v>
      </c>
      <c r="T168" s="16">
        <f t="shared" si="156"/>
        <v>777</v>
      </c>
      <c r="U168" s="29" t="str">
        <f t="shared" si="184"/>
        <v>#1774B9</v>
      </c>
      <c r="V168" s="34" t="str">
        <f>+Sitio_Publico[[#This Row],[idcoleccion]]&amp;"-"&amp;Sitio_Publico[[#This Row],[id]]</f>
        <v>100-0167</v>
      </c>
      <c r="W168" s="37">
        <f>+VLOOKUP(Sitio_Publico[[#This Row],[territorio]],Estructura!$AO$4:$AR$1500,4,0)</f>
        <v>77800000</v>
      </c>
      <c r="X168" s="30">
        <f>+VLOOKUP(Sitio_Publico[[#This Row],[tema]],Estructura!$F$4:$I$1514,3,0)</f>
        <v>0</v>
      </c>
      <c r="Y168" s="30" t="str">
        <f>+VLOOKUP(Sitio_Publico[[#This Row],[contenido]],Estructura!$M$4:$O$18,3,0)</f>
        <v>C-778</v>
      </c>
      <c r="Z168" s="30" t="e">
        <f>+VLOOKUP(Sitio_Publico[[#This Row],[Filtro Integrado]],Estructura!$F$1517:$I$1531,3,0)</f>
        <v>#N/A</v>
      </c>
      <c r="AA168" s="30" t="e">
        <f>+VLOOKUP(Sitio_Publico[[#This Row],[Muestra]],Estructura!$M$21:$O$1000,3,0)</f>
        <v>#N/A</v>
      </c>
    </row>
    <row r="169" spans="1:27" ht="40.799999999999997" x14ac:dyDescent="0.3">
      <c r="A169" s="19" t="s">
        <v>611</v>
      </c>
      <c r="B169" s="12">
        <f t="shared" si="175"/>
        <v>100</v>
      </c>
      <c r="C169" s="27" t="str">
        <f t="shared" si="176"/>
        <v>Agricultura</v>
      </c>
      <c r="D169" s="27" t="str">
        <f t="shared" si="177"/>
        <v>Agropecuario y Forestal</v>
      </c>
      <c r="E169" s="43">
        <v>100105004</v>
      </c>
      <c r="F169" s="27" t="str">
        <f t="shared" ref="F169:G169" si="239">+F168</f>
        <v>Fruta</v>
      </c>
      <c r="G169" s="27" t="str">
        <f t="shared" si="239"/>
        <v>Exportaciones</v>
      </c>
      <c r="H169" s="48" t="s">
        <v>627</v>
      </c>
      <c r="I169" s="60" t="s">
        <v>14</v>
      </c>
      <c r="J169" s="12" t="str">
        <f t="shared" ref="J169" si="240">+J168</f>
        <v>Ninguno</v>
      </c>
      <c r="K169" s="45" t="s">
        <v>481</v>
      </c>
      <c r="L169" s="52" t="str">
        <f t="shared" ref="L169" si="241">+L168</f>
        <v>Periodo 2012-2020</v>
      </c>
      <c r="M169" s="12" t="str">
        <f t="shared" si="181"/>
        <v>Dólares (USD)</v>
      </c>
      <c r="N169" s="12" t="str">
        <f t="shared" si="182"/>
        <v>Oficina de Estudios y Políticas Agrarias (ODEPA)</v>
      </c>
      <c r="O169" s="53" t="str">
        <f>"Valor de las exportaciones de "&amp;Sitio_Publico[[#This Row],[Muestra]]&amp;", de acuerdo a su procesamiento, durante el "&amp;L169</f>
        <v>Valor de las exportaciones de Nuez, de acuerdo a su procesamiento, durante el Periodo 2012-2020</v>
      </c>
      <c r="P16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Nuez de Chile diferenciado por el tipo de procesamiento recibido. La serie se extiende para el Periodo 2012-2020 de acuerdo a datos recopilados por la Oficina de Estudios y Políticas Agrarias (ODEPA)- Dólares (USD)</v>
      </c>
      <c r="Q169" s="32" t="str">
        <f t="shared" si="183"/>
        <v>Gráfico Proporciones</v>
      </c>
      <c r="R169" s="33"/>
      <c r="S169" s="55" t="str">
        <f t="shared" si="173"/>
        <v>https://analytics.zoho.com/open-view/2395394000006080903?ZOHO_CRITERIA=%22Trasposicion_4.2%22.%22Id_Categor%C3%ADa%22%20%3D%20100105004</v>
      </c>
      <c r="T169" s="16">
        <f t="shared" si="156"/>
        <v>777</v>
      </c>
      <c r="U169" s="29" t="str">
        <f t="shared" si="184"/>
        <v>#1774B9</v>
      </c>
      <c r="V169" s="34" t="str">
        <f>+Sitio_Publico[[#This Row],[idcoleccion]]&amp;"-"&amp;Sitio_Publico[[#This Row],[id]]</f>
        <v>100-0168</v>
      </c>
      <c r="W169" s="37">
        <f>+VLOOKUP(Sitio_Publico[[#This Row],[territorio]],Estructura!$AO$4:$AR$1500,4,0)</f>
        <v>77800000</v>
      </c>
      <c r="X169" s="30">
        <f>+VLOOKUP(Sitio_Publico[[#This Row],[tema]],Estructura!$F$4:$I$1514,3,0)</f>
        <v>0</v>
      </c>
      <c r="Y169" s="30" t="str">
        <f>+VLOOKUP(Sitio_Publico[[#This Row],[contenido]],Estructura!$M$4:$O$18,3,0)</f>
        <v>C-778</v>
      </c>
      <c r="Z169" s="30" t="e">
        <f>+VLOOKUP(Sitio_Publico[[#This Row],[Filtro Integrado]],Estructura!$F$1517:$I$1531,3,0)</f>
        <v>#N/A</v>
      </c>
      <c r="AA169" s="30" t="e">
        <f>+VLOOKUP(Sitio_Publico[[#This Row],[Muestra]],Estructura!$M$21:$O$1000,3,0)</f>
        <v>#N/A</v>
      </c>
    </row>
    <row r="170" spans="1:27" ht="40.799999999999997" x14ac:dyDescent="0.3">
      <c r="A170" s="19" t="s">
        <v>612</v>
      </c>
      <c r="B170" s="12">
        <f t="shared" si="175"/>
        <v>100</v>
      </c>
      <c r="C170" s="27" t="str">
        <f t="shared" si="176"/>
        <v>Agricultura</v>
      </c>
      <c r="D170" s="27" t="str">
        <f t="shared" si="177"/>
        <v>Agropecuario y Forestal</v>
      </c>
      <c r="E170" s="43">
        <v>100105005</v>
      </c>
      <c r="F170" s="27" t="str">
        <f t="shared" ref="F170:G170" si="242">+F169</f>
        <v>Fruta</v>
      </c>
      <c r="G170" s="27" t="str">
        <f t="shared" si="242"/>
        <v>Exportaciones</v>
      </c>
      <c r="H170" s="48" t="s">
        <v>627</v>
      </c>
      <c r="I170" s="60" t="s">
        <v>14</v>
      </c>
      <c r="J170" s="12" t="str">
        <f t="shared" ref="J170" si="243">+J169</f>
        <v>Ninguno</v>
      </c>
      <c r="K170" s="45" t="s">
        <v>482</v>
      </c>
      <c r="L170" s="52" t="str">
        <f t="shared" ref="L170" si="244">+L169</f>
        <v>Periodo 2012-2020</v>
      </c>
      <c r="M170" s="12" t="str">
        <f t="shared" si="181"/>
        <v>Dólares (USD)</v>
      </c>
      <c r="N170" s="12" t="str">
        <f t="shared" si="182"/>
        <v>Oficina de Estudios y Políticas Agrarias (ODEPA)</v>
      </c>
      <c r="O170" s="53" t="str">
        <f>"Valor de las exportaciones de "&amp;Sitio_Publico[[#This Row],[Muestra]]&amp;", de acuerdo a su procesamiento, durante el "&amp;L170</f>
        <v>Valor de las exportaciones de Pistacho, de acuerdo a su procesamiento, durante el Periodo 2012-2020</v>
      </c>
      <c r="P17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Pistacho de Chile diferenciado por el tipo de procesamiento recibido. La serie se extiende para el Periodo 2012-2020 de acuerdo a datos recopilados por la Oficina de Estudios y Políticas Agrarias (ODEPA)- Dólares (USD)</v>
      </c>
      <c r="Q170" s="32" t="str">
        <f t="shared" si="183"/>
        <v>Gráfico Proporciones</v>
      </c>
      <c r="R170" s="33"/>
      <c r="S170" s="55" t="str">
        <f t="shared" si="173"/>
        <v>https://analytics.zoho.com/open-view/2395394000006080903?ZOHO_CRITERIA=%22Trasposicion_4.2%22.%22Id_Categor%C3%ADa%22%20%3D%20100105005</v>
      </c>
      <c r="T170" s="16">
        <f t="shared" si="156"/>
        <v>777</v>
      </c>
      <c r="U170" s="29" t="str">
        <f t="shared" si="184"/>
        <v>#1774B9</v>
      </c>
      <c r="V170" s="34" t="str">
        <f>+Sitio_Publico[[#This Row],[idcoleccion]]&amp;"-"&amp;Sitio_Publico[[#This Row],[id]]</f>
        <v>100-0169</v>
      </c>
      <c r="W170" s="37">
        <f>+VLOOKUP(Sitio_Publico[[#This Row],[territorio]],Estructura!$AO$4:$AR$1500,4,0)</f>
        <v>77800000</v>
      </c>
      <c r="X170" s="30">
        <f>+VLOOKUP(Sitio_Publico[[#This Row],[tema]],Estructura!$F$4:$I$1514,3,0)</f>
        <v>0</v>
      </c>
      <c r="Y170" s="30" t="str">
        <f>+VLOOKUP(Sitio_Publico[[#This Row],[contenido]],Estructura!$M$4:$O$18,3,0)</f>
        <v>C-778</v>
      </c>
      <c r="Z170" s="30" t="e">
        <f>+VLOOKUP(Sitio_Publico[[#This Row],[Filtro Integrado]],Estructura!$F$1517:$I$1531,3,0)</f>
        <v>#N/A</v>
      </c>
      <c r="AA170" s="30" t="e">
        <f>+VLOOKUP(Sitio_Publico[[#This Row],[Muestra]],Estructura!$M$21:$O$1000,3,0)</f>
        <v>#N/A</v>
      </c>
    </row>
    <row r="171" spans="1:27" ht="40.799999999999997" x14ac:dyDescent="0.3">
      <c r="A171" s="19" t="s">
        <v>613</v>
      </c>
      <c r="B171" s="12">
        <f t="shared" si="175"/>
        <v>100</v>
      </c>
      <c r="C171" s="27" t="str">
        <f t="shared" si="176"/>
        <v>Agricultura</v>
      </c>
      <c r="D171" s="27" t="str">
        <f t="shared" si="177"/>
        <v>Agropecuario y Forestal</v>
      </c>
      <c r="E171" s="43">
        <v>100105006</v>
      </c>
      <c r="F171" s="27" t="str">
        <f t="shared" ref="F171:G171" si="245">+F170</f>
        <v>Fruta</v>
      </c>
      <c r="G171" s="27" t="str">
        <f t="shared" si="245"/>
        <v>Exportaciones</v>
      </c>
      <c r="H171" s="48" t="s">
        <v>627</v>
      </c>
      <c r="I171" s="60" t="s">
        <v>14</v>
      </c>
      <c r="J171" s="12" t="str">
        <f t="shared" ref="J171" si="246">+J170</f>
        <v>Ninguno</v>
      </c>
      <c r="K171" s="45" t="s">
        <v>483</v>
      </c>
      <c r="L171" s="52" t="str">
        <f t="shared" ref="L171" si="247">+L170</f>
        <v>Periodo 2012-2020</v>
      </c>
      <c r="M171" s="12" t="str">
        <f t="shared" si="181"/>
        <v>Dólares (USD)</v>
      </c>
      <c r="N171" s="12" t="str">
        <f t="shared" si="182"/>
        <v>Oficina de Estudios y Políticas Agrarias (ODEPA)</v>
      </c>
      <c r="O171" s="53" t="str">
        <f>"Valor de las exportaciones de "&amp;Sitio_Publico[[#This Row],[Muestra]]&amp;", de acuerdo a su procesamiento, durante el "&amp;L171</f>
        <v>Valor de las exportaciones de Otros frutos secos, de acuerdo a su procesamiento, durante el Periodo 2012-2020</v>
      </c>
      <c r="P17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frutos secos de Chile diferenciado por el tipo de procesamiento recibido. La serie se extiende para el Periodo 2012-2020 de acuerdo a datos recopilados por la Oficina de Estudios y Políticas Agrarias (ODEPA)- Dólares (USD)</v>
      </c>
      <c r="Q171" s="32" t="str">
        <f t="shared" si="183"/>
        <v>Gráfico Proporciones</v>
      </c>
      <c r="R171" s="33"/>
      <c r="S171" s="55" t="str">
        <f t="shared" si="173"/>
        <v>https://analytics.zoho.com/open-view/2395394000006080903?ZOHO_CRITERIA=%22Trasposicion_4.2%22.%22Id_Categor%C3%ADa%22%20%3D%20100105006</v>
      </c>
      <c r="T171" s="16">
        <f t="shared" si="156"/>
        <v>777</v>
      </c>
      <c r="U171" s="29" t="str">
        <f t="shared" si="184"/>
        <v>#1774B9</v>
      </c>
      <c r="V171" s="34" t="str">
        <f>+Sitio_Publico[[#This Row],[idcoleccion]]&amp;"-"&amp;Sitio_Publico[[#This Row],[id]]</f>
        <v>100-0170</v>
      </c>
      <c r="W171" s="37">
        <f>+VLOOKUP(Sitio_Publico[[#This Row],[territorio]],Estructura!$AO$4:$AR$1500,4,0)</f>
        <v>77800000</v>
      </c>
      <c r="X171" s="30">
        <f>+VLOOKUP(Sitio_Publico[[#This Row],[tema]],Estructura!$F$4:$I$1514,3,0)</f>
        <v>0</v>
      </c>
      <c r="Y171" s="30" t="str">
        <f>+VLOOKUP(Sitio_Publico[[#This Row],[contenido]],Estructura!$M$4:$O$18,3,0)</f>
        <v>C-778</v>
      </c>
      <c r="Z171" s="30" t="e">
        <f>+VLOOKUP(Sitio_Publico[[#This Row],[Filtro Integrado]],Estructura!$F$1517:$I$1531,3,0)</f>
        <v>#N/A</v>
      </c>
      <c r="AA171" s="30" t="e">
        <f>+VLOOKUP(Sitio_Publico[[#This Row],[Muestra]],Estructura!$M$21:$O$1000,3,0)</f>
        <v>#N/A</v>
      </c>
    </row>
    <row r="172" spans="1:27" ht="40.799999999999997" x14ac:dyDescent="0.3">
      <c r="A172" s="19" t="s">
        <v>614</v>
      </c>
      <c r="B172" s="12">
        <f t="shared" si="175"/>
        <v>100</v>
      </c>
      <c r="C172" s="27" t="str">
        <f t="shared" si="176"/>
        <v>Agricultura</v>
      </c>
      <c r="D172" s="27" t="str">
        <f t="shared" si="177"/>
        <v>Agropecuario y Forestal</v>
      </c>
      <c r="E172" s="43">
        <v>100106001</v>
      </c>
      <c r="F172" s="27" t="str">
        <f t="shared" ref="F172:G172" si="248">+F171</f>
        <v>Fruta</v>
      </c>
      <c r="G172" s="27" t="str">
        <f t="shared" si="248"/>
        <v>Exportaciones</v>
      </c>
      <c r="H172" s="48" t="s">
        <v>627</v>
      </c>
      <c r="I172" s="60" t="s">
        <v>14</v>
      </c>
      <c r="J172" s="12" t="str">
        <f t="shared" ref="J172" si="249">+J171</f>
        <v>Ninguno</v>
      </c>
      <c r="K172" s="45" t="s">
        <v>484</v>
      </c>
      <c r="L172" s="52" t="str">
        <f t="shared" ref="L172" si="250">+L171</f>
        <v>Periodo 2012-2020</v>
      </c>
      <c r="M172" s="12" t="str">
        <f t="shared" si="181"/>
        <v>Dólares (USD)</v>
      </c>
      <c r="N172" s="12" t="str">
        <f t="shared" si="182"/>
        <v>Oficina de Estudios y Políticas Agrarias (ODEPA)</v>
      </c>
      <c r="O172" s="53" t="str">
        <f>"Valor de las exportaciones de "&amp;Sitio_Publico[[#This Row],[Muestra]]&amp;", de acuerdo a su procesamiento, durante el "&amp;L172</f>
        <v>Valor de las exportaciones de Olivo, de acuerdo a su procesamiento, durante el Periodo 2012-2020</v>
      </c>
      <c r="P17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Olivo de Chile diferenciado por el tipo de procesamiento recibido. La serie se extiende para el Periodo 2012-2020 de acuerdo a datos recopilados por la Oficina de Estudios y Políticas Agrarias (ODEPA)- Dólares (USD)</v>
      </c>
      <c r="Q172" s="32" t="str">
        <f t="shared" si="183"/>
        <v>Gráfico Proporciones</v>
      </c>
      <c r="R172" s="33"/>
      <c r="S172" s="55" t="str">
        <f t="shared" si="173"/>
        <v>https://analytics.zoho.com/open-view/2395394000006080903?ZOHO_CRITERIA=%22Trasposicion_4.2%22.%22Id_Categor%C3%ADa%22%20%3D%20100106001</v>
      </c>
      <c r="T172" s="16">
        <f t="shared" si="156"/>
        <v>777</v>
      </c>
      <c r="U172" s="29" t="str">
        <f t="shared" si="184"/>
        <v>#1774B9</v>
      </c>
      <c r="V172" s="34" t="str">
        <f>+Sitio_Publico[[#This Row],[idcoleccion]]&amp;"-"&amp;Sitio_Publico[[#This Row],[id]]</f>
        <v>100-0171</v>
      </c>
      <c r="W172" s="37">
        <f>+VLOOKUP(Sitio_Publico[[#This Row],[territorio]],Estructura!$AO$4:$AR$1500,4,0)</f>
        <v>77800000</v>
      </c>
      <c r="X172" s="30">
        <f>+VLOOKUP(Sitio_Publico[[#This Row],[tema]],Estructura!$F$4:$I$1514,3,0)</f>
        <v>0</v>
      </c>
      <c r="Y172" s="30" t="str">
        <f>+VLOOKUP(Sitio_Publico[[#This Row],[contenido]],Estructura!$M$4:$O$18,3,0)</f>
        <v>C-778</v>
      </c>
      <c r="Z172" s="30" t="e">
        <f>+VLOOKUP(Sitio_Publico[[#This Row],[Filtro Integrado]],Estructura!$F$1517:$I$1531,3,0)</f>
        <v>#N/A</v>
      </c>
      <c r="AA172" s="30" t="e">
        <f>+VLOOKUP(Sitio_Publico[[#This Row],[Muestra]],Estructura!$M$21:$O$1000,3,0)</f>
        <v>#N/A</v>
      </c>
    </row>
    <row r="173" spans="1:27" ht="40.799999999999997" x14ac:dyDescent="0.3">
      <c r="A173" s="19" t="s">
        <v>615</v>
      </c>
      <c r="B173" s="12">
        <f t="shared" si="175"/>
        <v>100</v>
      </c>
      <c r="C173" s="27" t="str">
        <f t="shared" si="176"/>
        <v>Agricultura</v>
      </c>
      <c r="D173" s="27" t="str">
        <f t="shared" si="177"/>
        <v>Agropecuario y Forestal</v>
      </c>
      <c r="E173" s="43">
        <v>100106002</v>
      </c>
      <c r="F173" s="27" t="str">
        <f t="shared" ref="F173:G173" si="251">+F172</f>
        <v>Fruta</v>
      </c>
      <c r="G173" s="27" t="str">
        <f t="shared" si="251"/>
        <v>Exportaciones</v>
      </c>
      <c r="H173" s="48" t="s">
        <v>627</v>
      </c>
      <c r="I173" s="60" t="s">
        <v>14</v>
      </c>
      <c r="J173" s="12" t="str">
        <f t="shared" ref="J173" si="252">+J172</f>
        <v>Ninguno</v>
      </c>
      <c r="K173" s="45" t="s">
        <v>485</v>
      </c>
      <c r="L173" s="52" t="str">
        <f t="shared" ref="L173" si="253">+L172</f>
        <v>Periodo 2012-2020</v>
      </c>
      <c r="M173" s="12" t="str">
        <f t="shared" si="181"/>
        <v>Dólares (USD)</v>
      </c>
      <c r="N173" s="12" t="str">
        <f t="shared" si="182"/>
        <v>Oficina de Estudios y Políticas Agrarias (ODEPA)</v>
      </c>
      <c r="O173" s="53" t="str">
        <f>"Valor de las exportaciones de "&amp;Sitio_Publico[[#This Row],[Muestra]]&amp;", de acuerdo a su procesamiento, durante el "&amp;L173</f>
        <v>Valor de las exportaciones de Palta, de acuerdo a su procesamiento, durante el Periodo 2012-2020</v>
      </c>
      <c r="P173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Palta de Chile diferenciado por el tipo de procesamiento recibido. La serie se extiende para el Periodo 2012-2020 de acuerdo a datos recopilados por la Oficina de Estudios y Políticas Agrarias (ODEPA)- Dólares (USD)</v>
      </c>
      <c r="Q173" s="32" t="str">
        <f t="shared" si="183"/>
        <v>Gráfico Proporciones</v>
      </c>
      <c r="R173" s="33"/>
      <c r="S173" s="55" t="str">
        <f t="shared" si="173"/>
        <v>https://analytics.zoho.com/open-view/2395394000006080903?ZOHO_CRITERIA=%22Trasposicion_4.2%22.%22Id_Categor%C3%ADa%22%20%3D%20100106002</v>
      </c>
      <c r="T173" s="16">
        <f t="shared" si="156"/>
        <v>777</v>
      </c>
      <c r="U173" s="29" t="str">
        <f t="shared" si="184"/>
        <v>#1774B9</v>
      </c>
      <c r="V173" s="34" t="str">
        <f>+Sitio_Publico[[#This Row],[idcoleccion]]&amp;"-"&amp;Sitio_Publico[[#This Row],[id]]</f>
        <v>100-0172</v>
      </c>
      <c r="W173" s="37">
        <f>+VLOOKUP(Sitio_Publico[[#This Row],[territorio]],Estructura!$AO$4:$AR$1500,4,0)</f>
        <v>77800000</v>
      </c>
      <c r="X173" s="30">
        <f>+VLOOKUP(Sitio_Publico[[#This Row],[tema]],Estructura!$F$4:$I$1514,3,0)</f>
        <v>0</v>
      </c>
      <c r="Y173" s="30" t="str">
        <f>+VLOOKUP(Sitio_Publico[[#This Row],[contenido]],Estructura!$M$4:$O$18,3,0)</f>
        <v>C-778</v>
      </c>
      <c r="Z173" s="30" t="e">
        <f>+VLOOKUP(Sitio_Publico[[#This Row],[Filtro Integrado]],Estructura!$F$1517:$I$1531,3,0)</f>
        <v>#N/A</v>
      </c>
      <c r="AA173" s="30" t="e">
        <f>+VLOOKUP(Sitio_Publico[[#This Row],[Muestra]],Estructura!$M$21:$O$1000,3,0)</f>
        <v>#N/A</v>
      </c>
    </row>
    <row r="174" spans="1:27" ht="40.799999999999997" x14ac:dyDescent="0.3">
      <c r="A174" s="19" t="s">
        <v>616</v>
      </c>
      <c r="B174" s="12">
        <f t="shared" si="175"/>
        <v>100</v>
      </c>
      <c r="C174" s="27" t="str">
        <f t="shared" si="176"/>
        <v>Agricultura</v>
      </c>
      <c r="D174" s="27" t="str">
        <f t="shared" si="177"/>
        <v>Agropecuario y Forestal</v>
      </c>
      <c r="E174" s="43">
        <v>100107002</v>
      </c>
      <c r="F174" s="27" t="str">
        <f t="shared" ref="F174:G174" si="254">+F173</f>
        <v>Fruta</v>
      </c>
      <c r="G174" s="27" t="str">
        <f t="shared" si="254"/>
        <v>Exportaciones</v>
      </c>
      <c r="H174" s="48" t="s">
        <v>627</v>
      </c>
      <c r="I174" s="60" t="s">
        <v>14</v>
      </c>
      <c r="J174" s="12" t="str">
        <f t="shared" ref="J174" si="255">+J173</f>
        <v>Ninguno</v>
      </c>
      <c r="K174" s="45" t="s">
        <v>486</v>
      </c>
      <c r="L174" s="52" t="str">
        <f t="shared" ref="L174" si="256">+L173</f>
        <v>Periodo 2012-2020</v>
      </c>
      <c r="M174" s="12" t="str">
        <f t="shared" si="181"/>
        <v>Dólares (USD)</v>
      </c>
      <c r="N174" s="12" t="str">
        <f t="shared" si="182"/>
        <v>Oficina de Estudios y Políticas Agrarias (ODEPA)</v>
      </c>
      <c r="O174" s="53" t="str">
        <f>"Valor de las exportaciones de "&amp;Sitio_Publico[[#This Row],[Muestra]]&amp;", de acuerdo a su procesamiento, durante el "&amp;L174</f>
        <v>Valor de las exportaciones de Chirimoya, de acuerdo a su procesamiento, durante el Periodo 2012-2020</v>
      </c>
      <c r="P174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Chirimoya de Chile diferenciado por el tipo de procesamiento recibido. La serie se extiende para el Periodo 2012-2020 de acuerdo a datos recopilados por la Oficina de Estudios y Políticas Agrarias (ODEPA)- Dólares (USD)</v>
      </c>
      <c r="Q174" s="32" t="str">
        <f t="shared" si="183"/>
        <v>Gráfico Proporciones</v>
      </c>
      <c r="R174" s="33"/>
      <c r="S174" s="55" t="str">
        <f t="shared" si="173"/>
        <v>https://analytics.zoho.com/open-view/2395394000006080903?ZOHO_CRITERIA=%22Trasposicion_4.2%22.%22Id_Categor%C3%ADa%22%20%3D%20100107002</v>
      </c>
      <c r="T174" s="16">
        <f t="shared" si="156"/>
        <v>777</v>
      </c>
      <c r="U174" s="29" t="str">
        <f t="shared" si="184"/>
        <v>#1774B9</v>
      </c>
      <c r="V174" s="34" t="str">
        <f>+Sitio_Publico[[#This Row],[idcoleccion]]&amp;"-"&amp;Sitio_Publico[[#This Row],[id]]</f>
        <v>100-0173</v>
      </c>
      <c r="W174" s="37">
        <f>+VLOOKUP(Sitio_Publico[[#This Row],[territorio]],Estructura!$AO$4:$AR$1500,4,0)</f>
        <v>77800000</v>
      </c>
      <c r="X174" s="30">
        <f>+VLOOKUP(Sitio_Publico[[#This Row],[tema]],Estructura!$F$4:$I$1514,3,0)</f>
        <v>0</v>
      </c>
      <c r="Y174" s="30" t="str">
        <f>+VLOOKUP(Sitio_Publico[[#This Row],[contenido]],Estructura!$M$4:$O$18,3,0)</f>
        <v>C-778</v>
      </c>
      <c r="Z174" s="30" t="e">
        <f>+VLOOKUP(Sitio_Publico[[#This Row],[Filtro Integrado]],Estructura!$F$1517:$I$1531,3,0)</f>
        <v>#N/A</v>
      </c>
      <c r="AA174" s="30" t="e">
        <f>+VLOOKUP(Sitio_Publico[[#This Row],[Muestra]],Estructura!$M$21:$O$1000,3,0)</f>
        <v>#N/A</v>
      </c>
    </row>
    <row r="175" spans="1:27" ht="40.799999999999997" x14ac:dyDescent="0.3">
      <c r="A175" s="19" t="s">
        <v>617</v>
      </c>
      <c r="B175" s="12">
        <f t="shared" si="175"/>
        <v>100</v>
      </c>
      <c r="C175" s="27" t="str">
        <f t="shared" si="176"/>
        <v>Agricultura</v>
      </c>
      <c r="D175" s="27" t="str">
        <f t="shared" si="177"/>
        <v>Agropecuario y Forestal</v>
      </c>
      <c r="E175" s="43">
        <v>100107012</v>
      </c>
      <c r="F175" s="27" t="str">
        <f t="shared" ref="F175:G175" si="257">+F174</f>
        <v>Fruta</v>
      </c>
      <c r="G175" s="27" t="str">
        <f t="shared" si="257"/>
        <v>Exportaciones</v>
      </c>
      <c r="H175" s="48" t="s">
        <v>627</v>
      </c>
      <c r="I175" s="60" t="s">
        <v>14</v>
      </c>
      <c r="J175" s="12" t="str">
        <f t="shared" ref="J175" si="258">+J174</f>
        <v>Ninguno</v>
      </c>
      <c r="K175" s="45" t="s">
        <v>487</v>
      </c>
      <c r="L175" s="52" t="str">
        <f t="shared" ref="L175" si="259">+L174</f>
        <v>Periodo 2012-2020</v>
      </c>
      <c r="M175" s="12" t="str">
        <f t="shared" si="181"/>
        <v>Dólares (USD)</v>
      </c>
      <c r="N175" s="12" t="str">
        <f t="shared" si="182"/>
        <v>Oficina de Estudios y Políticas Agrarias (ODEPA)</v>
      </c>
      <c r="O175" s="53" t="str">
        <f>"Valor de las exportaciones de "&amp;Sitio_Publico[[#This Row],[Muestra]]&amp;", de acuerdo a su procesamiento, durante el "&amp;L175</f>
        <v>Valor de las exportaciones de Otros frutos, de acuerdo a su procesamiento, durante el Periodo 2012-2020</v>
      </c>
      <c r="P175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frutos de Chile diferenciado por el tipo de procesamiento recibido. La serie se extiende para el Periodo 2012-2020 de acuerdo a datos recopilados por la Oficina de Estudios y Políticas Agrarias (ODEPA)- Dólares (USD)</v>
      </c>
      <c r="Q175" s="32" t="str">
        <f t="shared" si="183"/>
        <v>Gráfico Proporciones</v>
      </c>
      <c r="R175" s="33"/>
      <c r="S175" s="55" t="str">
        <f t="shared" si="173"/>
        <v>https://analytics.zoho.com/open-view/2395394000006080903?ZOHO_CRITERIA=%22Trasposicion_4.2%22.%22Id_Categor%C3%ADa%22%20%3D%20100107012</v>
      </c>
      <c r="T175" s="16">
        <f t="shared" si="156"/>
        <v>777</v>
      </c>
      <c r="U175" s="29" t="str">
        <f t="shared" si="184"/>
        <v>#1774B9</v>
      </c>
      <c r="V175" s="34" t="str">
        <f>+Sitio_Publico[[#This Row],[idcoleccion]]&amp;"-"&amp;Sitio_Publico[[#This Row],[id]]</f>
        <v>100-0174</v>
      </c>
      <c r="W175" s="37">
        <f>+VLOOKUP(Sitio_Publico[[#This Row],[territorio]],Estructura!$AO$4:$AR$1500,4,0)</f>
        <v>77800000</v>
      </c>
      <c r="X175" s="30">
        <f>+VLOOKUP(Sitio_Publico[[#This Row],[tema]],Estructura!$F$4:$I$1514,3,0)</f>
        <v>0</v>
      </c>
      <c r="Y175" s="30" t="str">
        <f>+VLOOKUP(Sitio_Publico[[#This Row],[contenido]],Estructura!$M$4:$O$18,3,0)</f>
        <v>C-778</v>
      </c>
      <c r="Z175" s="30" t="e">
        <f>+VLOOKUP(Sitio_Publico[[#This Row],[Filtro Integrado]],Estructura!$F$1517:$I$1531,3,0)</f>
        <v>#N/A</v>
      </c>
      <c r="AA175" s="30" t="e">
        <f>+VLOOKUP(Sitio_Publico[[#This Row],[Muestra]],Estructura!$M$21:$O$1000,3,0)</f>
        <v>#N/A</v>
      </c>
    </row>
    <row r="176" spans="1:27" ht="40.799999999999997" x14ac:dyDescent="0.3">
      <c r="A176" s="19" t="s">
        <v>618</v>
      </c>
      <c r="B176" s="12">
        <f t="shared" si="175"/>
        <v>100</v>
      </c>
      <c r="C176" s="27" t="str">
        <f t="shared" si="176"/>
        <v>Agricultura</v>
      </c>
      <c r="D176" s="27" t="str">
        <f t="shared" si="177"/>
        <v>Agropecuario y Forestal</v>
      </c>
      <c r="E176" s="43">
        <v>100107013</v>
      </c>
      <c r="F176" s="27" t="str">
        <f t="shared" ref="F176:G176" si="260">+F175</f>
        <v>Fruta</v>
      </c>
      <c r="G176" s="27" t="str">
        <f t="shared" si="260"/>
        <v>Exportaciones</v>
      </c>
      <c r="H176" s="48" t="s">
        <v>627</v>
      </c>
      <c r="I176" s="60" t="s">
        <v>14</v>
      </c>
      <c r="J176" s="12" t="str">
        <f t="shared" ref="J176" si="261">+J175</f>
        <v>Ninguno</v>
      </c>
      <c r="K176" s="45" t="s">
        <v>488</v>
      </c>
      <c r="L176" s="52" t="str">
        <f t="shared" ref="L176" si="262">+L175</f>
        <v>Periodo 2012-2020</v>
      </c>
      <c r="M176" s="12" t="str">
        <f t="shared" si="181"/>
        <v>Dólares (USD)</v>
      </c>
      <c r="N176" s="12" t="str">
        <f t="shared" si="182"/>
        <v>Oficina de Estudios y Políticas Agrarias (ODEPA)</v>
      </c>
      <c r="O176" s="53" t="str">
        <f>"Valor de las exportaciones de "&amp;Sitio_Publico[[#This Row],[Muestra]]&amp;", de acuerdo a su procesamiento, durante el "&amp;L176</f>
        <v>Valor de las exportaciones de Plumcots, de acuerdo a su procesamiento, durante el Periodo 2012-2020</v>
      </c>
      <c r="P176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Plumcots de Chile diferenciado por el tipo de procesamiento recibido. La serie se extiende para el Periodo 2012-2020 de acuerdo a datos recopilados por la Oficina de Estudios y Políticas Agrarias (ODEPA)- Dólares (USD)</v>
      </c>
      <c r="Q176" s="32" t="str">
        <f t="shared" si="183"/>
        <v>Gráfico Proporciones</v>
      </c>
      <c r="R176" s="33"/>
      <c r="S176" s="55" t="str">
        <f t="shared" si="173"/>
        <v>https://analytics.zoho.com/open-view/2395394000006080903?ZOHO_CRITERIA=%22Trasposicion_4.2%22.%22Id_Categor%C3%ADa%22%20%3D%20100107013</v>
      </c>
      <c r="T176" s="16">
        <f t="shared" si="156"/>
        <v>777</v>
      </c>
      <c r="U176" s="29" t="str">
        <f t="shared" si="184"/>
        <v>#1774B9</v>
      </c>
      <c r="V176" s="34" t="str">
        <f>+Sitio_Publico[[#This Row],[idcoleccion]]&amp;"-"&amp;Sitio_Publico[[#This Row],[id]]</f>
        <v>100-0175</v>
      </c>
      <c r="W176" s="37">
        <f>+VLOOKUP(Sitio_Publico[[#This Row],[territorio]],Estructura!$AO$4:$AR$1500,4,0)</f>
        <v>77800000</v>
      </c>
      <c r="X176" s="30">
        <f>+VLOOKUP(Sitio_Publico[[#This Row],[tema]],Estructura!$F$4:$I$1514,3,0)</f>
        <v>0</v>
      </c>
      <c r="Y176" s="30" t="str">
        <f>+VLOOKUP(Sitio_Publico[[#This Row],[contenido]],Estructura!$M$4:$O$18,3,0)</f>
        <v>C-778</v>
      </c>
      <c r="Z176" s="30" t="e">
        <f>+VLOOKUP(Sitio_Publico[[#This Row],[Filtro Integrado]],Estructura!$F$1517:$I$1531,3,0)</f>
        <v>#N/A</v>
      </c>
      <c r="AA176" s="30" t="e">
        <f>+VLOOKUP(Sitio_Publico[[#This Row],[Muestra]],Estructura!$M$21:$O$1000,3,0)</f>
        <v>#N/A</v>
      </c>
    </row>
    <row r="177" spans="1:27" ht="40.799999999999997" x14ac:dyDescent="0.3">
      <c r="A177" s="19" t="s">
        <v>619</v>
      </c>
      <c r="B177" s="12">
        <f t="shared" si="175"/>
        <v>100</v>
      </c>
      <c r="C177" s="27" t="str">
        <f t="shared" si="176"/>
        <v>Agricultura</v>
      </c>
      <c r="D177" s="27" t="str">
        <f t="shared" si="177"/>
        <v>Agropecuario y Forestal</v>
      </c>
      <c r="E177" s="43">
        <v>100108002</v>
      </c>
      <c r="F177" s="27" t="str">
        <f t="shared" ref="F177:G177" si="263">+F176</f>
        <v>Fruta</v>
      </c>
      <c r="G177" s="27" t="str">
        <f t="shared" si="263"/>
        <v>Exportaciones</v>
      </c>
      <c r="H177" s="48" t="s">
        <v>627</v>
      </c>
      <c r="I177" s="60" t="s">
        <v>14</v>
      </c>
      <c r="J177" s="12" t="str">
        <f t="shared" ref="J177" si="264">+J176</f>
        <v>Ninguno</v>
      </c>
      <c r="K177" s="45" t="s">
        <v>489</v>
      </c>
      <c r="L177" s="52" t="str">
        <f t="shared" ref="L177" si="265">+L176</f>
        <v>Periodo 2012-2020</v>
      </c>
      <c r="M177" s="12" t="str">
        <f t="shared" si="181"/>
        <v>Dólares (USD)</v>
      </c>
      <c r="N177" s="12" t="str">
        <f t="shared" si="182"/>
        <v>Oficina de Estudios y Políticas Agrarias (ODEPA)</v>
      </c>
      <c r="O177" s="53" t="str">
        <f>"Valor de las exportaciones de "&amp;Sitio_Publico[[#This Row],[Muestra]]&amp;", de acuerdo a su procesamiento, durante el "&amp;L177</f>
        <v>Valor de las exportaciones de Mango, de acuerdo a su procesamiento, durante el Periodo 2012-2020</v>
      </c>
      <c r="P17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Mango de Chile diferenciado por el tipo de procesamiento recibido. La serie se extiende para el Periodo 2012-2020 de acuerdo a datos recopilados por la Oficina de Estudios y Políticas Agrarias (ODEPA)- Dólares (USD)</v>
      </c>
      <c r="Q177" s="32" t="str">
        <f t="shared" si="183"/>
        <v>Gráfico Proporciones</v>
      </c>
      <c r="R177" s="33"/>
      <c r="S177" s="55" t="str">
        <f t="shared" si="173"/>
        <v>https://analytics.zoho.com/open-view/2395394000006080903?ZOHO_CRITERIA=%22Trasposicion_4.2%22.%22Id_Categor%C3%ADa%22%20%3D%20100108002</v>
      </c>
      <c r="T177" s="16">
        <f t="shared" si="156"/>
        <v>777</v>
      </c>
      <c r="U177" s="29" t="str">
        <f t="shared" si="184"/>
        <v>#1774B9</v>
      </c>
      <c r="V177" s="34" t="str">
        <f>+Sitio_Publico[[#This Row],[idcoleccion]]&amp;"-"&amp;Sitio_Publico[[#This Row],[id]]</f>
        <v>100-0176</v>
      </c>
      <c r="W177" s="37">
        <f>+VLOOKUP(Sitio_Publico[[#This Row],[territorio]],Estructura!$AO$4:$AR$1500,4,0)</f>
        <v>77800000</v>
      </c>
      <c r="X177" s="30">
        <f>+VLOOKUP(Sitio_Publico[[#This Row],[tema]],Estructura!$F$4:$I$1514,3,0)</f>
        <v>0</v>
      </c>
      <c r="Y177" s="30" t="str">
        <f>+VLOOKUP(Sitio_Publico[[#This Row],[contenido]],Estructura!$M$4:$O$18,3,0)</f>
        <v>C-778</v>
      </c>
      <c r="Z177" s="30" t="e">
        <f>+VLOOKUP(Sitio_Publico[[#This Row],[Filtro Integrado]],Estructura!$F$1517:$I$1531,3,0)</f>
        <v>#N/A</v>
      </c>
      <c r="AA177" s="30" t="e">
        <f>+VLOOKUP(Sitio_Publico[[#This Row],[Muestra]],Estructura!$M$21:$O$1000,3,0)</f>
        <v>#N/A</v>
      </c>
    </row>
    <row r="178" spans="1:27" ht="40.799999999999997" x14ac:dyDescent="0.3">
      <c r="A178" s="19" t="s">
        <v>620</v>
      </c>
      <c r="B178" s="12">
        <f t="shared" si="175"/>
        <v>100</v>
      </c>
      <c r="C178" s="27" t="str">
        <f t="shared" si="176"/>
        <v>Agricultura</v>
      </c>
      <c r="D178" s="27" t="str">
        <f t="shared" si="177"/>
        <v>Agropecuario y Forestal</v>
      </c>
      <c r="E178" s="43">
        <v>100108005</v>
      </c>
      <c r="F178" s="27" t="str">
        <f t="shared" ref="F178:G178" si="266">+F177</f>
        <v>Fruta</v>
      </c>
      <c r="G178" s="27" t="str">
        <f t="shared" si="266"/>
        <v>Exportaciones</v>
      </c>
      <c r="H178" s="48" t="s">
        <v>627</v>
      </c>
      <c r="I178" s="60" t="s">
        <v>14</v>
      </c>
      <c r="J178" s="12" t="str">
        <f t="shared" ref="J178" si="267">+J177</f>
        <v>Ninguno</v>
      </c>
      <c r="K178" s="45" t="s">
        <v>490</v>
      </c>
      <c r="L178" s="52" t="str">
        <f t="shared" ref="L178" si="268">+L177</f>
        <v>Periodo 2012-2020</v>
      </c>
      <c r="M178" s="12" t="str">
        <f t="shared" si="181"/>
        <v>Dólares (USD)</v>
      </c>
      <c r="N178" s="12" t="str">
        <f t="shared" si="182"/>
        <v>Oficina de Estudios y Políticas Agrarias (ODEPA)</v>
      </c>
      <c r="O178" s="53" t="str">
        <f>"Valor de las exportaciones de "&amp;Sitio_Publico[[#This Row],[Muestra]]&amp;", de acuerdo a su procesamiento, durante el "&amp;L178</f>
        <v>Valor de las exportaciones de Piña, de acuerdo a su procesamiento, durante el Periodo 2012-2020</v>
      </c>
      <c r="P17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Piña de Chile diferenciado por el tipo de procesamiento recibido. La serie se extiende para el Periodo 2012-2020 de acuerdo a datos recopilados por la Oficina de Estudios y Políticas Agrarias (ODEPA)- Dólares (USD)</v>
      </c>
      <c r="Q178" s="32" t="str">
        <f t="shared" si="183"/>
        <v>Gráfico Proporciones</v>
      </c>
      <c r="R178" s="33"/>
      <c r="S178" s="55" t="str">
        <f t="shared" si="173"/>
        <v>https://analytics.zoho.com/open-view/2395394000006080903?ZOHO_CRITERIA=%22Trasposicion_4.2%22.%22Id_Categor%C3%ADa%22%20%3D%20100108005</v>
      </c>
      <c r="T178" s="16">
        <f t="shared" si="156"/>
        <v>777</v>
      </c>
      <c r="U178" s="29" t="str">
        <f t="shared" si="184"/>
        <v>#1774B9</v>
      </c>
      <c r="V178" s="34" t="str">
        <f>+Sitio_Publico[[#This Row],[idcoleccion]]&amp;"-"&amp;Sitio_Publico[[#This Row],[id]]</f>
        <v>100-0177</v>
      </c>
      <c r="W178" s="37">
        <f>+VLOOKUP(Sitio_Publico[[#This Row],[territorio]],Estructura!$AO$4:$AR$1500,4,0)</f>
        <v>77800000</v>
      </c>
      <c r="X178" s="30">
        <f>+VLOOKUP(Sitio_Publico[[#This Row],[tema]],Estructura!$F$4:$I$1514,3,0)</f>
        <v>0</v>
      </c>
      <c r="Y178" s="30" t="str">
        <f>+VLOOKUP(Sitio_Publico[[#This Row],[contenido]],Estructura!$M$4:$O$18,3,0)</f>
        <v>C-778</v>
      </c>
      <c r="Z178" s="30" t="e">
        <f>+VLOOKUP(Sitio_Publico[[#This Row],[Filtro Integrado]],Estructura!$F$1517:$I$1531,3,0)</f>
        <v>#N/A</v>
      </c>
      <c r="AA178" s="30" t="e">
        <f>+VLOOKUP(Sitio_Publico[[#This Row],[Muestra]],Estructura!$M$21:$O$1000,3,0)</f>
        <v>#N/A</v>
      </c>
    </row>
    <row r="179" spans="1:27" ht="40.799999999999997" x14ac:dyDescent="0.3">
      <c r="A179" s="19" t="s">
        <v>621</v>
      </c>
      <c r="B179" s="12">
        <f t="shared" si="175"/>
        <v>100</v>
      </c>
      <c r="C179" s="27" t="str">
        <f t="shared" si="176"/>
        <v>Agricultura</v>
      </c>
      <c r="D179" s="27" t="str">
        <f t="shared" si="177"/>
        <v>Agropecuario y Forestal</v>
      </c>
      <c r="E179" s="43">
        <v>100108006</v>
      </c>
      <c r="F179" s="27" t="str">
        <f t="shared" ref="F179:G179" si="269">+F178</f>
        <v>Fruta</v>
      </c>
      <c r="G179" s="27" t="str">
        <f t="shared" si="269"/>
        <v>Exportaciones</v>
      </c>
      <c r="H179" s="48" t="s">
        <v>627</v>
      </c>
      <c r="I179" s="60" t="s">
        <v>14</v>
      </c>
      <c r="J179" s="12" t="str">
        <f t="shared" ref="J179" si="270">+J178</f>
        <v>Ninguno</v>
      </c>
      <c r="K179" s="45" t="s">
        <v>491</v>
      </c>
      <c r="L179" s="52" t="str">
        <f t="shared" ref="L179" si="271">+L178</f>
        <v>Periodo 2012-2020</v>
      </c>
      <c r="M179" s="12" t="str">
        <f t="shared" si="181"/>
        <v>Dólares (USD)</v>
      </c>
      <c r="N179" s="12" t="str">
        <f t="shared" si="182"/>
        <v>Oficina de Estudios y Políticas Agrarias (ODEPA)</v>
      </c>
      <c r="O179" s="53" t="str">
        <f>"Valor de las exportaciones de "&amp;Sitio_Publico[[#This Row],[Muestra]]&amp;", de acuerdo a su procesamiento, durante el "&amp;L179</f>
        <v>Valor de las exportaciones de Plátano, de acuerdo a su procesamiento, durante el Periodo 2012-2020</v>
      </c>
      <c r="P17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Plátano de Chile diferenciado por el tipo de procesamiento recibido. La serie se extiende para el Periodo 2012-2020 de acuerdo a datos recopilados por la Oficina de Estudios y Políticas Agrarias (ODEPA)- Dólares (USD)</v>
      </c>
      <c r="Q179" s="32" t="str">
        <f t="shared" si="183"/>
        <v>Gráfico Proporciones</v>
      </c>
      <c r="R179" s="33"/>
      <c r="S179" s="55" t="str">
        <f t="shared" si="173"/>
        <v>https://analytics.zoho.com/open-view/2395394000006080903?ZOHO_CRITERIA=%22Trasposicion_4.2%22.%22Id_Categor%C3%ADa%22%20%3D%20100108006</v>
      </c>
      <c r="T179" s="16">
        <f t="shared" si="156"/>
        <v>777</v>
      </c>
      <c r="U179" s="29" t="str">
        <f t="shared" si="184"/>
        <v>#1774B9</v>
      </c>
      <c r="V179" s="34" t="str">
        <f>+Sitio_Publico[[#This Row],[idcoleccion]]&amp;"-"&amp;Sitio_Publico[[#This Row],[id]]</f>
        <v>100-0178</v>
      </c>
      <c r="W179" s="37">
        <f>+VLOOKUP(Sitio_Publico[[#This Row],[territorio]],Estructura!$AO$4:$AR$1500,4,0)</f>
        <v>77800000</v>
      </c>
      <c r="X179" s="30">
        <f>+VLOOKUP(Sitio_Publico[[#This Row],[tema]],Estructura!$F$4:$I$1514,3,0)</f>
        <v>0</v>
      </c>
      <c r="Y179" s="30" t="str">
        <f>+VLOOKUP(Sitio_Publico[[#This Row],[contenido]],Estructura!$M$4:$O$18,3,0)</f>
        <v>C-778</v>
      </c>
      <c r="Z179" s="30" t="e">
        <f>+VLOOKUP(Sitio_Publico[[#This Row],[Filtro Integrado]],Estructura!$F$1517:$I$1531,3,0)</f>
        <v>#N/A</v>
      </c>
      <c r="AA179" s="30" t="e">
        <f>+VLOOKUP(Sitio_Publico[[#This Row],[Muestra]],Estructura!$M$21:$O$1000,3,0)</f>
        <v>#N/A</v>
      </c>
    </row>
    <row r="180" spans="1:27" ht="40.799999999999997" x14ac:dyDescent="0.3">
      <c r="A180" s="19" t="s">
        <v>622</v>
      </c>
      <c r="B180" s="12">
        <f t="shared" si="175"/>
        <v>100</v>
      </c>
      <c r="C180" s="27" t="str">
        <f t="shared" si="176"/>
        <v>Agricultura</v>
      </c>
      <c r="D180" s="27" t="str">
        <f t="shared" si="177"/>
        <v>Agropecuario y Forestal</v>
      </c>
      <c r="E180" s="43">
        <v>100108007</v>
      </c>
      <c r="F180" s="27" t="str">
        <f t="shared" ref="F180:G180" si="272">+F179</f>
        <v>Fruta</v>
      </c>
      <c r="G180" s="27" t="str">
        <f t="shared" si="272"/>
        <v>Exportaciones</v>
      </c>
      <c r="H180" s="48" t="s">
        <v>627</v>
      </c>
      <c r="I180" s="60" t="s">
        <v>14</v>
      </c>
      <c r="J180" s="12" t="str">
        <f t="shared" ref="J180" si="273">+J179</f>
        <v>Ninguno</v>
      </c>
      <c r="K180" s="45" t="s">
        <v>492</v>
      </c>
      <c r="L180" s="52" t="str">
        <f t="shared" ref="L180" si="274">+L179</f>
        <v>Periodo 2012-2020</v>
      </c>
      <c r="M180" s="12" t="str">
        <f t="shared" si="181"/>
        <v>Dólares (USD)</v>
      </c>
      <c r="N180" s="12" t="str">
        <f t="shared" si="182"/>
        <v>Oficina de Estudios y Políticas Agrarias (ODEPA)</v>
      </c>
      <c r="O180" s="53" t="str">
        <f>"Valor de las exportaciones de "&amp;Sitio_Publico[[#This Row],[Muestra]]&amp;", de acuerdo a su procesamiento, durante el "&amp;L180</f>
        <v>Valor de las exportaciones de Coco, de acuerdo a su procesamiento, durante el Periodo 2012-2020</v>
      </c>
      <c r="P18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Coco de Chile diferenciado por el tipo de procesamiento recibido. La serie se extiende para el Periodo 2012-2020 de acuerdo a datos recopilados por la Oficina de Estudios y Políticas Agrarias (ODEPA)- Dólares (USD)</v>
      </c>
      <c r="Q180" s="32" t="str">
        <f t="shared" si="183"/>
        <v>Gráfico Proporciones</v>
      </c>
      <c r="R180" s="33"/>
      <c r="S180" s="55" t="str">
        <f t="shared" si="173"/>
        <v>https://analytics.zoho.com/open-view/2395394000006080903?ZOHO_CRITERIA=%22Trasposicion_4.2%22.%22Id_Categor%C3%ADa%22%20%3D%20100108007</v>
      </c>
      <c r="T180" s="16">
        <f t="shared" si="156"/>
        <v>777</v>
      </c>
      <c r="U180" s="29" t="str">
        <f t="shared" si="184"/>
        <v>#1774B9</v>
      </c>
      <c r="V180" s="34" t="str">
        <f>+Sitio_Publico[[#This Row],[idcoleccion]]&amp;"-"&amp;Sitio_Publico[[#This Row],[id]]</f>
        <v>100-0179</v>
      </c>
      <c r="W180" s="37">
        <f>+VLOOKUP(Sitio_Publico[[#This Row],[territorio]],Estructura!$AO$4:$AR$1500,4,0)</f>
        <v>77800000</v>
      </c>
      <c r="X180" s="30">
        <f>+VLOOKUP(Sitio_Publico[[#This Row],[tema]],Estructura!$F$4:$I$1514,3,0)</f>
        <v>0</v>
      </c>
      <c r="Y180" s="30" t="str">
        <f>+VLOOKUP(Sitio_Publico[[#This Row],[contenido]],Estructura!$M$4:$O$18,3,0)</f>
        <v>C-778</v>
      </c>
      <c r="Z180" s="30" t="e">
        <f>+VLOOKUP(Sitio_Publico[[#This Row],[Filtro Integrado]],Estructura!$F$1517:$I$1531,3,0)</f>
        <v>#N/A</v>
      </c>
      <c r="AA180" s="30" t="e">
        <f>+VLOOKUP(Sitio_Publico[[#This Row],[Muestra]],Estructura!$M$21:$O$1000,3,0)</f>
        <v>#N/A</v>
      </c>
    </row>
    <row r="181" spans="1:27" ht="40.799999999999997" x14ac:dyDescent="0.3">
      <c r="A181" s="19" t="s">
        <v>623</v>
      </c>
      <c r="B181" s="12">
        <f t="shared" si="175"/>
        <v>100</v>
      </c>
      <c r="C181" s="27" t="str">
        <f t="shared" si="176"/>
        <v>Agricultura</v>
      </c>
      <c r="D181" s="27" t="str">
        <f t="shared" si="177"/>
        <v>Agropecuario y Forestal</v>
      </c>
      <c r="E181" s="43">
        <v>100109001</v>
      </c>
      <c r="F181" s="27" t="str">
        <f t="shared" ref="F181:G181" si="275">+F180</f>
        <v>Fruta</v>
      </c>
      <c r="G181" s="27" t="str">
        <f t="shared" si="275"/>
        <v>Exportaciones</v>
      </c>
      <c r="H181" s="48" t="s">
        <v>627</v>
      </c>
      <c r="I181" s="60" t="s">
        <v>14</v>
      </c>
      <c r="J181" s="12" t="str">
        <f t="shared" ref="J181" si="276">+J180</f>
        <v>Ninguno</v>
      </c>
      <c r="K181" s="45" t="s">
        <v>493</v>
      </c>
      <c r="L181" s="52" t="str">
        <f t="shared" ref="L181" si="277">+L180</f>
        <v>Periodo 2012-2020</v>
      </c>
      <c r="M181" s="12" t="str">
        <f t="shared" si="181"/>
        <v>Dólares (USD)</v>
      </c>
      <c r="N181" s="12" t="str">
        <f t="shared" si="182"/>
        <v>Oficina de Estudios y Políticas Agrarias (ODEPA)</v>
      </c>
      <c r="O181" s="53" t="str">
        <f>"Valor de las exportaciones de "&amp;Sitio_Publico[[#This Row],[Muestra]]&amp;", de acuerdo a su procesamiento, durante el "&amp;L181</f>
        <v>Valor de las exportaciones de Uva, de acuerdo a su procesamiento, durante el Periodo 2012-2020</v>
      </c>
      <c r="P18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Uva de Chile diferenciado por el tipo de procesamiento recibido. La serie se extiende para el Periodo 2012-2020 de acuerdo a datos recopilados por la Oficina de Estudios y Políticas Agrarias (ODEPA)- Dólares (USD)</v>
      </c>
      <c r="Q181" s="32" t="str">
        <f t="shared" si="183"/>
        <v>Gráfico Proporciones</v>
      </c>
      <c r="R181" s="33"/>
      <c r="S181" s="55" t="str">
        <f t="shared" si="173"/>
        <v>https://analytics.zoho.com/open-view/2395394000006080903?ZOHO_CRITERIA=%22Trasposicion_4.2%22.%22Id_Categor%C3%ADa%22%20%3D%20100109001</v>
      </c>
      <c r="T181" s="16">
        <f t="shared" si="156"/>
        <v>777</v>
      </c>
      <c r="U181" s="29" t="str">
        <f t="shared" si="184"/>
        <v>#1774B9</v>
      </c>
      <c r="V181" s="34" t="str">
        <f>+Sitio_Publico[[#This Row],[idcoleccion]]&amp;"-"&amp;Sitio_Publico[[#This Row],[id]]</f>
        <v>100-0180</v>
      </c>
      <c r="W181" s="37">
        <f>+VLOOKUP(Sitio_Publico[[#This Row],[territorio]],Estructura!$AO$4:$AR$1500,4,0)</f>
        <v>77800000</v>
      </c>
      <c r="X181" s="30">
        <f>+VLOOKUP(Sitio_Publico[[#This Row],[tema]],Estructura!$F$4:$I$1514,3,0)</f>
        <v>0</v>
      </c>
      <c r="Y181" s="30" t="str">
        <f>+VLOOKUP(Sitio_Publico[[#This Row],[contenido]],Estructura!$M$4:$O$18,3,0)</f>
        <v>C-778</v>
      </c>
      <c r="Z181" s="30" t="e">
        <f>+VLOOKUP(Sitio_Publico[[#This Row],[Filtro Integrado]],Estructura!$F$1517:$I$1531,3,0)</f>
        <v>#N/A</v>
      </c>
      <c r="AA181" s="30" t="e">
        <f>+VLOOKUP(Sitio_Publico[[#This Row],[Muestra]],Estructura!$M$21:$O$1000,3,0)</f>
        <v>#N/A</v>
      </c>
    </row>
    <row r="182" spans="1:27" ht="40.799999999999997" x14ac:dyDescent="0.3">
      <c r="A182" s="19" t="s">
        <v>624</v>
      </c>
      <c r="B182" s="12">
        <f t="shared" si="175"/>
        <v>100</v>
      </c>
      <c r="C182" s="27" t="str">
        <f t="shared" si="176"/>
        <v>Agricultura</v>
      </c>
      <c r="D182" s="27" t="str">
        <f t="shared" si="177"/>
        <v>Agropecuario y Forestal</v>
      </c>
      <c r="E182" s="43">
        <v>100112025</v>
      </c>
      <c r="F182" s="27" t="str">
        <f t="shared" ref="F182:G182" si="278">+F181</f>
        <v>Fruta</v>
      </c>
      <c r="G182" s="27" t="str">
        <f t="shared" si="278"/>
        <v>Exportaciones</v>
      </c>
      <c r="H182" s="48" t="s">
        <v>627</v>
      </c>
      <c r="I182" s="60" t="s">
        <v>14</v>
      </c>
      <c r="J182" s="12" t="str">
        <f t="shared" ref="J182" si="279">+J181</f>
        <v>Ninguno</v>
      </c>
      <c r="K182" s="45" t="s">
        <v>494</v>
      </c>
      <c r="L182" s="52" t="str">
        <f t="shared" ref="L182" si="280">+L181</f>
        <v>Periodo 2012-2020</v>
      </c>
      <c r="M182" s="12" t="str">
        <f t="shared" si="181"/>
        <v>Dólares (USD)</v>
      </c>
      <c r="N182" s="12" t="str">
        <f t="shared" si="182"/>
        <v>Oficina de Estudios y Políticas Agrarias (ODEPA)</v>
      </c>
      <c r="O182" s="53" t="str">
        <f>"Valor de las exportaciones de "&amp;Sitio_Publico[[#This Row],[Muestra]]&amp;", de acuerdo a su procesamiento, durante el "&amp;L182</f>
        <v>Valor de las exportaciones de Frutilla, de acuerdo a su procesamiento, durante el Periodo 2012-2020</v>
      </c>
      <c r="P18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Frutilla de Chile diferenciado por el tipo de procesamiento recibido. La serie se extiende para el Periodo 2012-2020 de acuerdo a datos recopilados por la Oficina de Estudios y Políticas Agrarias (ODEPA)- Dólares (USD)</v>
      </c>
      <c r="Q182" s="32" t="str">
        <f t="shared" si="183"/>
        <v>Gráfico Proporciones</v>
      </c>
      <c r="R182" s="33"/>
      <c r="S182" s="55" t="str">
        <f t="shared" si="173"/>
        <v>https://analytics.zoho.com/open-view/2395394000006080903?ZOHO_CRITERIA=%22Trasposicion_4.2%22.%22Id_Categor%C3%ADa%22%20%3D%20100112025</v>
      </c>
      <c r="T182" s="16">
        <f t="shared" si="156"/>
        <v>777</v>
      </c>
      <c r="U182" s="29" t="str">
        <f t="shared" si="184"/>
        <v>#1774B9</v>
      </c>
      <c r="V182" s="34" t="str">
        <f>+Sitio_Publico[[#This Row],[idcoleccion]]&amp;"-"&amp;Sitio_Publico[[#This Row],[id]]</f>
        <v>100-0181</v>
      </c>
      <c r="W182" s="37">
        <f>+VLOOKUP(Sitio_Publico[[#This Row],[territorio]],Estructura!$AO$4:$AR$1500,4,0)</f>
        <v>77800000</v>
      </c>
      <c r="X182" s="30">
        <f>+VLOOKUP(Sitio_Publico[[#This Row],[tema]],Estructura!$F$4:$I$1514,3,0)</f>
        <v>0</v>
      </c>
      <c r="Y182" s="30" t="str">
        <f>+VLOOKUP(Sitio_Publico[[#This Row],[contenido]],Estructura!$M$4:$O$18,3,0)</f>
        <v>C-778</v>
      </c>
      <c r="Z182" s="30" t="e">
        <f>+VLOOKUP(Sitio_Publico[[#This Row],[Filtro Integrado]],Estructura!$F$1517:$I$1531,3,0)</f>
        <v>#N/A</v>
      </c>
      <c r="AA182" s="30" t="e">
        <f>+VLOOKUP(Sitio_Publico[[#This Row],[Muestra]],Estructura!$M$21:$O$1000,3,0)</f>
        <v>#N/A</v>
      </c>
    </row>
    <row r="183" spans="1:27" ht="40.799999999999997" x14ac:dyDescent="0.3">
      <c r="A183" s="19" t="s">
        <v>1061</v>
      </c>
      <c r="B183" s="12">
        <v>400</v>
      </c>
      <c r="C183" s="13" t="s">
        <v>702</v>
      </c>
      <c r="D183" s="13" t="s">
        <v>703</v>
      </c>
      <c r="E183" s="17">
        <v>0</v>
      </c>
      <c r="F183" s="13" t="s">
        <v>704</v>
      </c>
      <c r="G183" s="27" t="s">
        <v>705</v>
      </c>
      <c r="H183" s="63" t="s">
        <v>706</v>
      </c>
      <c r="I183" s="12" t="s">
        <v>14</v>
      </c>
      <c r="J183" s="12" t="s">
        <v>452</v>
      </c>
      <c r="K183" s="12" t="s">
        <v>707</v>
      </c>
      <c r="L183" s="12" t="s">
        <v>708</v>
      </c>
      <c r="M183" s="12" t="s">
        <v>709</v>
      </c>
      <c r="N183" s="12" t="s">
        <v>710</v>
      </c>
      <c r="O183" s="33" t="s">
        <v>711</v>
      </c>
      <c r="P18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Chile por tipo de cultivo, durante el Años 2006-2009-2011-2013-2015-2017 de acuerdo a datos recopilados por la Elaboración propia con base en Encuestas CASEN 2006 a 2017- CLP/mes</v>
      </c>
      <c r="Q183" s="32" t="s">
        <v>712</v>
      </c>
      <c r="R183" s="33"/>
      <c r="S183" s="15" t="s">
        <v>713</v>
      </c>
      <c r="T183" s="16">
        <v>100200300</v>
      </c>
      <c r="U183" s="29" t="s">
        <v>446</v>
      </c>
      <c r="V183" s="34" t="s">
        <v>714</v>
      </c>
      <c r="W183" s="64">
        <v>40100000</v>
      </c>
      <c r="X183" s="30" t="s">
        <v>715</v>
      </c>
      <c r="Y183" s="30" t="s">
        <v>716</v>
      </c>
      <c r="Z183" s="30" t="s">
        <v>717</v>
      </c>
      <c r="AA183" s="30" t="s">
        <v>718</v>
      </c>
    </row>
    <row r="184" spans="1:27" ht="40.799999999999997" x14ac:dyDescent="0.3">
      <c r="A184" s="19" t="s">
        <v>1062</v>
      </c>
      <c r="B184" s="12">
        <v>400</v>
      </c>
      <c r="C184" s="13" t="s">
        <v>702</v>
      </c>
      <c r="D184" s="13" t="s">
        <v>703</v>
      </c>
      <c r="E184" s="17">
        <v>1</v>
      </c>
      <c r="F184" s="13" t="s">
        <v>719</v>
      </c>
      <c r="G184" s="27" t="s">
        <v>720</v>
      </c>
      <c r="H184" s="63" t="s">
        <v>721</v>
      </c>
      <c r="I184" s="12" t="s">
        <v>364</v>
      </c>
      <c r="J184" s="12" t="s">
        <v>452</v>
      </c>
      <c r="K184" s="12" t="s">
        <v>722</v>
      </c>
      <c r="L184" s="12" t="s">
        <v>708</v>
      </c>
      <c r="M184" s="12" t="s">
        <v>709</v>
      </c>
      <c r="N184" s="12" t="s">
        <v>710</v>
      </c>
      <c r="O184" s="33" t="s">
        <v>723</v>
      </c>
      <c r="P18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Años 2006-2009-2011-2013-2015-2017 de acuerdo a datos recopilados por la Elaboración propia con base en Encuestas CASEN 2006 a 2017- CLP/mes</v>
      </c>
      <c r="Q184" s="32" t="s">
        <v>712</v>
      </c>
      <c r="R184" s="33"/>
      <c r="S184" s="15" t="s">
        <v>724</v>
      </c>
      <c r="T184" s="16">
        <v>100200301</v>
      </c>
      <c r="U184" s="29" t="s">
        <v>725</v>
      </c>
      <c r="V184" s="34" t="s">
        <v>726</v>
      </c>
      <c r="W184" s="64">
        <v>40200001</v>
      </c>
      <c r="X184" s="30" t="s">
        <v>727</v>
      </c>
      <c r="Y184" s="30" t="s">
        <v>728</v>
      </c>
      <c r="Z184" s="30" t="s">
        <v>717</v>
      </c>
      <c r="AA184" s="30" t="s">
        <v>729</v>
      </c>
    </row>
    <row r="185" spans="1:27" ht="40.799999999999997" x14ac:dyDescent="0.3">
      <c r="A185" s="19" t="s">
        <v>1063</v>
      </c>
      <c r="B185" s="12">
        <v>400</v>
      </c>
      <c r="C185" s="13" t="s">
        <v>702</v>
      </c>
      <c r="D185" s="13" t="s">
        <v>703</v>
      </c>
      <c r="E185" s="17">
        <v>2</v>
      </c>
      <c r="F185" s="13" t="s">
        <v>719</v>
      </c>
      <c r="G185" s="27" t="s">
        <v>720</v>
      </c>
      <c r="H185" s="63" t="s">
        <v>721</v>
      </c>
      <c r="I185" s="12" t="s">
        <v>365</v>
      </c>
      <c r="J185" s="12" t="s">
        <v>452</v>
      </c>
      <c r="K185" s="12" t="s">
        <v>722</v>
      </c>
      <c r="L185" s="12" t="s">
        <v>708</v>
      </c>
      <c r="M185" s="12" t="s">
        <v>709</v>
      </c>
      <c r="N185" s="12" t="s">
        <v>710</v>
      </c>
      <c r="O185" s="33" t="s">
        <v>730</v>
      </c>
      <c r="P18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Antofagasta por tipo de cultivo, durante el Años 2006-2009-2011-2013-2015-2017 de acuerdo a datos recopilados por la Elaboración propia con base en Encuestas CASEN 2006 a 2017- CLP/mes</v>
      </c>
      <c r="Q185" s="32" t="s">
        <v>712</v>
      </c>
      <c r="R185" s="33"/>
      <c r="S185" s="15" t="s">
        <v>731</v>
      </c>
      <c r="T185" s="16">
        <v>100200302</v>
      </c>
      <c r="U185" s="29" t="s">
        <v>732</v>
      </c>
      <c r="V185" s="34" t="s">
        <v>733</v>
      </c>
      <c r="W185" s="64">
        <v>40200002</v>
      </c>
      <c r="X185" s="30" t="s">
        <v>727</v>
      </c>
      <c r="Y185" s="30" t="s">
        <v>728</v>
      </c>
      <c r="Z185" s="30" t="s">
        <v>717</v>
      </c>
      <c r="AA185" s="30" t="s">
        <v>729</v>
      </c>
    </row>
    <row r="186" spans="1:27" ht="40.799999999999997" x14ac:dyDescent="0.3">
      <c r="A186" s="19" t="s">
        <v>1064</v>
      </c>
      <c r="B186" s="12">
        <v>400</v>
      </c>
      <c r="C186" s="13" t="s">
        <v>702</v>
      </c>
      <c r="D186" s="13" t="s">
        <v>703</v>
      </c>
      <c r="E186" s="17">
        <v>3</v>
      </c>
      <c r="F186" s="13" t="s">
        <v>719</v>
      </c>
      <c r="G186" s="27" t="s">
        <v>720</v>
      </c>
      <c r="H186" s="63" t="s">
        <v>721</v>
      </c>
      <c r="I186" s="12" t="s">
        <v>366</v>
      </c>
      <c r="J186" s="12" t="s">
        <v>452</v>
      </c>
      <c r="K186" s="12" t="s">
        <v>722</v>
      </c>
      <c r="L186" s="12" t="s">
        <v>708</v>
      </c>
      <c r="M186" s="12" t="s">
        <v>709</v>
      </c>
      <c r="N186" s="12" t="s">
        <v>710</v>
      </c>
      <c r="O186" s="33" t="s">
        <v>734</v>
      </c>
      <c r="P18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Atacama por tipo de cultivo, durante el Años 2006-2009-2011-2013-2015-2017 de acuerdo a datos recopilados por la Elaboración propia con base en Encuestas CASEN 2006 a 2017- CLP/mes</v>
      </c>
      <c r="Q186" s="32" t="s">
        <v>712</v>
      </c>
      <c r="R186" s="33"/>
      <c r="S186" s="15" t="s">
        <v>735</v>
      </c>
      <c r="T186" s="16"/>
      <c r="U186" s="29" t="s">
        <v>736</v>
      </c>
      <c r="V186" s="34" t="s">
        <v>737</v>
      </c>
      <c r="W186" s="64">
        <v>40200003</v>
      </c>
      <c r="X186" s="30" t="s">
        <v>727</v>
      </c>
      <c r="Y186" s="30" t="s">
        <v>728</v>
      </c>
      <c r="Z186" s="30" t="s">
        <v>717</v>
      </c>
      <c r="AA186" s="30" t="s">
        <v>729</v>
      </c>
    </row>
    <row r="187" spans="1:27" ht="40.799999999999997" x14ac:dyDescent="0.3">
      <c r="A187" s="19" t="s">
        <v>1065</v>
      </c>
      <c r="B187" s="12">
        <v>400</v>
      </c>
      <c r="C187" s="13" t="s">
        <v>702</v>
      </c>
      <c r="D187" s="13" t="s">
        <v>703</v>
      </c>
      <c r="E187" s="17">
        <v>4</v>
      </c>
      <c r="F187" s="13" t="s">
        <v>719</v>
      </c>
      <c r="G187" s="27" t="s">
        <v>720</v>
      </c>
      <c r="H187" s="63" t="s">
        <v>721</v>
      </c>
      <c r="I187" s="12" t="s">
        <v>367</v>
      </c>
      <c r="J187" s="12" t="s">
        <v>452</v>
      </c>
      <c r="K187" s="12" t="s">
        <v>722</v>
      </c>
      <c r="L187" s="12" t="s">
        <v>708</v>
      </c>
      <c r="M187" s="12" t="s">
        <v>709</v>
      </c>
      <c r="N187" s="12" t="s">
        <v>710</v>
      </c>
      <c r="O187" s="33" t="s">
        <v>738</v>
      </c>
      <c r="P18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Coquimbo por tipo de cultivo, durante el Años 2006-2009-2011-2013-2015-2017 de acuerdo a datos recopilados por la Elaboración propia con base en Encuestas CASEN 2006 a 2017- CLP/mes</v>
      </c>
      <c r="Q187" s="32" t="s">
        <v>712</v>
      </c>
      <c r="R187" s="33"/>
      <c r="S187" s="15" t="s">
        <v>739</v>
      </c>
      <c r="T187" s="16"/>
      <c r="U187" s="29" t="s">
        <v>740</v>
      </c>
      <c r="V187" s="34" t="s">
        <v>741</v>
      </c>
      <c r="W187" s="64">
        <v>40200004</v>
      </c>
      <c r="X187" s="30" t="s">
        <v>727</v>
      </c>
      <c r="Y187" s="30" t="s">
        <v>728</v>
      </c>
      <c r="Z187" s="30" t="s">
        <v>717</v>
      </c>
      <c r="AA187" s="30" t="s">
        <v>729</v>
      </c>
    </row>
    <row r="188" spans="1:27" ht="40.799999999999997" x14ac:dyDescent="0.3">
      <c r="A188" s="19" t="s">
        <v>1066</v>
      </c>
      <c r="B188" s="12">
        <v>400</v>
      </c>
      <c r="C188" s="13" t="s">
        <v>702</v>
      </c>
      <c r="D188" s="13" t="s">
        <v>703</v>
      </c>
      <c r="E188" s="17">
        <v>5</v>
      </c>
      <c r="F188" s="13" t="s">
        <v>719</v>
      </c>
      <c r="G188" s="27" t="s">
        <v>720</v>
      </c>
      <c r="H188" s="63" t="s">
        <v>721</v>
      </c>
      <c r="I188" s="12" t="s">
        <v>368</v>
      </c>
      <c r="J188" s="12" t="s">
        <v>452</v>
      </c>
      <c r="K188" s="12" t="s">
        <v>722</v>
      </c>
      <c r="L188" s="12" t="s">
        <v>708</v>
      </c>
      <c r="M188" s="12" t="s">
        <v>709</v>
      </c>
      <c r="N188" s="12" t="s">
        <v>710</v>
      </c>
      <c r="O188" s="33" t="s">
        <v>742</v>
      </c>
      <c r="P18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Valparaíso por tipo de cultivo, durante el Años 2006-2009-2011-2013-2015-2017 de acuerdo a datos recopilados por la Elaboración propia con base en Encuestas CASEN 2006 a 2017- CLP/mes</v>
      </c>
      <c r="Q188" s="32" t="s">
        <v>712</v>
      </c>
      <c r="R188" s="33"/>
      <c r="S188" s="15" t="s">
        <v>743</v>
      </c>
      <c r="T188" s="16"/>
      <c r="U188" s="29" t="s">
        <v>744</v>
      </c>
      <c r="V188" s="34" t="s">
        <v>745</v>
      </c>
      <c r="W188" s="64">
        <v>40200005</v>
      </c>
      <c r="X188" s="30" t="s">
        <v>727</v>
      </c>
      <c r="Y188" s="30" t="s">
        <v>728</v>
      </c>
      <c r="Z188" s="30" t="s">
        <v>717</v>
      </c>
      <c r="AA188" s="30" t="s">
        <v>729</v>
      </c>
    </row>
    <row r="189" spans="1:27" ht="40.799999999999997" x14ac:dyDescent="0.3">
      <c r="A189" s="19" t="s">
        <v>1067</v>
      </c>
      <c r="B189" s="12">
        <v>400</v>
      </c>
      <c r="C189" s="13" t="s">
        <v>702</v>
      </c>
      <c r="D189" s="13" t="s">
        <v>703</v>
      </c>
      <c r="E189" s="17">
        <v>6</v>
      </c>
      <c r="F189" s="13" t="s">
        <v>719</v>
      </c>
      <c r="G189" s="27" t="s">
        <v>720</v>
      </c>
      <c r="H189" s="63" t="s">
        <v>721</v>
      </c>
      <c r="I189" s="12" t="s">
        <v>369</v>
      </c>
      <c r="J189" s="12" t="s">
        <v>452</v>
      </c>
      <c r="K189" s="12" t="s">
        <v>722</v>
      </c>
      <c r="L189" s="12" t="s">
        <v>708</v>
      </c>
      <c r="M189" s="12" t="s">
        <v>709</v>
      </c>
      <c r="N189" s="12" t="s">
        <v>710</v>
      </c>
      <c r="O189" s="33" t="s">
        <v>746</v>
      </c>
      <c r="P18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O'Higgins por tipo de cultivo, durante el Años 2006-2009-2011-2013-2015-2017 de acuerdo a datos recopilados por la Elaboración propia con base en Encuestas CASEN 2006 a 2017- CLP/mes</v>
      </c>
      <c r="Q189" s="32" t="s">
        <v>712</v>
      </c>
      <c r="R189" s="33"/>
      <c r="S189" s="15" t="s">
        <v>747</v>
      </c>
      <c r="T189" s="16"/>
      <c r="U189" s="29" t="s">
        <v>748</v>
      </c>
      <c r="V189" s="34" t="s">
        <v>749</v>
      </c>
      <c r="W189" s="64">
        <v>40200006</v>
      </c>
      <c r="X189" s="30" t="s">
        <v>727</v>
      </c>
      <c r="Y189" s="30" t="s">
        <v>728</v>
      </c>
      <c r="Z189" s="30" t="s">
        <v>717</v>
      </c>
      <c r="AA189" s="30" t="s">
        <v>729</v>
      </c>
    </row>
    <row r="190" spans="1:27" ht="40.799999999999997" x14ac:dyDescent="0.3">
      <c r="A190" s="19" t="s">
        <v>1068</v>
      </c>
      <c r="B190" s="12">
        <v>400</v>
      </c>
      <c r="C190" s="13" t="s">
        <v>702</v>
      </c>
      <c r="D190" s="13" t="s">
        <v>703</v>
      </c>
      <c r="E190" s="17">
        <v>7</v>
      </c>
      <c r="F190" s="13" t="s">
        <v>719</v>
      </c>
      <c r="G190" s="27" t="s">
        <v>720</v>
      </c>
      <c r="H190" s="63" t="s">
        <v>721</v>
      </c>
      <c r="I190" s="12" t="s">
        <v>370</v>
      </c>
      <c r="J190" s="12" t="s">
        <v>452</v>
      </c>
      <c r="K190" s="12" t="s">
        <v>722</v>
      </c>
      <c r="L190" s="12" t="s">
        <v>708</v>
      </c>
      <c r="M190" s="12" t="s">
        <v>709</v>
      </c>
      <c r="N190" s="12" t="s">
        <v>710</v>
      </c>
      <c r="O190" s="33" t="s">
        <v>750</v>
      </c>
      <c r="P19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Maule por tipo de cultivo, durante el Años 2006-2009-2011-2013-2015-2017 de acuerdo a datos recopilados por la Elaboración propia con base en Encuestas CASEN 2006 a 2017- CLP/mes</v>
      </c>
      <c r="Q190" s="32" t="s">
        <v>712</v>
      </c>
      <c r="R190" s="33"/>
      <c r="S190" s="15" t="s">
        <v>751</v>
      </c>
      <c r="T190" s="16"/>
      <c r="U190" s="29" t="s">
        <v>752</v>
      </c>
      <c r="V190" s="34" t="s">
        <v>753</v>
      </c>
      <c r="W190" s="64">
        <v>40200007</v>
      </c>
      <c r="X190" s="30" t="s">
        <v>727</v>
      </c>
      <c r="Y190" s="30" t="s">
        <v>728</v>
      </c>
      <c r="Z190" s="30" t="s">
        <v>717</v>
      </c>
      <c r="AA190" s="30" t="s">
        <v>729</v>
      </c>
    </row>
    <row r="191" spans="1:27" ht="40.799999999999997" x14ac:dyDescent="0.3">
      <c r="A191" s="19" t="s">
        <v>1069</v>
      </c>
      <c r="B191" s="12">
        <v>400</v>
      </c>
      <c r="C191" s="13" t="s">
        <v>702</v>
      </c>
      <c r="D191" s="13" t="s">
        <v>703</v>
      </c>
      <c r="E191" s="17">
        <v>8</v>
      </c>
      <c r="F191" s="13" t="s">
        <v>719</v>
      </c>
      <c r="G191" s="27" t="s">
        <v>720</v>
      </c>
      <c r="H191" s="63" t="s">
        <v>721</v>
      </c>
      <c r="I191" s="12" t="s">
        <v>371</v>
      </c>
      <c r="J191" s="12" t="s">
        <v>452</v>
      </c>
      <c r="K191" s="12" t="s">
        <v>722</v>
      </c>
      <c r="L191" s="12" t="s">
        <v>708</v>
      </c>
      <c r="M191" s="12" t="s">
        <v>709</v>
      </c>
      <c r="N191" s="12" t="s">
        <v>710</v>
      </c>
      <c r="O191" s="33" t="s">
        <v>754</v>
      </c>
      <c r="P19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del Biobío por tipo de cultivo, durante el Años 2006-2009-2011-2013-2015-2017 de acuerdo a datos recopilados por la Elaboración propia con base en Encuestas CASEN 2006 a 2017- CLP/mes</v>
      </c>
      <c r="Q191" s="32" t="s">
        <v>712</v>
      </c>
      <c r="R191" s="33"/>
      <c r="S191" s="15" t="s">
        <v>755</v>
      </c>
      <c r="T191" s="16"/>
      <c r="U191" s="29" t="s">
        <v>756</v>
      </c>
      <c r="V191" s="34" t="s">
        <v>757</v>
      </c>
      <c r="W191" s="64">
        <v>40200008</v>
      </c>
      <c r="X191" s="30" t="s">
        <v>727</v>
      </c>
      <c r="Y191" s="30" t="s">
        <v>728</v>
      </c>
      <c r="Z191" s="30" t="s">
        <v>717</v>
      </c>
      <c r="AA191" s="30" t="s">
        <v>729</v>
      </c>
    </row>
    <row r="192" spans="1:27" ht="40.799999999999997" x14ac:dyDescent="0.3">
      <c r="A192" s="19" t="s">
        <v>1070</v>
      </c>
      <c r="B192" s="12">
        <v>400</v>
      </c>
      <c r="C192" s="13" t="s">
        <v>702</v>
      </c>
      <c r="D192" s="13" t="s">
        <v>703</v>
      </c>
      <c r="E192" s="17">
        <v>9</v>
      </c>
      <c r="F192" s="13" t="s">
        <v>719</v>
      </c>
      <c r="G192" s="27" t="s">
        <v>720</v>
      </c>
      <c r="H192" s="63" t="s">
        <v>721</v>
      </c>
      <c r="I192" s="12" t="s">
        <v>372</v>
      </c>
      <c r="J192" s="12" t="s">
        <v>452</v>
      </c>
      <c r="K192" s="12" t="s">
        <v>722</v>
      </c>
      <c r="L192" s="12" t="s">
        <v>708</v>
      </c>
      <c r="M192" s="12" t="s">
        <v>709</v>
      </c>
      <c r="N192" s="12" t="s">
        <v>710</v>
      </c>
      <c r="O192" s="33" t="s">
        <v>758</v>
      </c>
      <c r="P19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La Araucanía por tipo de cultivo, durante el Años 2006-2009-2011-2013-2015-2017 de acuerdo a datos recopilados por la Elaboración propia con base en Encuestas CASEN 2006 a 2017- CLP/mes</v>
      </c>
      <c r="Q192" s="32" t="s">
        <v>712</v>
      </c>
      <c r="R192" s="33"/>
      <c r="S192" s="15" t="s">
        <v>759</v>
      </c>
      <c r="T192" s="16"/>
      <c r="U192" s="29" t="s">
        <v>760</v>
      </c>
      <c r="V192" s="34" t="s">
        <v>761</v>
      </c>
      <c r="W192" s="64">
        <v>40200009</v>
      </c>
      <c r="X192" s="30" t="s">
        <v>727</v>
      </c>
      <c r="Y192" s="30" t="s">
        <v>728</v>
      </c>
      <c r="Z192" s="30" t="s">
        <v>717</v>
      </c>
      <c r="AA192" s="30" t="s">
        <v>729</v>
      </c>
    </row>
    <row r="193" spans="1:27" ht="40.799999999999997" x14ac:dyDescent="0.3">
      <c r="A193" s="19" t="s">
        <v>1071</v>
      </c>
      <c r="B193" s="12">
        <v>400</v>
      </c>
      <c r="C193" s="13" t="s">
        <v>702</v>
      </c>
      <c r="D193" s="13" t="s">
        <v>703</v>
      </c>
      <c r="E193" s="17">
        <v>10</v>
      </c>
      <c r="F193" s="13" t="s">
        <v>719</v>
      </c>
      <c r="G193" s="27" t="s">
        <v>720</v>
      </c>
      <c r="H193" s="63" t="s">
        <v>721</v>
      </c>
      <c r="I193" s="12" t="s">
        <v>373</v>
      </c>
      <c r="J193" s="12" t="s">
        <v>452</v>
      </c>
      <c r="K193" s="12" t="s">
        <v>722</v>
      </c>
      <c r="L193" s="12" t="s">
        <v>708</v>
      </c>
      <c r="M193" s="12" t="s">
        <v>709</v>
      </c>
      <c r="N193" s="12" t="s">
        <v>710</v>
      </c>
      <c r="O193" s="33" t="s">
        <v>762</v>
      </c>
      <c r="P19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Lagos por tipo de cultivo, durante el Años 2006-2009-2011-2013-2015-2017 de acuerdo a datos recopilados por la Elaboración propia con base en Encuestas CASEN 2006 a 2017- CLP/mes</v>
      </c>
      <c r="Q193" s="32" t="s">
        <v>712</v>
      </c>
      <c r="R193" s="33"/>
      <c r="S193" s="15" t="s">
        <v>763</v>
      </c>
      <c r="T193" s="16"/>
      <c r="U193" s="29" t="s">
        <v>764</v>
      </c>
      <c r="V193" s="34" t="s">
        <v>765</v>
      </c>
      <c r="W193" s="64">
        <v>40200010</v>
      </c>
      <c r="X193" s="30" t="s">
        <v>727</v>
      </c>
      <c r="Y193" s="30" t="s">
        <v>728</v>
      </c>
      <c r="Z193" s="30" t="s">
        <v>717</v>
      </c>
      <c r="AA193" s="30" t="s">
        <v>729</v>
      </c>
    </row>
    <row r="194" spans="1:27" ht="40.799999999999997" x14ac:dyDescent="0.3">
      <c r="A194" s="19" t="s">
        <v>1072</v>
      </c>
      <c r="B194" s="12">
        <v>400</v>
      </c>
      <c r="C194" s="13" t="s">
        <v>702</v>
      </c>
      <c r="D194" s="13" t="s">
        <v>703</v>
      </c>
      <c r="E194" s="17">
        <v>11</v>
      </c>
      <c r="F194" s="13" t="s">
        <v>719</v>
      </c>
      <c r="G194" s="27" t="s">
        <v>720</v>
      </c>
      <c r="H194" s="63" t="s">
        <v>721</v>
      </c>
      <c r="I194" s="12" t="s">
        <v>374</v>
      </c>
      <c r="J194" s="12" t="s">
        <v>452</v>
      </c>
      <c r="K194" s="12" t="s">
        <v>722</v>
      </c>
      <c r="L194" s="12" t="s">
        <v>708</v>
      </c>
      <c r="M194" s="12" t="s">
        <v>709</v>
      </c>
      <c r="N194" s="12" t="s">
        <v>710</v>
      </c>
      <c r="O194" s="33" t="s">
        <v>766</v>
      </c>
      <c r="P19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Aysén por tipo de cultivo, durante el Años 2006-2009-2011-2013-2015-2017 de acuerdo a datos recopilados por la Elaboración propia con base en Encuestas CASEN 2006 a 2017- CLP/mes</v>
      </c>
      <c r="Q194" s="32" t="s">
        <v>712</v>
      </c>
      <c r="R194" s="33"/>
      <c r="S194" s="15" t="s">
        <v>767</v>
      </c>
      <c r="T194" s="16"/>
      <c r="U194" s="29" t="s">
        <v>768</v>
      </c>
      <c r="V194" s="34" t="s">
        <v>769</v>
      </c>
      <c r="W194" s="64">
        <v>40200011</v>
      </c>
      <c r="X194" s="30" t="s">
        <v>727</v>
      </c>
      <c r="Y194" s="30" t="s">
        <v>728</v>
      </c>
      <c r="Z194" s="30" t="s">
        <v>717</v>
      </c>
      <c r="AA194" s="30" t="s">
        <v>729</v>
      </c>
    </row>
    <row r="195" spans="1:27" ht="40.799999999999997" x14ac:dyDescent="0.3">
      <c r="A195" s="19" t="s">
        <v>1073</v>
      </c>
      <c r="B195" s="12">
        <v>400</v>
      </c>
      <c r="C195" s="13" t="s">
        <v>702</v>
      </c>
      <c r="D195" s="13" t="s">
        <v>703</v>
      </c>
      <c r="E195" s="17">
        <v>12</v>
      </c>
      <c r="F195" s="13" t="s">
        <v>719</v>
      </c>
      <c r="G195" s="27" t="s">
        <v>720</v>
      </c>
      <c r="H195" s="63" t="s">
        <v>721</v>
      </c>
      <c r="I195" s="12" t="s">
        <v>375</v>
      </c>
      <c r="J195" s="12" t="s">
        <v>452</v>
      </c>
      <c r="K195" s="12" t="s">
        <v>722</v>
      </c>
      <c r="L195" s="12" t="s">
        <v>708</v>
      </c>
      <c r="M195" s="12" t="s">
        <v>709</v>
      </c>
      <c r="N195" s="12" t="s">
        <v>710</v>
      </c>
      <c r="O195" s="33" t="s">
        <v>770</v>
      </c>
      <c r="P19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Magallanes por tipo de cultivo, durante el Años 2006-2009-2011-2013-2015-2017 de acuerdo a datos recopilados por la Elaboración propia con base en Encuestas CASEN 2006 a 2017- CLP/mes</v>
      </c>
      <c r="Q195" s="32" t="s">
        <v>712</v>
      </c>
      <c r="R195" s="33"/>
      <c r="S195" s="15" t="s">
        <v>771</v>
      </c>
      <c r="T195" s="16"/>
      <c r="U195" s="29" t="s">
        <v>772</v>
      </c>
      <c r="V195" s="34" t="s">
        <v>773</v>
      </c>
      <c r="W195" s="64">
        <v>40200012</v>
      </c>
      <c r="X195" s="30" t="s">
        <v>727</v>
      </c>
      <c r="Y195" s="30" t="s">
        <v>728</v>
      </c>
      <c r="Z195" s="30" t="s">
        <v>717</v>
      </c>
      <c r="AA195" s="30" t="s">
        <v>729</v>
      </c>
    </row>
    <row r="196" spans="1:27" ht="40.799999999999997" x14ac:dyDescent="0.3">
      <c r="A196" s="19" t="s">
        <v>1074</v>
      </c>
      <c r="B196" s="12">
        <v>400</v>
      </c>
      <c r="C196" s="13" t="s">
        <v>702</v>
      </c>
      <c r="D196" s="13" t="s">
        <v>703</v>
      </c>
      <c r="E196" s="17">
        <v>13</v>
      </c>
      <c r="F196" s="13" t="s">
        <v>719</v>
      </c>
      <c r="G196" s="27" t="s">
        <v>720</v>
      </c>
      <c r="H196" s="63" t="s">
        <v>721</v>
      </c>
      <c r="I196" s="12" t="s">
        <v>376</v>
      </c>
      <c r="J196" s="12" t="s">
        <v>452</v>
      </c>
      <c r="K196" s="12" t="s">
        <v>722</v>
      </c>
      <c r="L196" s="12" t="s">
        <v>708</v>
      </c>
      <c r="M196" s="12" t="s">
        <v>709</v>
      </c>
      <c r="N196" s="12" t="s">
        <v>710</v>
      </c>
      <c r="O196" s="33" t="s">
        <v>774</v>
      </c>
      <c r="P19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Metropolitana por tipo de cultivo, durante el Años 2006-2009-2011-2013-2015-2017 de acuerdo a datos recopilados por la Elaboración propia con base en Encuestas CASEN 2006 a 2017- CLP/mes</v>
      </c>
      <c r="Q196" s="32" t="s">
        <v>712</v>
      </c>
      <c r="R196" s="33"/>
      <c r="S196" s="15" t="s">
        <v>775</v>
      </c>
      <c r="T196" s="16"/>
      <c r="U196" s="29" t="s">
        <v>776</v>
      </c>
      <c r="V196" s="34" t="s">
        <v>777</v>
      </c>
      <c r="W196" s="64">
        <v>40200013</v>
      </c>
      <c r="X196" s="30" t="s">
        <v>727</v>
      </c>
      <c r="Y196" s="30" t="s">
        <v>728</v>
      </c>
      <c r="Z196" s="30" t="s">
        <v>717</v>
      </c>
      <c r="AA196" s="30" t="s">
        <v>729</v>
      </c>
    </row>
    <row r="197" spans="1:27" ht="40.799999999999997" x14ac:dyDescent="0.3">
      <c r="A197" s="19" t="s">
        <v>1075</v>
      </c>
      <c r="B197" s="12">
        <v>400</v>
      </c>
      <c r="C197" s="13" t="s">
        <v>702</v>
      </c>
      <c r="D197" s="13" t="s">
        <v>703</v>
      </c>
      <c r="E197" s="17">
        <v>14</v>
      </c>
      <c r="F197" s="13" t="s">
        <v>719</v>
      </c>
      <c r="G197" s="27" t="s">
        <v>720</v>
      </c>
      <c r="H197" s="63" t="s">
        <v>721</v>
      </c>
      <c r="I197" s="12" t="s">
        <v>377</v>
      </c>
      <c r="J197" s="12" t="s">
        <v>452</v>
      </c>
      <c r="K197" s="12" t="s">
        <v>722</v>
      </c>
      <c r="L197" s="12" t="s">
        <v>708</v>
      </c>
      <c r="M197" s="12" t="s">
        <v>709</v>
      </c>
      <c r="N197" s="12" t="s">
        <v>710</v>
      </c>
      <c r="O197" s="33" t="s">
        <v>778</v>
      </c>
      <c r="P19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Ríos por tipo de cultivo, durante el Años 2006-2009-2011-2013-2015-2017 de acuerdo a datos recopilados por la Elaboración propia con base en Encuestas CASEN 2006 a 2017- CLP/mes</v>
      </c>
      <c r="Q197" s="32" t="s">
        <v>712</v>
      </c>
      <c r="R197" s="33"/>
      <c r="S197" s="15" t="s">
        <v>779</v>
      </c>
      <c r="T197" s="16"/>
      <c r="U197" s="29" t="s">
        <v>780</v>
      </c>
      <c r="V197" s="34" t="s">
        <v>781</v>
      </c>
      <c r="W197" s="64">
        <v>40200014</v>
      </c>
      <c r="X197" s="30" t="s">
        <v>727</v>
      </c>
      <c r="Y197" s="30" t="s">
        <v>728</v>
      </c>
      <c r="Z197" s="30" t="s">
        <v>717</v>
      </c>
      <c r="AA197" s="30" t="s">
        <v>729</v>
      </c>
    </row>
    <row r="198" spans="1:27" ht="40.799999999999997" x14ac:dyDescent="0.3">
      <c r="A198" s="19" t="s">
        <v>1076</v>
      </c>
      <c r="B198" s="12">
        <v>400</v>
      </c>
      <c r="C198" s="13" t="s">
        <v>702</v>
      </c>
      <c r="D198" s="13" t="s">
        <v>703</v>
      </c>
      <c r="E198" s="17">
        <v>15</v>
      </c>
      <c r="F198" s="13" t="s">
        <v>719</v>
      </c>
      <c r="G198" s="27" t="s">
        <v>720</v>
      </c>
      <c r="H198" s="63" t="s">
        <v>721</v>
      </c>
      <c r="I198" s="12" t="s">
        <v>378</v>
      </c>
      <c r="J198" s="12" t="s">
        <v>452</v>
      </c>
      <c r="K198" s="12" t="s">
        <v>722</v>
      </c>
      <c r="L198" s="12" t="s">
        <v>708</v>
      </c>
      <c r="M198" s="12" t="s">
        <v>709</v>
      </c>
      <c r="N198" s="12" t="s">
        <v>710</v>
      </c>
      <c r="O198" s="33" t="s">
        <v>782</v>
      </c>
      <c r="P19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Arica y Parinacota por tipo de cultivo, durante el Años 2006-2009-2011-2013-2015-2017 de acuerdo a datos recopilados por la Elaboración propia con base en Encuestas CASEN 2006 a 2017- CLP/mes</v>
      </c>
      <c r="Q198" s="32" t="s">
        <v>712</v>
      </c>
      <c r="R198" s="33"/>
      <c r="S198" s="15" t="s">
        <v>783</v>
      </c>
      <c r="T198" s="16"/>
      <c r="U198" s="29" t="s">
        <v>784</v>
      </c>
      <c r="V198" s="34" t="s">
        <v>785</v>
      </c>
      <c r="W198" s="64">
        <v>40200015</v>
      </c>
      <c r="X198" s="30" t="s">
        <v>727</v>
      </c>
      <c r="Y198" s="30" t="s">
        <v>728</v>
      </c>
      <c r="Z198" s="30" t="s">
        <v>717</v>
      </c>
      <c r="AA198" s="30" t="s">
        <v>729</v>
      </c>
    </row>
    <row r="199" spans="1:27" ht="40.799999999999997" x14ac:dyDescent="0.3">
      <c r="A199" s="19" t="s">
        <v>1077</v>
      </c>
      <c r="B199" s="12">
        <v>400</v>
      </c>
      <c r="C199" s="13" t="s">
        <v>702</v>
      </c>
      <c r="D199" s="13" t="s">
        <v>703</v>
      </c>
      <c r="E199" s="17">
        <v>16</v>
      </c>
      <c r="F199" s="13" t="s">
        <v>719</v>
      </c>
      <c r="G199" s="27" t="s">
        <v>720</v>
      </c>
      <c r="H199" s="63" t="s">
        <v>721</v>
      </c>
      <c r="I199" s="12" t="s">
        <v>379</v>
      </c>
      <c r="J199" s="12" t="s">
        <v>452</v>
      </c>
      <c r="K199" s="12" t="s">
        <v>722</v>
      </c>
      <c r="L199" s="12" t="s">
        <v>708</v>
      </c>
      <c r="M199" s="12" t="s">
        <v>709</v>
      </c>
      <c r="N199" s="12" t="s">
        <v>710</v>
      </c>
      <c r="O199" s="33" t="s">
        <v>786</v>
      </c>
      <c r="P19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Ñuble por tipo de cultivo, durante el Años 2006-2009-2011-2013-2015-2017 de acuerdo a datos recopilados por la Elaboración propia con base en Encuestas CASEN 2006 a 2017- CLP/mes</v>
      </c>
      <c r="Q199" s="32" t="s">
        <v>712</v>
      </c>
      <c r="R199" s="33"/>
      <c r="S199" s="15" t="s">
        <v>787</v>
      </c>
      <c r="T199" s="16"/>
      <c r="U199" s="29" t="s">
        <v>788</v>
      </c>
      <c r="V199" s="34" t="s">
        <v>789</v>
      </c>
      <c r="W199" s="64">
        <v>40200016</v>
      </c>
      <c r="X199" s="30" t="s">
        <v>727</v>
      </c>
      <c r="Y199" s="30" t="s">
        <v>728</v>
      </c>
      <c r="Z199" s="30" t="s">
        <v>717</v>
      </c>
      <c r="AA199" s="30" t="s">
        <v>729</v>
      </c>
    </row>
    <row r="200" spans="1:27" ht="40.799999999999997" x14ac:dyDescent="0.3">
      <c r="A200" s="19" t="s">
        <v>1078</v>
      </c>
      <c r="B200" s="12">
        <v>400</v>
      </c>
      <c r="C200" s="13" t="s">
        <v>702</v>
      </c>
      <c r="D200" s="13" t="s">
        <v>703</v>
      </c>
      <c r="E200" s="17">
        <v>1101</v>
      </c>
      <c r="F200" s="13" t="s">
        <v>790</v>
      </c>
      <c r="G200" s="27" t="s">
        <v>791</v>
      </c>
      <c r="H200" s="63" t="s">
        <v>792</v>
      </c>
      <c r="I200" s="12" t="s">
        <v>26</v>
      </c>
      <c r="J200" s="12" t="s">
        <v>452</v>
      </c>
      <c r="K200" s="12" t="s">
        <v>793</v>
      </c>
      <c r="L200" s="12" t="s">
        <v>708</v>
      </c>
      <c r="M200" s="12" t="s">
        <v>709</v>
      </c>
      <c r="N200" s="12" t="s">
        <v>710</v>
      </c>
      <c r="O200" s="33" t="s">
        <v>794</v>
      </c>
      <c r="P20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Iquique por tipo de cultivo, durante el Años 2006-2009-2011-2013-2015-2017 de acuerdo a datos recopilados por la Elaboración propia con base en Encuestas CASEN 2006 a 2017- CLP/mes</v>
      </c>
      <c r="Q200" s="32" t="s">
        <v>712</v>
      </c>
      <c r="R200" s="33"/>
      <c r="S200" s="15" t="s">
        <v>795</v>
      </c>
      <c r="T200" s="16"/>
      <c r="U200" s="29" t="s">
        <v>796</v>
      </c>
      <c r="V200" s="34" t="s">
        <v>797</v>
      </c>
      <c r="W200" s="64">
        <v>40301101</v>
      </c>
      <c r="X200" s="30" t="s">
        <v>798</v>
      </c>
      <c r="Y200" s="30" t="s">
        <v>799</v>
      </c>
      <c r="Z200" s="30" t="s">
        <v>717</v>
      </c>
      <c r="AA200" s="30" t="s">
        <v>800</v>
      </c>
    </row>
    <row r="201" spans="1:27" ht="40.799999999999997" x14ac:dyDescent="0.3">
      <c r="A201" s="19" t="s">
        <v>1079</v>
      </c>
      <c r="B201" s="12">
        <v>400</v>
      </c>
      <c r="C201" s="13" t="s">
        <v>702</v>
      </c>
      <c r="D201" s="13" t="s">
        <v>703</v>
      </c>
      <c r="E201" s="17">
        <v>1107</v>
      </c>
      <c r="F201" s="13" t="s">
        <v>790</v>
      </c>
      <c r="G201" s="27" t="s">
        <v>791</v>
      </c>
      <c r="H201" s="63" t="s">
        <v>792</v>
      </c>
      <c r="I201" s="12" t="s">
        <v>27</v>
      </c>
      <c r="J201" s="12" t="s">
        <v>452</v>
      </c>
      <c r="K201" s="12" t="s">
        <v>793</v>
      </c>
      <c r="L201" s="12" t="s">
        <v>708</v>
      </c>
      <c r="M201" s="12" t="s">
        <v>709</v>
      </c>
      <c r="N201" s="12" t="s">
        <v>710</v>
      </c>
      <c r="O201" s="33" t="s">
        <v>801</v>
      </c>
      <c r="P20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Hospicio por tipo de cultivo, durante el Años 2006-2009-2011-2013-2015-2017 de acuerdo a datos recopilados por la Elaboración propia con base en Encuestas CASEN 2006 a 2017- CLP/mes</v>
      </c>
      <c r="Q201" s="32" t="s">
        <v>712</v>
      </c>
      <c r="R201" s="33"/>
      <c r="S201" s="15" t="s">
        <v>802</v>
      </c>
      <c r="T201" s="16"/>
      <c r="U201" s="29" t="s">
        <v>803</v>
      </c>
      <c r="V201" s="34" t="s">
        <v>804</v>
      </c>
      <c r="W201" s="64">
        <v>40301107</v>
      </c>
      <c r="X201" s="30" t="s">
        <v>798</v>
      </c>
      <c r="Y201" s="30" t="s">
        <v>799</v>
      </c>
      <c r="Z201" s="30" t="s">
        <v>717</v>
      </c>
      <c r="AA201" s="30" t="s">
        <v>800</v>
      </c>
    </row>
    <row r="202" spans="1:27" ht="40.799999999999997" x14ac:dyDescent="0.3">
      <c r="A202" s="19" t="s">
        <v>1080</v>
      </c>
      <c r="B202" s="12">
        <v>400</v>
      </c>
      <c r="C202" s="13" t="s">
        <v>702</v>
      </c>
      <c r="D202" s="13" t="s">
        <v>703</v>
      </c>
      <c r="E202" s="17">
        <v>1401</v>
      </c>
      <c r="F202" s="13" t="s">
        <v>790</v>
      </c>
      <c r="G202" s="27" t="s">
        <v>791</v>
      </c>
      <c r="H202" s="63" t="s">
        <v>792</v>
      </c>
      <c r="I202" s="12" t="s">
        <v>28</v>
      </c>
      <c r="J202" s="12" t="s">
        <v>452</v>
      </c>
      <c r="K202" s="12" t="s">
        <v>793</v>
      </c>
      <c r="L202" s="12" t="s">
        <v>708</v>
      </c>
      <c r="M202" s="12" t="s">
        <v>709</v>
      </c>
      <c r="N202" s="12" t="s">
        <v>710</v>
      </c>
      <c r="O202" s="33" t="s">
        <v>805</v>
      </c>
      <c r="P20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Pozo Almonte por tipo de cultivo, durante el Años 2006-2009-2011-2013-2015-2017 de acuerdo a datos recopilados por la Elaboración propia con base en Encuestas CASEN 2006 a 2017- CLP/mes</v>
      </c>
      <c r="Q202" s="32" t="s">
        <v>712</v>
      </c>
      <c r="R202" s="33"/>
      <c r="S202" s="15" t="s">
        <v>806</v>
      </c>
      <c r="T202" s="16"/>
      <c r="U202" s="29" t="s">
        <v>807</v>
      </c>
      <c r="V202" s="34" t="s">
        <v>808</v>
      </c>
      <c r="W202" s="64">
        <v>40301401</v>
      </c>
      <c r="X202" s="30" t="s">
        <v>798</v>
      </c>
      <c r="Y202" s="30" t="s">
        <v>799</v>
      </c>
      <c r="Z202" s="30" t="s">
        <v>717</v>
      </c>
      <c r="AA202" s="30" t="s">
        <v>800</v>
      </c>
    </row>
    <row r="203" spans="1:27" ht="40.799999999999997" x14ac:dyDescent="0.3">
      <c r="A203" s="19" t="s">
        <v>1081</v>
      </c>
      <c r="B203" s="12">
        <v>400</v>
      </c>
      <c r="C203" s="13" t="s">
        <v>702</v>
      </c>
      <c r="D203" s="13" t="s">
        <v>703</v>
      </c>
      <c r="E203" s="17">
        <v>1402</v>
      </c>
      <c r="F203" s="13" t="s">
        <v>790</v>
      </c>
      <c r="G203" s="27" t="s">
        <v>791</v>
      </c>
      <c r="H203" s="63" t="s">
        <v>792</v>
      </c>
      <c r="I203" s="12" t="s">
        <v>29</v>
      </c>
      <c r="J203" s="12" t="s">
        <v>452</v>
      </c>
      <c r="K203" s="12" t="s">
        <v>793</v>
      </c>
      <c r="L203" s="12" t="s">
        <v>708</v>
      </c>
      <c r="M203" s="12" t="s">
        <v>709</v>
      </c>
      <c r="N203" s="12" t="s">
        <v>710</v>
      </c>
      <c r="O203" s="33" t="s">
        <v>809</v>
      </c>
      <c r="P20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Camiña por tipo de cultivo, durante el Años 2006-2009-2011-2013-2015-2017 de acuerdo a datos recopilados por la Elaboración propia con base en Encuestas CASEN 2006 a 2017- CLP/mes</v>
      </c>
      <c r="Q203" s="32" t="s">
        <v>712</v>
      </c>
      <c r="R203" s="33"/>
      <c r="S203" s="15" t="s">
        <v>810</v>
      </c>
      <c r="T203" s="16"/>
      <c r="U203" s="29" t="s">
        <v>811</v>
      </c>
      <c r="V203" s="34" t="s">
        <v>812</v>
      </c>
      <c r="W203" s="64">
        <v>40301402</v>
      </c>
      <c r="X203" s="30" t="s">
        <v>798</v>
      </c>
      <c r="Y203" s="30" t="s">
        <v>799</v>
      </c>
      <c r="Z203" s="30" t="s">
        <v>717</v>
      </c>
      <c r="AA203" s="30" t="s">
        <v>800</v>
      </c>
    </row>
    <row r="204" spans="1:27" ht="40.799999999999997" x14ac:dyDescent="0.3">
      <c r="A204" s="19" t="s">
        <v>1082</v>
      </c>
      <c r="B204" s="12">
        <v>400</v>
      </c>
      <c r="C204" s="13" t="s">
        <v>702</v>
      </c>
      <c r="D204" s="13" t="s">
        <v>703</v>
      </c>
      <c r="E204" s="17">
        <v>1403</v>
      </c>
      <c r="F204" s="13" t="s">
        <v>790</v>
      </c>
      <c r="G204" s="27" t="s">
        <v>791</v>
      </c>
      <c r="H204" s="63" t="s">
        <v>792</v>
      </c>
      <c r="I204" s="12" t="s">
        <v>30</v>
      </c>
      <c r="J204" s="12" t="s">
        <v>452</v>
      </c>
      <c r="K204" s="12" t="s">
        <v>793</v>
      </c>
      <c r="L204" s="12" t="s">
        <v>708</v>
      </c>
      <c r="M204" s="12" t="s">
        <v>709</v>
      </c>
      <c r="N204" s="12" t="s">
        <v>710</v>
      </c>
      <c r="O204" s="33" t="s">
        <v>813</v>
      </c>
      <c r="P20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Colchane por tipo de cultivo, durante el Años 2006-2009-2011-2013-2015-2017 de acuerdo a datos recopilados por la Elaboración propia con base en Encuestas CASEN 2006 a 2017- CLP/mes</v>
      </c>
      <c r="Q204" s="32" t="s">
        <v>712</v>
      </c>
      <c r="R204" s="33"/>
      <c r="S204" s="15" t="s">
        <v>814</v>
      </c>
      <c r="T204" s="16"/>
      <c r="U204" s="29" t="s">
        <v>815</v>
      </c>
      <c r="V204" s="34" t="s">
        <v>816</v>
      </c>
      <c r="W204" s="64">
        <v>40301403</v>
      </c>
      <c r="X204" s="30" t="s">
        <v>798</v>
      </c>
      <c r="Y204" s="30" t="s">
        <v>799</v>
      </c>
      <c r="Z204" s="30" t="s">
        <v>717</v>
      </c>
      <c r="AA204" s="30" t="s">
        <v>800</v>
      </c>
    </row>
    <row r="205" spans="1:27" ht="40.799999999999997" x14ac:dyDescent="0.3">
      <c r="A205" s="19" t="s">
        <v>1083</v>
      </c>
      <c r="B205" s="12">
        <v>400</v>
      </c>
      <c r="C205" s="13" t="s">
        <v>702</v>
      </c>
      <c r="D205" s="13" t="s">
        <v>703</v>
      </c>
      <c r="E205" s="17">
        <v>1404</v>
      </c>
      <c r="F205" s="13" t="s">
        <v>790</v>
      </c>
      <c r="G205" s="27" t="s">
        <v>791</v>
      </c>
      <c r="H205" s="63" t="s">
        <v>792</v>
      </c>
      <c r="I205" s="12" t="s">
        <v>31</v>
      </c>
      <c r="J205" s="12" t="s">
        <v>452</v>
      </c>
      <c r="K205" s="12" t="s">
        <v>793</v>
      </c>
      <c r="L205" s="12" t="s">
        <v>708</v>
      </c>
      <c r="M205" s="12" t="s">
        <v>709</v>
      </c>
      <c r="N205" s="12" t="s">
        <v>710</v>
      </c>
      <c r="O205" s="33" t="s">
        <v>817</v>
      </c>
      <c r="P20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Huara por tipo de cultivo, durante el Años 2006-2009-2011-2013-2015-2017 de acuerdo a datos recopilados por la Elaboración propia con base en Encuestas CASEN 2006 a 2017- CLP/mes</v>
      </c>
      <c r="Q205" s="32" t="s">
        <v>712</v>
      </c>
      <c r="R205" s="33"/>
      <c r="S205" s="15" t="s">
        <v>818</v>
      </c>
      <c r="T205" s="16"/>
      <c r="U205" s="29" t="s">
        <v>819</v>
      </c>
      <c r="V205" s="34" t="s">
        <v>820</v>
      </c>
      <c r="W205" s="64">
        <v>40301404</v>
      </c>
      <c r="X205" s="30" t="s">
        <v>798</v>
      </c>
      <c r="Y205" s="30" t="s">
        <v>799</v>
      </c>
      <c r="Z205" s="30" t="s">
        <v>717</v>
      </c>
      <c r="AA205" s="30" t="s">
        <v>800</v>
      </c>
    </row>
    <row r="206" spans="1:27" ht="40.799999999999997" x14ac:dyDescent="0.3">
      <c r="A206" s="19" t="s">
        <v>1084</v>
      </c>
      <c r="B206" s="12">
        <v>400</v>
      </c>
      <c r="C206" s="13" t="s">
        <v>702</v>
      </c>
      <c r="D206" s="13" t="s">
        <v>703</v>
      </c>
      <c r="E206" s="17">
        <v>1405</v>
      </c>
      <c r="F206" s="13" t="s">
        <v>790</v>
      </c>
      <c r="G206" s="27" t="s">
        <v>791</v>
      </c>
      <c r="H206" s="63" t="s">
        <v>792</v>
      </c>
      <c r="I206" s="12" t="s">
        <v>32</v>
      </c>
      <c r="J206" s="12" t="s">
        <v>452</v>
      </c>
      <c r="K206" s="12" t="s">
        <v>793</v>
      </c>
      <c r="L206" s="12" t="s">
        <v>708</v>
      </c>
      <c r="M206" s="12" t="s">
        <v>709</v>
      </c>
      <c r="N206" s="12" t="s">
        <v>710</v>
      </c>
      <c r="O206" s="33" t="s">
        <v>821</v>
      </c>
      <c r="P20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Pica por tipo de cultivo, durante el Años 2006-2009-2011-2013-2015-2017 de acuerdo a datos recopilados por la Elaboración propia con base en Encuestas CASEN 2006 a 2017- CLP/mes</v>
      </c>
      <c r="Q206" s="32" t="s">
        <v>712</v>
      </c>
      <c r="R206" s="33"/>
      <c r="S206" s="15" t="s">
        <v>822</v>
      </c>
      <c r="T206" s="16"/>
      <c r="U206" s="29" t="s">
        <v>823</v>
      </c>
      <c r="V206" s="34" t="s">
        <v>824</v>
      </c>
      <c r="W206" s="64">
        <v>40301405</v>
      </c>
      <c r="X206" s="30" t="s">
        <v>798</v>
      </c>
      <c r="Y206" s="30" t="s">
        <v>799</v>
      </c>
      <c r="Z206" s="30" t="s">
        <v>717</v>
      </c>
      <c r="AA206" s="30" t="s">
        <v>800</v>
      </c>
    </row>
    <row r="207" spans="1:27" ht="40.799999999999997" x14ac:dyDescent="0.3">
      <c r="A207" s="19" t="s">
        <v>1085</v>
      </c>
      <c r="B207" s="12">
        <v>400</v>
      </c>
      <c r="C207" s="13" t="s">
        <v>702</v>
      </c>
      <c r="D207" s="13" t="s">
        <v>703</v>
      </c>
      <c r="E207" s="17">
        <v>2101</v>
      </c>
      <c r="F207" s="13" t="s">
        <v>790</v>
      </c>
      <c r="G207" s="27" t="s">
        <v>791</v>
      </c>
      <c r="H207" s="63" t="s">
        <v>792</v>
      </c>
      <c r="I207" s="12" t="s">
        <v>15</v>
      </c>
      <c r="J207" s="12" t="s">
        <v>452</v>
      </c>
      <c r="K207" s="12" t="s">
        <v>793</v>
      </c>
      <c r="L207" s="12" t="s">
        <v>708</v>
      </c>
      <c r="M207" s="12" t="s">
        <v>709</v>
      </c>
      <c r="N207" s="12" t="s">
        <v>710</v>
      </c>
      <c r="O207" s="33" t="s">
        <v>825</v>
      </c>
      <c r="P20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Antofagasta por tipo de cultivo, durante el Años 2006-2009-2011-2013-2015-2017 de acuerdo a datos recopilados por la Elaboración propia con base en Encuestas CASEN 2006 a 2017- CLP/mes</v>
      </c>
      <c r="Q207" s="32" t="s">
        <v>712</v>
      </c>
      <c r="R207" s="33"/>
      <c r="S207" s="15" t="s">
        <v>826</v>
      </c>
      <c r="T207" s="16"/>
      <c r="U207" s="29" t="s">
        <v>827</v>
      </c>
      <c r="V207" s="34" t="s">
        <v>828</v>
      </c>
      <c r="W207" s="64">
        <v>40302101</v>
      </c>
      <c r="X207" s="30" t="s">
        <v>798</v>
      </c>
      <c r="Y207" s="30" t="s">
        <v>799</v>
      </c>
      <c r="Z207" s="30" t="s">
        <v>717</v>
      </c>
      <c r="AA207" s="30" t="s">
        <v>800</v>
      </c>
    </row>
    <row r="208" spans="1:27" ht="40.799999999999997" x14ac:dyDescent="0.3">
      <c r="A208" s="19" t="s">
        <v>1086</v>
      </c>
      <c r="B208" s="12">
        <v>400</v>
      </c>
      <c r="C208" s="13" t="s">
        <v>702</v>
      </c>
      <c r="D208" s="13" t="s">
        <v>703</v>
      </c>
      <c r="E208" s="17">
        <v>2102</v>
      </c>
      <c r="F208" s="13" t="s">
        <v>790</v>
      </c>
      <c r="G208" s="27" t="s">
        <v>791</v>
      </c>
      <c r="H208" s="63" t="s">
        <v>792</v>
      </c>
      <c r="I208" s="12" t="s">
        <v>33</v>
      </c>
      <c r="J208" s="12" t="s">
        <v>452</v>
      </c>
      <c r="K208" s="12" t="s">
        <v>793</v>
      </c>
      <c r="L208" s="12" t="s">
        <v>708</v>
      </c>
      <c r="M208" s="12" t="s">
        <v>709</v>
      </c>
      <c r="N208" s="12" t="s">
        <v>710</v>
      </c>
      <c r="O208" s="33" t="s">
        <v>829</v>
      </c>
      <c r="P20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Mejillones por tipo de cultivo, durante el Años 2006-2009-2011-2013-2015-2017 de acuerdo a datos recopilados por la Elaboración propia con base en Encuestas CASEN 2006 a 2017- CLP/mes</v>
      </c>
      <c r="Q208" s="32" t="s">
        <v>712</v>
      </c>
      <c r="R208" s="33"/>
      <c r="S208" s="15" t="s">
        <v>830</v>
      </c>
      <c r="T208" s="16"/>
      <c r="U208" s="29" t="s">
        <v>831</v>
      </c>
      <c r="V208" s="34" t="s">
        <v>832</v>
      </c>
      <c r="W208" s="64">
        <v>40302102</v>
      </c>
      <c r="X208" s="30" t="s">
        <v>798</v>
      </c>
      <c r="Y208" s="30" t="s">
        <v>799</v>
      </c>
      <c r="Z208" s="30" t="s">
        <v>717</v>
      </c>
      <c r="AA208" s="30" t="s">
        <v>800</v>
      </c>
    </row>
    <row r="209" spans="1:27" ht="40.799999999999997" x14ac:dyDescent="0.3">
      <c r="A209" s="19" t="s">
        <v>1087</v>
      </c>
      <c r="B209" s="12">
        <v>400</v>
      </c>
      <c r="C209" s="13" t="s">
        <v>702</v>
      </c>
      <c r="D209" s="13" t="s">
        <v>703</v>
      </c>
      <c r="E209" s="17">
        <v>2103</v>
      </c>
      <c r="F209" s="13" t="s">
        <v>790</v>
      </c>
      <c r="G209" s="27" t="s">
        <v>791</v>
      </c>
      <c r="H209" s="63" t="s">
        <v>792</v>
      </c>
      <c r="I209" s="12" t="s">
        <v>34</v>
      </c>
      <c r="J209" s="12" t="s">
        <v>452</v>
      </c>
      <c r="K209" s="12" t="s">
        <v>793</v>
      </c>
      <c r="L209" s="12" t="s">
        <v>708</v>
      </c>
      <c r="M209" s="12" t="s">
        <v>709</v>
      </c>
      <c r="N209" s="12" t="s">
        <v>710</v>
      </c>
      <c r="O209" s="33" t="s">
        <v>833</v>
      </c>
      <c r="P20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Sierra Gorda por tipo de cultivo, durante el Años 2006-2009-2011-2013-2015-2017 de acuerdo a datos recopilados por la Elaboración propia con base en Encuestas CASEN 2006 a 2017- CLP/mes</v>
      </c>
      <c r="Q209" s="32" t="s">
        <v>712</v>
      </c>
      <c r="R209" s="33"/>
      <c r="S209" s="15" t="s">
        <v>834</v>
      </c>
      <c r="T209" s="16"/>
      <c r="U209" s="29" t="s">
        <v>835</v>
      </c>
      <c r="V209" s="34" t="s">
        <v>836</v>
      </c>
      <c r="W209" s="64">
        <v>40302103</v>
      </c>
      <c r="X209" s="30" t="s">
        <v>798</v>
      </c>
      <c r="Y209" s="30" t="s">
        <v>799</v>
      </c>
      <c r="Z209" s="30" t="s">
        <v>717</v>
      </c>
      <c r="AA209" s="30" t="s">
        <v>800</v>
      </c>
    </row>
    <row r="210" spans="1:27" ht="40.799999999999997" x14ac:dyDescent="0.3">
      <c r="A210" s="19" t="s">
        <v>1088</v>
      </c>
      <c r="B210" s="12">
        <v>400</v>
      </c>
      <c r="C210" s="13" t="s">
        <v>702</v>
      </c>
      <c r="D210" s="13" t="s">
        <v>703</v>
      </c>
      <c r="E210" s="17">
        <v>2104</v>
      </c>
      <c r="F210" s="13" t="s">
        <v>790</v>
      </c>
      <c r="G210" s="27" t="s">
        <v>791</v>
      </c>
      <c r="H210" s="63" t="s">
        <v>792</v>
      </c>
      <c r="I210" s="12" t="s">
        <v>35</v>
      </c>
      <c r="J210" s="12" t="s">
        <v>452</v>
      </c>
      <c r="K210" s="12" t="s">
        <v>793</v>
      </c>
      <c r="L210" s="12" t="s">
        <v>708</v>
      </c>
      <c r="M210" s="12" t="s">
        <v>709</v>
      </c>
      <c r="N210" s="12" t="s">
        <v>710</v>
      </c>
      <c r="O210" s="33" t="s">
        <v>837</v>
      </c>
      <c r="P21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Taltal por tipo de cultivo, durante el Años 2006-2009-2011-2013-2015-2017 de acuerdo a datos recopilados por la Elaboración propia con base en Encuestas CASEN 2006 a 2017- CLP/mes</v>
      </c>
      <c r="Q210" s="32" t="s">
        <v>712</v>
      </c>
      <c r="R210" s="33"/>
      <c r="S210" s="15" t="s">
        <v>838</v>
      </c>
      <c r="T210" s="16"/>
      <c r="U210" s="29" t="s">
        <v>839</v>
      </c>
      <c r="V210" s="34" t="s">
        <v>840</v>
      </c>
      <c r="W210" s="64">
        <v>40302104</v>
      </c>
      <c r="X210" s="30" t="s">
        <v>798</v>
      </c>
      <c r="Y210" s="30" t="s">
        <v>799</v>
      </c>
      <c r="Z210" s="30" t="s">
        <v>717</v>
      </c>
      <c r="AA210" s="30" t="s">
        <v>800</v>
      </c>
    </row>
    <row r="211" spans="1:27" ht="40.799999999999997" x14ac:dyDescent="0.3">
      <c r="A211" s="19" t="s">
        <v>1089</v>
      </c>
      <c r="B211" s="12">
        <v>400</v>
      </c>
      <c r="C211" s="13" t="s">
        <v>702</v>
      </c>
      <c r="D211" s="13" t="s">
        <v>703</v>
      </c>
      <c r="E211" s="17">
        <v>2201</v>
      </c>
      <c r="F211" s="13" t="s">
        <v>790</v>
      </c>
      <c r="G211" s="27" t="s">
        <v>791</v>
      </c>
      <c r="H211" s="63" t="s">
        <v>792</v>
      </c>
      <c r="I211" s="12" t="s">
        <v>36</v>
      </c>
      <c r="J211" s="12" t="s">
        <v>452</v>
      </c>
      <c r="K211" s="12" t="s">
        <v>793</v>
      </c>
      <c r="L211" s="12" t="s">
        <v>708</v>
      </c>
      <c r="M211" s="12" t="s">
        <v>709</v>
      </c>
      <c r="N211" s="12" t="s">
        <v>710</v>
      </c>
      <c r="O211" s="33" t="s">
        <v>841</v>
      </c>
      <c r="P21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Calama por tipo de cultivo, durante el Años 2006-2009-2011-2013-2015-2017 de acuerdo a datos recopilados por la Elaboración propia con base en Encuestas CASEN 2006 a 2017- CLP/mes</v>
      </c>
      <c r="Q211" s="32" t="s">
        <v>712</v>
      </c>
      <c r="R211" s="33"/>
      <c r="S211" s="15" t="s">
        <v>842</v>
      </c>
      <c r="T211" s="16"/>
      <c r="U211" s="29" t="s">
        <v>843</v>
      </c>
      <c r="V211" s="34" t="s">
        <v>844</v>
      </c>
      <c r="W211" s="64">
        <v>40302201</v>
      </c>
      <c r="X211" s="30" t="s">
        <v>798</v>
      </c>
      <c r="Y211" s="30" t="s">
        <v>799</v>
      </c>
      <c r="Z211" s="30" t="s">
        <v>717</v>
      </c>
      <c r="AA211" s="30" t="s">
        <v>800</v>
      </c>
    </row>
    <row r="212" spans="1:27" ht="40.799999999999997" x14ac:dyDescent="0.3">
      <c r="A212" s="19" t="s">
        <v>1090</v>
      </c>
      <c r="B212" s="12">
        <v>400</v>
      </c>
      <c r="C212" s="13" t="s">
        <v>702</v>
      </c>
      <c r="D212" s="13" t="s">
        <v>703</v>
      </c>
      <c r="E212" s="17">
        <v>2202</v>
      </c>
      <c r="F212" s="13" t="s">
        <v>790</v>
      </c>
      <c r="G212" s="27" t="s">
        <v>791</v>
      </c>
      <c r="H212" s="63" t="s">
        <v>792</v>
      </c>
      <c r="I212" s="12" t="s">
        <v>37</v>
      </c>
      <c r="J212" s="12" t="s">
        <v>452</v>
      </c>
      <c r="K212" s="12" t="s">
        <v>793</v>
      </c>
      <c r="L212" s="12" t="s">
        <v>708</v>
      </c>
      <c r="M212" s="12" t="s">
        <v>709</v>
      </c>
      <c r="N212" s="12" t="s">
        <v>710</v>
      </c>
      <c r="O212" s="33" t="s">
        <v>845</v>
      </c>
      <c r="P21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Ollagüe por tipo de cultivo, durante el Años 2006-2009-2011-2013-2015-2017 de acuerdo a datos recopilados por la Elaboración propia con base en Encuestas CASEN 2006 a 2017- CLP/mes</v>
      </c>
      <c r="Q212" s="32" t="s">
        <v>712</v>
      </c>
      <c r="R212" s="33"/>
      <c r="S212" s="15" t="s">
        <v>846</v>
      </c>
      <c r="T212" s="16"/>
      <c r="U212" s="29" t="s">
        <v>847</v>
      </c>
      <c r="V212" s="34" t="s">
        <v>848</v>
      </c>
      <c r="W212" s="64">
        <v>40302202</v>
      </c>
      <c r="X212" s="30" t="s">
        <v>798</v>
      </c>
      <c r="Y212" s="30" t="s">
        <v>799</v>
      </c>
      <c r="Z212" s="30" t="s">
        <v>717</v>
      </c>
      <c r="AA212" s="30" t="s">
        <v>800</v>
      </c>
    </row>
    <row r="213" spans="1:27" ht="40.799999999999997" x14ac:dyDescent="0.3">
      <c r="A213" s="19" t="s">
        <v>1091</v>
      </c>
      <c r="B213" s="12">
        <v>400</v>
      </c>
      <c r="C213" s="13" t="s">
        <v>702</v>
      </c>
      <c r="D213" s="13" t="s">
        <v>703</v>
      </c>
      <c r="E213" s="17">
        <v>2203</v>
      </c>
      <c r="F213" s="13" t="s">
        <v>790</v>
      </c>
      <c r="G213" s="27" t="s">
        <v>791</v>
      </c>
      <c r="H213" s="63" t="s">
        <v>792</v>
      </c>
      <c r="I213" s="12" t="s">
        <v>38</v>
      </c>
      <c r="J213" s="12" t="s">
        <v>452</v>
      </c>
      <c r="K213" s="12" t="s">
        <v>793</v>
      </c>
      <c r="L213" s="12" t="s">
        <v>708</v>
      </c>
      <c r="M213" s="12" t="s">
        <v>709</v>
      </c>
      <c r="N213" s="12" t="s">
        <v>710</v>
      </c>
      <c r="O213" s="33" t="s">
        <v>849</v>
      </c>
      <c r="P21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Pedro de Atacama por tipo de cultivo, durante el Años 2006-2009-2011-2013-2015-2017 de acuerdo a datos recopilados por la Elaboración propia con base en Encuestas CASEN 2006 a 2017- CLP/mes</v>
      </c>
      <c r="Q213" s="32" t="s">
        <v>712</v>
      </c>
      <c r="R213" s="33"/>
      <c r="S213" s="15" t="s">
        <v>850</v>
      </c>
      <c r="T213" s="16"/>
      <c r="U213" s="29" t="s">
        <v>851</v>
      </c>
      <c r="V213" s="34" t="s">
        <v>852</v>
      </c>
      <c r="W213" s="64">
        <v>40302203</v>
      </c>
      <c r="X213" s="30" t="s">
        <v>798</v>
      </c>
      <c r="Y213" s="30" t="s">
        <v>799</v>
      </c>
      <c r="Z213" s="30" t="s">
        <v>717</v>
      </c>
      <c r="AA213" s="30" t="s">
        <v>800</v>
      </c>
    </row>
    <row r="214" spans="1:27" ht="40.799999999999997" x14ac:dyDescent="0.3">
      <c r="A214" s="19" t="s">
        <v>1092</v>
      </c>
      <c r="B214" s="12">
        <v>400</v>
      </c>
      <c r="C214" s="13" t="s">
        <v>702</v>
      </c>
      <c r="D214" s="13" t="s">
        <v>703</v>
      </c>
      <c r="E214" s="17">
        <v>2301</v>
      </c>
      <c r="F214" s="13" t="s">
        <v>790</v>
      </c>
      <c r="G214" s="27" t="s">
        <v>791</v>
      </c>
      <c r="H214" s="63" t="s">
        <v>792</v>
      </c>
      <c r="I214" s="12" t="s">
        <v>39</v>
      </c>
      <c r="J214" s="12" t="s">
        <v>452</v>
      </c>
      <c r="K214" s="12" t="s">
        <v>793</v>
      </c>
      <c r="L214" s="12" t="s">
        <v>708</v>
      </c>
      <c r="M214" s="12" t="s">
        <v>709</v>
      </c>
      <c r="N214" s="12" t="s">
        <v>710</v>
      </c>
      <c r="O214" s="33" t="s">
        <v>853</v>
      </c>
      <c r="P21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Tocopilla por tipo de cultivo, durante el Años 2006-2009-2011-2013-2015-2017 de acuerdo a datos recopilados por la Elaboración propia con base en Encuestas CASEN 2006 a 2017- CLP/mes</v>
      </c>
      <c r="Q214" s="32" t="s">
        <v>712</v>
      </c>
      <c r="R214" s="33"/>
      <c r="S214" s="15" t="s">
        <v>854</v>
      </c>
      <c r="T214" s="16"/>
      <c r="U214" s="29" t="s">
        <v>855</v>
      </c>
      <c r="V214" s="34" t="s">
        <v>856</v>
      </c>
      <c r="W214" s="64">
        <v>40302301</v>
      </c>
      <c r="X214" s="30" t="s">
        <v>798</v>
      </c>
      <c r="Y214" s="30" t="s">
        <v>799</v>
      </c>
      <c r="Z214" s="30" t="s">
        <v>717</v>
      </c>
      <c r="AA214" s="30" t="s">
        <v>800</v>
      </c>
    </row>
    <row r="215" spans="1:27" ht="40.799999999999997" x14ac:dyDescent="0.3">
      <c r="A215" s="19" t="s">
        <v>1093</v>
      </c>
      <c r="B215" s="12">
        <v>400</v>
      </c>
      <c r="C215" s="13" t="s">
        <v>702</v>
      </c>
      <c r="D215" s="13" t="s">
        <v>703</v>
      </c>
      <c r="E215" s="17">
        <v>2302</v>
      </c>
      <c r="F215" s="13" t="s">
        <v>790</v>
      </c>
      <c r="G215" s="27" t="s">
        <v>791</v>
      </c>
      <c r="H215" s="63" t="s">
        <v>792</v>
      </c>
      <c r="I215" s="12" t="s">
        <v>40</v>
      </c>
      <c r="J215" s="12" t="s">
        <v>452</v>
      </c>
      <c r="K215" s="12" t="s">
        <v>793</v>
      </c>
      <c r="L215" s="12" t="s">
        <v>708</v>
      </c>
      <c r="M215" s="12" t="s">
        <v>709</v>
      </c>
      <c r="N215" s="12" t="s">
        <v>710</v>
      </c>
      <c r="O215" s="33" t="s">
        <v>857</v>
      </c>
      <c r="P21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María Elena por tipo de cultivo, durante el Años 2006-2009-2011-2013-2015-2017 de acuerdo a datos recopilados por la Elaboración propia con base en Encuestas CASEN 2006 a 2017- CLP/mes</v>
      </c>
      <c r="Q215" s="32" t="s">
        <v>712</v>
      </c>
      <c r="R215" s="33"/>
      <c r="S215" s="15" t="s">
        <v>858</v>
      </c>
      <c r="T215" s="16"/>
      <c r="U215" s="29" t="s">
        <v>859</v>
      </c>
      <c r="V215" s="34" t="s">
        <v>860</v>
      </c>
      <c r="W215" s="64">
        <v>40302302</v>
      </c>
      <c r="X215" s="30" t="s">
        <v>798</v>
      </c>
      <c r="Y215" s="30" t="s">
        <v>799</v>
      </c>
      <c r="Z215" s="30" t="s">
        <v>717</v>
      </c>
      <c r="AA215" s="30" t="s">
        <v>800</v>
      </c>
    </row>
    <row r="216" spans="1:27" ht="40.799999999999997" x14ac:dyDescent="0.3">
      <c r="A216" s="19" t="s">
        <v>1094</v>
      </c>
      <c r="B216" s="12">
        <v>400</v>
      </c>
      <c r="C216" s="13" t="s">
        <v>702</v>
      </c>
      <c r="D216" s="13" t="s">
        <v>703</v>
      </c>
      <c r="E216" s="17">
        <v>3101</v>
      </c>
      <c r="F216" s="13" t="s">
        <v>790</v>
      </c>
      <c r="G216" s="27" t="s">
        <v>791</v>
      </c>
      <c r="H216" s="63" t="s">
        <v>792</v>
      </c>
      <c r="I216" s="12" t="s">
        <v>41</v>
      </c>
      <c r="J216" s="12" t="s">
        <v>452</v>
      </c>
      <c r="K216" s="12" t="s">
        <v>793</v>
      </c>
      <c r="L216" s="12" t="s">
        <v>708</v>
      </c>
      <c r="M216" s="12" t="s">
        <v>709</v>
      </c>
      <c r="N216" s="12" t="s">
        <v>710</v>
      </c>
      <c r="O216" s="33" t="s">
        <v>861</v>
      </c>
      <c r="P21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Copiapó por tipo de cultivo, durante el Años 2006-2009-2011-2013-2015-2017 de acuerdo a datos recopilados por la Elaboración propia con base en Encuestas CASEN 2006 a 2017- CLP/mes</v>
      </c>
      <c r="Q216" s="32" t="s">
        <v>712</v>
      </c>
      <c r="R216" s="33"/>
      <c r="S216" s="15" t="s">
        <v>862</v>
      </c>
      <c r="T216" s="16"/>
      <c r="U216" s="29" t="s">
        <v>863</v>
      </c>
      <c r="V216" s="34" t="s">
        <v>864</v>
      </c>
      <c r="W216" s="64">
        <v>40303101</v>
      </c>
      <c r="X216" s="30" t="s">
        <v>798</v>
      </c>
      <c r="Y216" s="30" t="s">
        <v>799</v>
      </c>
      <c r="Z216" s="30" t="s">
        <v>717</v>
      </c>
      <c r="AA216" s="30" t="s">
        <v>800</v>
      </c>
    </row>
    <row r="217" spans="1:27" ht="40.799999999999997" x14ac:dyDescent="0.3">
      <c r="A217" s="19" t="s">
        <v>1095</v>
      </c>
      <c r="B217" s="12">
        <v>400</v>
      </c>
      <c r="C217" s="13" t="s">
        <v>702</v>
      </c>
      <c r="D217" s="13" t="s">
        <v>703</v>
      </c>
      <c r="E217" s="17">
        <v>3102</v>
      </c>
      <c r="F217" s="13" t="s">
        <v>790</v>
      </c>
      <c r="G217" s="27" t="s">
        <v>791</v>
      </c>
      <c r="H217" s="63" t="s">
        <v>792</v>
      </c>
      <c r="I217" s="12" t="s">
        <v>42</v>
      </c>
      <c r="J217" s="12" t="s">
        <v>452</v>
      </c>
      <c r="K217" s="12" t="s">
        <v>793</v>
      </c>
      <c r="L217" s="12" t="s">
        <v>708</v>
      </c>
      <c r="M217" s="12" t="s">
        <v>709</v>
      </c>
      <c r="N217" s="12" t="s">
        <v>710</v>
      </c>
      <c r="O217" s="33" t="s">
        <v>865</v>
      </c>
      <c r="P21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Caldera por tipo de cultivo, durante el Años 2006-2009-2011-2013-2015-2017 de acuerdo a datos recopilados por la Elaboración propia con base en Encuestas CASEN 2006 a 2017- CLP/mes</v>
      </c>
      <c r="Q217" s="32" t="s">
        <v>712</v>
      </c>
      <c r="R217" s="33"/>
      <c r="S217" s="15" t="s">
        <v>866</v>
      </c>
      <c r="T217" s="16"/>
      <c r="U217" s="29" t="s">
        <v>867</v>
      </c>
      <c r="V217" s="34" t="s">
        <v>868</v>
      </c>
      <c r="W217" s="64">
        <v>40303102</v>
      </c>
      <c r="X217" s="30" t="s">
        <v>798</v>
      </c>
      <c r="Y217" s="30" t="s">
        <v>799</v>
      </c>
      <c r="Z217" s="30" t="s">
        <v>717</v>
      </c>
      <c r="AA217" s="30" t="s">
        <v>800</v>
      </c>
    </row>
    <row r="218" spans="1:27" ht="40.799999999999997" x14ac:dyDescent="0.3">
      <c r="A218" s="19" t="s">
        <v>1096</v>
      </c>
      <c r="B218" s="12">
        <v>400</v>
      </c>
      <c r="C218" s="13" t="s">
        <v>702</v>
      </c>
      <c r="D218" s="13" t="s">
        <v>703</v>
      </c>
      <c r="E218" s="17">
        <v>3103</v>
      </c>
      <c r="F218" s="13" t="s">
        <v>790</v>
      </c>
      <c r="G218" s="27" t="s">
        <v>791</v>
      </c>
      <c r="H218" s="63" t="s">
        <v>792</v>
      </c>
      <c r="I218" s="12" t="s">
        <v>43</v>
      </c>
      <c r="J218" s="12" t="s">
        <v>452</v>
      </c>
      <c r="K218" s="12" t="s">
        <v>793</v>
      </c>
      <c r="L218" s="12" t="s">
        <v>708</v>
      </c>
      <c r="M218" s="12" t="s">
        <v>709</v>
      </c>
      <c r="N218" s="12" t="s">
        <v>710</v>
      </c>
      <c r="O218" s="33" t="s">
        <v>869</v>
      </c>
      <c r="P21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Tierra Amarilla por tipo de cultivo, durante el Años 2006-2009-2011-2013-2015-2017 de acuerdo a datos recopilados por la Elaboración propia con base en Encuestas CASEN 2006 a 2017- CLP/mes</v>
      </c>
      <c r="Q218" s="32" t="s">
        <v>712</v>
      </c>
      <c r="R218" s="33"/>
      <c r="S218" s="15" t="s">
        <v>870</v>
      </c>
      <c r="T218" s="16"/>
      <c r="U218" s="29" t="s">
        <v>871</v>
      </c>
      <c r="V218" s="34" t="s">
        <v>872</v>
      </c>
      <c r="W218" s="64">
        <v>40303103</v>
      </c>
      <c r="X218" s="30" t="s">
        <v>798</v>
      </c>
      <c r="Y218" s="30" t="s">
        <v>799</v>
      </c>
      <c r="Z218" s="30" t="s">
        <v>717</v>
      </c>
      <c r="AA218" s="30" t="s">
        <v>800</v>
      </c>
    </row>
    <row r="219" spans="1:27" ht="40.799999999999997" x14ac:dyDescent="0.3">
      <c r="A219" s="19" t="s">
        <v>1097</v>
      </c>
      <c r="B219" s="12">
        <v>400</v>
      </c>
      <c r="C219" s="13" t="s">
        <v>702</v>
      </c>
      <c r="D219" s="13" t="s">
        <v>703</v>
      </c>
      <c r="E219" s="17">
        <v>3201</v>
      </c>
      <c r="F219" s="13" t="s">
        <v>790</v>
      </c>
      <c r="G219" s="27" t="s">
        <v>791</v>
      </c>
      <c r="H219" s="63" t="s">
        <v>792</v>
      </c>
      <c r="I219" s="12" t="s">
        <v>44</v>
      </c>
      <c r="J219" s="12" t="s">
        <v>452</v>
      </c>
      <c r="K219" s="12" t="s">
        <v>793</v>
      </c>
      <c r="L219" s="12" t="s">
        <v>708</v>
      </c>
      <c r="M219" s="12" t="s">
        <v>709</v>
      </c>
      <c r="N219" s="12" t="s">
        <v>710</v>
      </c>
      <c r="O219" s="33" t="s">
        <v>873</v>
      </c>
      <c r="P21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Chañaral por tipo de cultivo, durante el Años 2006-2009-2011-2013-2015-2017 de acuerdo a datos recopilados por la Elaboración propia con base en Encuestas CASEN 2006 a 2017- CLP/mes</v>
      </c>
      <c r="Q219" s="32" t="s">
        <v>712</v>
      </c>
      <c r="R219" s="33"/>
      <c r="S219" s="15" t="s">
        <v>874</v>
      </c>
      <c r="T219" s="16"/>
      <c r="U219" s="29" t="s">
        <v>875</v>
      </c>
      <c r="V219" s="34" t="s">
        <v>876</v>
      </c>
      <c r="W219" s="64">
        <v>40303201</v>
      </c>
      <c r="X219" s="30" t="s">
        <v>798</v>
      </c>
      <c r="Y219" s="30" t="s">
        <v>799</v>
      </c>
      <c r="Z219" s="30" t="s">
        <v>717</v>
      </c>
      <c r="AA219" s="30" t="s">
        <v>800</v>
      </c>
    </row>
    <row r="220" spans="1:27" ht="40.799999999999997" x14ac:dyDescent="0.3">
      <c r="A220" s="19" t="s">
        <v>1098</v>
      </c>
      <c r="B220" s="12">
        <v>400</v>
      </c>
      <c r="C220" s="13" t="s">
        <v>702</v>
      </c>
      <c r="D220" s="13" t="s">
        <v>703</v>
      </c>
      <c r="E220" s="17">
        <v>3202</v>
      </c>
      <c r="F220" s="13" t="s">
        <v>790</v>
      </c>
      <c r="G220" s="27" t="s">
        <v>791</v>
      </c>
      <c r="H220" s="63" t="s">
        <v>792</v>
      </c>
      <c r="I220" s="12" t="s">
        <v>45</v>
      </c>
      <c r="J220" s="12" t="s">
        <v>452</v>
      </c>
      <c r="K220" s="12" t="s">
        <v>793</v>
      </c>
      <c r="L220" s="12" t="s">
        <v>708</v>
      </c>
      <c r="M220" s="12" t="s">
        <v>709</v>
      </c>
      <c r="N220" s="12" t="s">
        <v>710</v>
      </c>
      <c r="O220" s="33" t="s">
        <v>877</v>
      </c>
      <c r="P22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Diego de Almagro por tipo de cultivo, durante el Años 2006-2009-2011-2013-2015-2017 de acuerdo a datos recopilados por la Elaboración propia con base en Encuestas CASEN 2006 a 2017- CLP/mes</v>
      </c>
      <c r="Q220" s="32" t="s">
        <v>712</v>
      </c>
      <c r="R220" s="33"/>
      <c r="S220" s="15" t="s">
        <v>878</v>
      </c>
      <c r="T220" s="16"/>
      <c r="U220" s="29" t="s">
        <v>879</v>
      </c>
      <c r="V220" s="34" t="s">
        <v>880</v>
      </c>
      <c r="W220" s="64">
        <v>40303202</v>
      </c>
      <c r="X220" s="30" t="s">
        <v>798</v>
      </c>
      <c r="Y220" s="30" t="s">
        <v>799</v>
      </c>
      <c r="Z220" s="30" t="s">
        <v>717</v>
      </c>
      <c r="AA220" s="30" t="s">
        <v>800</v>
      </c>
    </row>
    <row r="221" spans="1:27" ht="40.799999999999997" x14ac:dyDescent="0.3">
      <c r="A221" s="19" t="s">
        <v>1099</v>
      </c>
      <c r="B221" s="12">
        <v>400</v>
      </c>
      <c r="C221" s="13" t="s">
        <v>702</v>
      </c>
      <c r="D221" s="13" t="s">
        <v>703</v>
      </c>
      <c r="E221" s="17">
        <v>3301</v>
      </c>
      <c r="F221" s="13" t="s">
        <v>790</v>
      </c>
      <c r="G221" s="27" t="s">
        <v>791</v>
      </c>
      <c r="H221" s="63" t="s">
        <v>792</v>
      </c>
      <c r="I221" s="12" t="s">
        <v>46</v>
      </c>
      <c r="J221" s="12" t="s">
        <v>452</v>
      </c>
      <c r="K221" s="12" t="s">
        <v>793</v>
      </c>
      <c r="L221" s="12" t="s">
        <v>708</v>
      </c>
      <c r="M221" s="12" t="s">
        <v>709</v>
      </c>
      <c r="N221" s="12" t="s">
        <v>710</v>
      </c>
      <c r="O221" s="33" t="s">
        <v>881</v>
      </c>
      <c r="P22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Vallenar por tipo de cultivo, durante el Años 2006-2009-2011-2013-2015-2017 de acuerdo a datos recopilados por la Elaboración propia con base en Encuestas CASEN 2006 a 2017- CLP/mes</v>
      </c>
      <c r="Q221" s="32" t="s">
        <v>712</v>
      </c>
      <c r="R221" s="33"/>
      <c r="S221" s="15" t="s">
        <v>882</v>
      </c>
      <c r="T221" s="16"/>
      <c r="U221" s="29" t="s">
        <v>883</v>
      </c>
      <c r="V221" s="34" t="s">
        <v>884</v>
      </c>
      <c r="W221" s="64">
        <v>40303301</v>
      </c>
      <c r="X221" s="30" t="s">
        <v>798</v>
      </c>
      <c r="Y221" s="30" t="s">
        <v>799</v>
      </c>
      <c r="Z221" s="30" t="s">
        <v>717</v>
      </c>
      <c r="AA221" s="30" t="s">
        <v>800</v>
      </c>
    </row>
    <row r="222" spans="1:27" ht="40.799999999999997" x14ac:dyDescent="0.3">
      <c r="A222" s="19" t="s">
        <v>1100</v>
      </c>
      <c r="B222" s="12">
        <v>400</v>
      </c>
      <c r="C222" s="13" t="s">
        <v>702</v>
      </c>
      <c r="D222" s="13" t="s">
        <v>703</v>
      </c>
      <c r="E222" s="17">
        <v>3302</v>
      </c>
      <c r="F222" s="13" t="s">
        <v>790</v>
      </c>
      <c r="G222" s="27" t="s">
        <v>791</v>
      </c>
      <c r="H222" s="63" t="s">
        <v>792</v>
      </c>
      <c r="I222" s="12" t="s">
        <v>47</v>
      </c>
      <c r="J222" s="12" t="s">
        <v>452</v>
      </c>
      <c r="K222" s="12" t="s">
        <v>793</v>
      </c>
      <c r="L222" s="12" t="s">
        <v>708</v>
      </c>
      <c r="M222" s="12" t="s">
        <v>709</v>
      </c>
      <c r="N222" s="12" t="s">
        <v>710</v>
      </c>
      <c r="O222" s="33" t="s">
        <v>885</v>
      </c>
      <c r="P22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del Carmen por tipo de cultivo, durante el Años 2006-2009-2011-2013-2015-2017 de acuerdo a datos recopilados por la Elaboración propia con base en Encuestas CASEN 2006 a 2017- CLP/mes</v>
      </c>
      <c r="Q222" s="32" t="s">
        <v>712</v>
      </c>
      <c r="R222" s="33"/>
      <c r="S222" s="15" t="s">
        <v>886</v>
      </c>
      <c r="T222" s="16"/>
      <c r="U222" s="29" t="s">
        <v>887</v>
      </c>
      <c r="V222" s="34" t="s">
        <v>888</v>
      </c>
      <c r="W222" s="64">
        <v>40303302</v>
      </c>
      <c r="X222" s="30" t="s">
        <v>798</v>
      </c>
      <c r="Y222" s="30" t="s">
        <v>799</v>
      </c>
      <c r="Z222" s="30" t="s">
        <v>717</v>
      </c>
      <c r="AA222" s="30" t="s">
        <v>800</v>
      </c>
    </row>
    <row r="223" spans="1:27" ht="40.799999999999997" x14ac:dyDescent="0.3">
      <c r="A223" s="19" t="s">
        <v>1101</v>
      </c>
      <c r="B223" s="12">
        <v>400</v>
      </c>
      <c r="C223" s="13" t="s">
        <v>702</v>
      </c>
      <c r="D223" s="13" t="s">
        <v>703</v>
      </c>
      <c r="E223" s="17">
        <v>3303</v>
      </c>
      <c r="F223" s="13" t="s">
        <v>790</v>
      </c>
      <c r="G223" s="27" t="s">
        <v>791</v>
      </c>
      <c r="H223" s="63" t="s">
        <v>792</v>
      </c>
      <c r="I223" s="12" t="s">
        <v>48</v>
      </c>
      <c r="J223" s="12" t="s">
        <v>452</v>
      </c>
      <c r="K223" s="12" t="s">
        <v>793</v>
      </c>
      <c r="L223" s="12" t="s">
        <v>708</v>
      </c>
      <c r="M223" s="12" t="s">
        <v>709</v>
      </c>
      <c r="N223" s="12" t="s">
        <v>710</v>
      </c>
      <c r="O223" s="33" t="s">
        <v>889</v>
      </c>
      <c r="P22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Freirina por tipo de cultivo, durante el Años 2006-2009-2011-2013-2015-2017 de acuerdo a datos recopilados por la Elaboración propia con base en Encuestas CASEN 2006 a 2017- CLP/mes</v>
      </c>
      <c r="Q223" s="32" t="s">
        <v>712</v>
      </c>
      <c r="R223" s="33"/>
      <c r="S223" s="15" t="s">
        <v>890</v>
      </c>
      <c r="T223" s="16"/>
      <c r="U223" s="29" t="s">
        <v>891</v>
      </c>
      <c r="V223" s="34" t="s">
        <v>892</v>
      </c>
      <c r="W223" s="64">
        <v>40303303</v>
      </c>
      <c r="X223" s="30" t="s">
        <v>798</v>
      </c>
      <c r="Y223" s="30" t="s">
        <v>799</v>
      </c>
      <c r="Z223" s="30" t="s">
        <v>717</v>
      </c>
      <c r="AA223" s="30" t="s">
        <v>800</v>
      </c>
    </row>
    <row r="224" spans="1:27" ht="40.799999999999997" x14ac:dyDescent="0.3">
      <c r="A224" s="19" t="s">
        <v>1102</v>
      </c>
      <c r="B224" s="12">
        <v>400</v>
      </c>
      <c r="C224" s="13" t="s">
        <v>702</v>
      </c>
      <c r="D224" s="13" t="s">
        <v>703</v>
      </c>
      <c r="E224" s="17">
        <v>3304</v>
      </c>
      <c r="F224" s="13" t="s">
        <v>790</v>
      </c>
      <c r="G224" s="27" t="s">
        <v>791</v>
      </c>
      <c r="H224" s="63" t="s">
        <v>792</v>
      </c>
      <c r="I224" s="12" t="s">
        <v>49</v>
      </c>
      <c r="J224" s="12" t="s">
        <v>452</v>
      </c>
      <c r="K224" s="12" t="s">
        <v>793</v>
      </c>
      <c r="L224" s="12" t="s">
        <v>708</v>
      </c>
      <c r="M224" s="12" t="s">
        <v>709</v>
      </c>
      <c r="N224" s="12" t="s">
        <v>710</v>
      </c>
      <c r="O224" s="33" t="s">
        <v>893</v>
      </c>
      <c r="P22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Huasco por tipo de cultivo, durante el Años 2006-2009-2011-2013-2015-2017 de acuerdo a datos recopilados por la Elaboración propia con base en Encuestas CASEN 2006 a 2017- CLP/mes</v>
      </c>
      <c r="Q224" s="32" t="s">
        <v>712</v>
      </c>
      <c r="R224" s="33"/>
      <c r="S224" s="15" t="s">
        <v>894</v>
      </c>
      <c r="T224" s="16"/>
      <c r="U224" s="29" t="s">
        <v>895</v>
      </c>
      <c r="V224" s="34" t="s">
        <v>896</v>
      </c>
      <c r="W224" s="64">
        <v>40303304</v>
      </c>
      <c r="X224" s="30" t="s">
        <v>798</v>
      </c>
      <c r="Y224" s="30" t="s">
        <v>799</v>
      </c>
      <c r="Z224" s="30" t="s">
        <v>717</v>
      </c>
      <c r="AA224" s="30" t="s">
        <v>800</v>
      </c>
    </row>
    <row r="225" spans="1:27" ht="40.799999999999997" x14ac:dyDescent="0.3">
      <c r="A225" s="19" t="s">
        <v>1103</v>
      </c>
      <c r="B225" s="12">
        <v>400</v>
      </c>
      <c r="C225" s="13" t="s">
        <v>702</v>
      </c>
      <c r="D225" s="13" t="s">
        <v>703</v>
      </c>
      <c r="E225" s="17">
        <v>4101</v>
      </c>
      <c r="F225" s="13" t="s">
        <v>790</v>
      </c>
      <c r="G225" s="27" t="s">
        <v>791</v>
      </c>
      <c r="H225" s="63" t="s">
        <v>792</v>
      </c>
      <c r="I225" s="12" t="s">
        <v>50</v>
      </c>
      <c r="J225" s="12" t="s">
        <v>452</v>
      </c>
      <c r="K225" s="12" t="s">
        <v>793</v>
      </c>
      <c r="L225" s="12" t="s">
        <v>708</v>
      </c>
      <c r="M225" s="12" t="s">
        <v>709</v>
      </c>
      <c r="N225" s="12" t="s">
        <v>710</v>
      </c>
      <c r="O225" s="33" t="s">
        <v>897</v>
      </c>
      <c r="P22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Serena por tipo de cultivo, durante el Años 2006-2009-2011-2013-2015-2017 de acuerdo a datos recopilados por la Elaboración propia con base en Encuestas CASEN 2006 a 2017- CLP/mes</v>
      </c>
      <c r="Q225" s="32" t="s">
        <v>712</v>
      </c>
      <c r="R225" s="33"/>
      <c r="S225" s="15" t="s">
        <v>898</v>
      </c>
      <c r="T225" s="16"/>
      <c r="U225" s="29" t="s">
        <v>899</v>
      </c>
      <c r="V225" s="34" t="s">
        <v>900</v>
      </c>
      <c r="W225" s="64">
        <v>40304101</v>
      </c>
      <c r="X225" s="30" t="s">
        <v>798</v>
      </c>
      <c r="Y225" s="30" t="s">
        <v>799</v>
      </c>
      <c r="Z225" s="30" t="s">
        <v>717</v>
      </c>
      <c r="AA225" s="30" t="s">
        <v>800</v>
      </c>
    </row>
    <row r="226" spans="1:27" ht="40.799999999999997" x14ac:dyDescent="0.3">
      <c r="A226" s="19" t="s">
        <v>1104</v>
      </c>
      <c r="B226" s="12">
        <v>400</v>
      </c>
      <c r="C226" s="13" t="s">
        <v>702</v>
      </c>
      <c r="D226" s="13" t="s">
        <v>703</v>
      </c>
      <c r="E226" s="17">
        <v>4102</v>
      </c>
      <c r="F226" s="13" t="s">
        <v>790</v>
      </c>
      <c r="G226" s="27" t="s">
        <v>791</v>
      </c>
      <c r="H226" s="63" t="s">
        <v>792</v>
      </c>
      <c r="I226" s="12" t="s">
        <v>22</v>
      </c>
      <c r="J226" s="12" t="s">
        <v>452</v>
      </c>
      <c r="K226" s="12" t="s">
        <v>793</v>
      </c>
      <c r="L226" s="12" t="s">
        <v>708</v>
      </c>
      <c r="M226" s="12" t="s">
        <v>709</v>
      </c>
      <c r="N226" s="12" t="s">
        <v>710</v>
      </c>
      <c r="O226" s="33" t="s">
        <v>901</v>
      </c>
      <c r="P22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Coquimbo por tipo de cultivo, durante el Años 2006-2009-2011-2013-2015-2017 de acuerdo a datos recopilados por la Elaboración propia con base en Encuestas CASEN 2006 a 2017- CLP/mes</v>
      </c>
      <c r="Q226" s="32" t="s">
        <v>712</v>
      </c>
      <c r="R226" s="33"/>
      <c r="S226" s="15" t="s">
        <v>902</v>
      </c>
      <c r="T226" s="16"/>
      <c r="U226" s="29" t="s">
        <v>903</v>
      </c>
      <c r="V226" s="34" t="s">
        <v>904</v>
      </c>
      <c r="W226" s="64">
        <v>40304102</v>
      </c>
      <c r="X226" s="30" t="s">
        <v>798</v>
      </c>
      <c r="Y226" s="30" t="s">
        <v>799</v>
      </c>
      <c r="Z226" s="30" t="s">
        <v>717</v>
      </c>
      <c r="AA226" s="30" t="s">
        <v>800</v>
      </c>
    </row>
    <row r="227" spans="1:27" ht="40.799999999999997" x14ac:dyDescent="0.3">
      <c r="A227" s="19" t="s">
        <v>1105</v>
      </c>
      <c r="B227" s="12">
        <v>400</v>
      </c>
      <c r="C227" s="13" t="s">
        <v>702</v>
      </c>
      <c r="D227" s="13" t="s">
        <v>703</v>
      </c>
      <c r="E227" s="17">
        <v>4103</v>
      </c>
      <c r="F227" s="13" t="s">
        <v>790</v>
      </c>
      <c r="G227" s="27" t="s">
        <v>791</v>
      </c>
      <c r="H227" s="63" t="s">
        <v>792</v>
      </c>
      <c r="I227" s="12" t="s">
        <v>51</v>
      </c>
      <c r="J227" s="12" t="s">
        <v>452</v>
      </c>
      <c r="K227" s="12" t="s">
        <v>793</v>
      </c>
      <c r="L227" s="12" t="s">
        <v>708</v>
      </c>
      <c r="M227" s="12" t="s">
        <v>709</v>
      </c>
      <c r="N227" s="12" t="s">
        <v>710</v>
      </c>
      <c r="O227" s="33" t="s">
        <v>905</v>
      </c>
      <c r="P22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Andacollo por tipo de cultivo, durante el Años 2006-2009-2011-2013-2015-2017 de acuerdo a datos recopilados por la Elaboración propia con base en Encuestas CASEN 2006 a 2017- CLP/mes</v>
      </c>
      <c r="Q227" s="32" t="s">
        <v>712</v>
      </c>
      <c r="R227" s="33"/>
      <c r="S227" s="15" t="s">
        <v>906</v>
      </c>
      <c r="T227" s="16"/>
      <c r="U227" s="29" t="s">
        <v>907</v>
      </c>
      <c r="V227" s="34" t="s">
        <v>908</v>
      </c>
      <c r="W227" s="64">
        <v>40304103</v>
      </c>
      <c r="X227" s="30" t="s">
        <v>798</v>
      </c>
      <c r="Y227" s="30" t="s">
        <v>799</v>
      </c>
      <c r="Z227" s="30" t="s">
        <v>717</v>
      </c>
      <c r="AA227" s="30" t="s">
        <v>800</v>
      </c>
    </row>
    <row r="228" spans="1:27" ht="40.799999999999997" x14ac:dyDescent="0.3">
      <c r="A228" s="19" t="s">
        <v>1106</v>
      </c>
      <c r="B228" s="12">
        <v>400</v>
      </c>
      <c r="C228" s="13" t="s">
        <v>702</v>
      </c>
      <c r="D228" s="13" t="s">
        <v>703</v>
      </c>
      <c r="E228" s="17">
        <v>4104</v>
      </c>
      <c r="F228" s="13" t="s">
        <v>790</v>
      </c>
      <c r="G228" s="27" t="s">
        <v>791</v>
      </c>
      <c r="H228" s="63" t="s">
        <v>792</v>
      </c>
      <c r="I228" s="12" t="s">
        <v>52</v>
      </c>
      <c r="J228" s="12" t="s">
        <v>452</v>
      </c>
      <c r="K228" s="12" t="s">
        <v>793</v>
      </c>
      <c r="L228" s="12" t="s">
        <v>708</v>
      </c>
      <c r="M228" s="12" t="s">
        <v>709</v>
      </c>
      <c r="N228" s="12" t="s">
        <v>710</v>
      </c>
      <c r="O228" s="33" t="s">
        <v>909</v>
      </c>
      <c r="P22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Higuera por tipo de cultivo, durante el Años 2006-2009-2011-2013-2015-2017 de acuerdo a datos recopilados por la Elaboración propia con base en Encuestas CASEN 2006 a 2017- CLP/mes</v>
      </c>
      <c r="Q228" s="32" t="s">
        <v>712</v>
      </c>
      <c r="R228" s="33"/>
      <c r="S228" s="15" t="s">
        <v>910</v>
      </c>
      <c r="T228" s="16"/>
      <c r="U228" s="29" t="s">
        <v>911</v>
      </c>
      <c r="V228" s="34" t="s">
        <v>912</v>
      </c>
      <c r="W228" s="64">
        <v>40304104</v>
      </c>
      <c r="X228" s="30" t="s">
        <v>798</v>
      </c>
      <c r="Y228" s="30" t="s">
        <v>799</v>
      </c>
      <c r="Z228" s="30" t="s">
        <v>717</v>
      </c>
      <c r="AA228" s="30" t="s">
        <v>800</v>
      </c>
    </row>
    <row r="229" spans="1:27" ht="40.799999999999997" x14ac:dyDescent="0.3">
      <c r="A229" s="19" t="s">
        <v>1107</v>
      </c>
      <c r="B229" s="12">
        <v>400</v>
      </c>
      <c r="C229" s="13" t="s">
        <v>702</v>
      </c>
      <c r="D229" s="13" t="s">
        <v>703</v>
      </c>
      <c r="E229" s="17">
        <v>4105</v>
      </c>
      <c r="F229" s="13" t="s">
        <v>790</v>
      </c>
      <c r="G229" s="27" t="s">
        <v>791</v>
      </c>
      <c r="H229" s="63" t="s">
        <v>792</v>
      </c>
      <c r="I229" s="12" t="s">
        <v>53</v>
      </c>
      <c r="J229" s="12" t="s">
        <v>452</v>
      </c>
      <c r="K229" s="12" t="s">
        <v>793</v>
      </c>
      <c r="L229" s="12" t="s">
        <v>708</v>
      </c>
      <c r="M229" s="12" t="s">
        <v>709</v>
      </c>
      <c r="N229" s="12" t="s">
        <v>710</v>
      </c>
      <c r="O229" s="33" t="s">
        <v>913</v>
      </c>
      <c r="P22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Paiguano por tipo de cultivo, durante el Años 2006-2009-2011-2013-2015-2017 de acuerdo a datos recopilados por la Elaboración propia con base en Encuestas CASEN 2006 a 2017- CLP/mes</v>
      </c>
      <c r="Q229" s="32" t="s">
        <v>712</v>
      </c>
      <c r="R229" s="33"/>
      <c r="S229" s="15" t="s">
        <v>914</v>
      </c>
      <c r="T229" s="16"/>
      <c r="U229" s="29" t="s">
        <v>915</v>
      </c>
      <c r="V229" s="34" t="s">
        <v>916</v>
      </c>
      <c r="W229" s="64">
        <v>40304105</v>
      </c>
      <c r="X229" s="30" t="s">
        <v>798</v>
      </c>
      <c r="Y229" s="30" t="s">
        <v>799</v>
      </c>
      <c r="Z229" s="30" t="s">
        <v>717</v>
      </c>
      <c r="AA229" s="30" t="s">
        <v>800</v>
      </c>
    </row>
    <row r="230" spans="1:27" ht="40.799999999999997" x14ac:dyDescent="0.3">
      <c r="A230" s="19" t="s">
        <v>1108</v>
      </c>
      <c r="B230" s="12">
        <v>400</v>
      </c>
      <c r="C230" s="13" t="s">
        <v>702</v>
      </c>
      <c r="D230" s="13" t="s">
        <v>703</v>
      </c>
      <c r="E230" s="17">
        <v>4106</v>
      </c>
      <c r="F230" s="13" t="s">
        <v>790</v>
      </c>
      <c r="G230" s="27" t="s">
        <v>791</v>
      </c>
      <c r="H230" s="63" t="s">
        <v>792</v>
      </c>
      <c r="I230" s="12" t="s">
        <v>54</v>
      </c>
      <c r="J230" s="12" t="s">
        <v>452</v>
      </c>
      <c r="K230" s="12" t="s">
        <v>793</v>
      </c>
      <c r="L230" s="12" t="s">
        <v>708</v>
      </c>
      <c r="M230" s="12" t="s">
        <v>709</v>
      </c>
      <c r="N230" s="12" t="s">
        <v>710</v>
      </c>
      <c r="O230" s="33" t="s">
        <v>917</v>
      </c>
      <c r="P23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Vicuña por tipo de cultivo, durante el Años 2006-2009-2011-2013-2015-2017 de acuerdo a datos recopilados por la Elaboración propia con base en Encuestas CASEN 2006 a 2017- CLP/mes</v>
      </c>
      <c r="Q230" s="32" t="s">
        <v>712</v>
      </c>
      <c r="R230" s="33"/>
      <c r="S230" s="15" t="s">
        <v>918</v>
      </c>
      <c r="T230" s="16"/>
      <c r="U230" s="29" t="s">
        <v>919</v>
      </c>
      <c r="V230" s="34" t="s">
        <v>920</v>
      </c>
      <c r="W230" s="64">
        <v>40304106</v>
      </c>
      <c r="X230" s="30" t="s">
        <v>798</v>
      </c>
      <c r="Y230" s="30" t="s">
        <v>799</v>
      </c>
      <c r="Z230" s="30" t="s">
        <v>717</v>
      </c>
      <c r="AA230" s="30" t="s">
        <v>800</v>
      </c>
    </row>
    <row r="231" spans="1:27" ht="40.799999999999997" x14ac:dyDescent="0.3">
      <c r="A231" s="19" t="s">
        <v>1109</v>
      </c>
      <c r="B231" s="12">
        <v>400</v>
      </c>
      <c r="C231" s="13" t="s">
        <v>702</v>
      </c>
      <c r="D231" s="13" t="s">
        <v>703</v>
      </c>
      <c r="E231" s="17">
        <v>4201</v>
      </c>
      <c r="F231" s="13" t="s">
        <v>790</v>
      </c>
      <c r="G231" s="27" t="s">
        <v>791</v>
      </c>
      <c r="H231" s="63" t="s">
        <v>792</v>
      </c>
      <c r="I231" s="12" t="s">
        <v>55</v>
      </c>
      <c r="J231" s="12" t="s">
        <v>452</v>
      </c>
      <c r="K231" s="12" t="s">
        <v>793</v>
      </c>
      <c r="L231" s="12" t="s">
        <v>708</v>
      </c>
      <c r="M231" s="12" t="s">
        <v>709</v>
      </c>
      <c r="N231" s="12" t="s">
        <v>710</v>
      </c>
      <c r="O231" s="33" t="s">
        <v>921</v>
      </c>
      <c r="P23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Illapel por tipo de cultivo, durante el Años 2006-2009-2011-2013-2015-2017 de acuerdo a datos recopilados por la Elaboración propia con base en Encuestas CASEN 2006 a 2017- CLP/mes</v>
      </c>
      <c r="Q231" s="32" t="s">
        <v>712</v>
      </c>
      <c r="R231" s="33"/>
      <c r="S231" s="15" t="s">
        <v>922</v>
      </c>
      <c r="T231" s="16"/>
      <c r="U231" s="29" t="s">
        <v>923</v>
      </c>
      <c r="V231" s="34" t="s">
        <v>924</v>
      </c>
      <c r="W231" s="64">
        <v>40304201</v>
      </c>
      <c r="X231" s="30" t="s">
        <v>798</v>
      </c>
      <c r="Y231" s="30" t="s">
        <v>799</v>
      </c>
      <c r="Z231" s="30" t="s">
        <v>717</v>
      </c>
      <c r="AA231" s="30" t="s">
        <v>800</v>
      </c>
    </row>
    <row r="232" spans="1:27" ht="40.799999999999997" x14ac:dyDescent="0.3">
      <c r="A232" s="19" t="s">
        <v>1110</v>
      </c>
      <c r="B232" s="12">
        <v>400</v>
      </c>
      <c r="C232" s="13" t="s">
        <v>702</v>
      </c>
      <c r="D232" s="13" t="s">
        <v>703</v>
      </c>
      <c r="E232" s="17">
        <v>4202</v>
      </c>
      <c r="F232" s="13" t="s">
        <v>790</v>
      </c>
      <c r="G232" s="27" t="s">
        <v>791</v>
      </c>
      <c r="H232" s="63" t="s">
        <v>792</v>
      </c>
      <c r="I232" s="12" t="s">
        <v>56</v>
      </c>
      <c r="J232" s="12" t="s">
        <v>452</v>
      </c>
      <c r="K232" s="12" t="s">
        <v>793</v>
      </c>
      <c r="L232" s="12" t="s">
        <v>708</v>
      </c>
      <c r="M232" s="12" t="s">
        <v>709</v>
      </c>
      <c r="N232" s="12" t="s">
        <v>710</v>
      </c>
      <c r="O232" s="33" t="s">
        <v>925</v>
      </c>
      <c r="P23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Canela por tipo de cultivo, durante el Años 2006-2009-2011-2013-2015-2017 de acuerdo a datos recopilados por la Elaboración propia con base en Encuestas CASEN 2006 a 2017- CLP/mes</v>
      </c>
      <c r="Q232" s="32" t="s">
        <v>712</v>
      </c>
      <c r="R232" s="33"/>
      <c r="S232" s="15" t="s">
        <v>926</v>
      </c>
      <c r="T232" s="16"/>
      <c r="U232" s="29" t="s">
        <v>927</v>
      </c>
      <c r="V232" s="34" t="s">
        <v>928</v>
      </c>
      <c r="W232" s="64">
        <v>40304202</v>
      </c>
      <c r="X232" s="30" t="s">
        <v>798</v>
      </c>
      <c r="Y232" s="30" t="s">
        <v>799</v>
      </c>
      <c r="Z232" s="30" t="s">
        <v>717</v>
      </c>
      <c r="AA232" s="30" t="s">
        <v>800</v>
      </c>
    </row>
    <row r="233" spans="1:27" ht="40.799999999999997" x14ac:dyDescent="0.3">
      <c r="A233" s="19" t="s">
        <v>1111</v>
      </c>
      <c r="B233" s="12">
        <v>400</v>
      </c>
      <c r="C233" s="13" t="s">
        <v>702</v>
      </c>
      <c r="D233" s="13" t="s">
        <v>703</v>
      </c>
      <c r="E233" s="17">
        <v>4203</v>
      </c>
      <c r="F233" s="13" t="s">
        <v>790</v>
      </c>
      <c r="G233" s="27" t="s">
        <v>791</v>
      </c>
      <c r="H233" s="63" t="s">
        <v>792</v>
      </c>
      <c r="I233" s="12" t="s">
        <v>57</v>
      </c>
      <c r="J233" s="12" t="s">
        <v>452</v>
      </c>
      <c r="K233" s="12" t="s">
        <v>793</v>
      </c>
      <c r="L233" s="12" t="s">
        <v>708</v>
      </c>
      <c r="M233" s="12" t="s">
        <v>709</v>
      </c>
      <c r="N233" s="12" t="s">
        <v>710</v>
      </c>
      <c r="O233" s="33" t="s">
        <v>929</v>
      </c>
      <c r="P23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Vilos por tipo de cultivo, durante el Años 2006-2009-2011-2013-2015-2017 de acuerdo a datos recopilados por la Elaboración propia con base en Encuestas CASEN 2006 a 2017- CLP/mes</v>
      </c>
      <c r="Q233" s="32" t="s">
        <v>712</v>
      </c>
      <c r="R233" s="33"/>
      <c r="S233" s="15" t="s">
        <v>930</v>
      </c>
      <c r="T233" s="16"/>
      <c r="U233" s="29" t="s">
        <v>931</v>
      </c>
      <c r="V233" s="34" t="s">
        <v>932</v>
      </c>
      <c r="W233" s="64">
        <v>40304203</v>
      </c>
      <c r="X233" s="30" t="s">
        <v>798</v>
      </c>
      <c r="Y233" s="30" t="s">
        <v>799</v>
      </c>
      <c r="Z233" s="30" t="s">
        <v>717</v>
      </c>
      <c r="AA233" s="30" t="s">
        <v>800</v>
      </c>
    </row>
    <row r="234" spans="1:27" ht="40.799999999999997" x14ac:dyDescent="0.3">
      <c r="A234" s="19" t="s">
        <v>1112</v>
      </c>
      <c r="B234" s="12">
        <v>400</v>
      </c>
      <c r="C234" s="13" t="s">
        <v>702</v>
      </c>
      <c r="D234" s="13" t="s">
        <v>703</v>
      </c>
      <c r="E234" s="17">
        <v>4204</v>
      </c>
      <c r="F234" s="13" t="s">
        <v>790</v>
      </c>
      <c r="G234" s="27" t="s">
        <v>791</v>
      </c>
      <c r="H234" s="63" t="s">
        <v>792</v>
      </c>
      <c r="I234" s="12" t="s">
        <v>58</v>
      </c>
      <c r="J234" s="12" t="s">
        <v>452</v>
      </c>
      <c r="K234" s="12" t="s">
        <v>793</v>
      </c>
      <c r="L234" s="12" t="s">
        <v>708</v>
      </c>
      <c r="M234" s="12" t="s">
        <v>709</v>
      </c>
      <c r="N234" s="12" t="s">
        <v>710</v>
      </c>
      <c r="O234" s="33" t="s">
        <v>933</v>
      </c>
      <c r="P23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Salamanca por tipo de cultivo, durante el Años 2006-2009-2011-2013-2015-2017 de acuerdo a datos recopilados por la Elaboración propia con base en Encuestas CASEN 2006 a 2017- CLP/mes</v>
      </c>
      <c r="Q234" s="32" t="s">
        <v>712</v>
      </c>
      <c r="R234" s="33"/>
      <c r="S234" s="15" t="s">
        <v>934</v>
      </c>
      <c r="T234" s="16"/>
      <c r="U234" s="29" t="s">
        <v>935</v>
      </c>
      <c r="V234" s="34" t="s">
        <v>936</v>
      </c>
      <c r="W234" s="64">
        <v>40304204</v>
      </c>
      <c r="X234" s="30" t="s">
        <v>798</v>
      </c>
      <c r="Y234" s="30" t="s">
        <v>799</v>
      </c>
      <c r="Z234" s="30" t="s">
        <v>717</v>
      </c>
      <c r="AA234" s="30" t="s">
        <v>800</v>
      </c>
    </row>
    <row r="235" spans="1:27" ht="40.799999999999997" x14ac:dyDescent="0.3">
      <c r="A235" s="19" t="s">
        <v>1113</v>
      </c>
      <c r="B235" s="12">
        <v>400</v>
      </c>
      <c r="C235" s="13" t="s">
        <v>702</v>
      </c>
      <c r="D235" s="13" t="s">
        <v>703</v>
      </c>
      <c r="E235" s="17">
        <v>4301</v>
      </c>
      <c r="F235" s="13" t="s">
        <v>790</v>
      </c>
      <c r="G235" s="27" t="s">
        <v>791</v>
      </c>
      <c r="H235" s="63" t="s">
        <v>792</v>
      </c>
      <c r="I235" s="12" t="s">
        <v>18</v>
      </c>
      <c r="J235" s="12" t="s">
        <v>452</v>
      </c>
      <c r="K235" s="12" t="s">
        <v>793</v>
      </c>
      <c r="L235" s="12" t="s">
        <v>708</v>
      </c>
      <c r="M235" s="12" t="s">
        <v>709</v>
      </c>
      <c r="N235" s="12" t="s">
        <v>710</v>
      </c>
      <c r="O235" s="33" t="s">
        <v>937</v>
      </c>
      <c r="P23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Ovalle por tipo de cultivo, durante el Años 2006-2009-2011-2013-2015-2017 de acuerdo a datos recopilados por la Elaboración propia con base en Encuestas CASEN 2006 a 2017- CLP/mes</v>
      </c>
      <c r="Q235" s="32" t="s">
        <v>712</v>
      </c>
      <c r="R235" s="33"/>
      <c r="S235" s="15" t="s">
        <v>938</v>
      </c>
      <c r="T235" s="16"/>
      <c r="U235" s="29" t="s">
        <v>939</v>
      </c>
      <c r="V235" s="34" t="s">
        <v>940</v>
      </c>
      <c r="W235" s="64">
        <v>40304301</v>
      </c>
      <c r="X235" s="30" t="s">
        <v>798</v>
      </c>
      <c r="Y235" s="30" t="s">
        <v>799</v>
      </c>
      <c r="Z235" s="30" t="s">
        <v>717</v>
      </c>
      <c r="AA235" s="30" t="s">
        <v>800</v>
      </c>
    </row>
    <row r="236" spans="1:27" ht="40.799999999999997" x14ac:dyDescent="0.3">
      <c r="A236" s="19" t="s">
        <v>1114</v>
      </c>
      <c r="B236" s="12">
        <v>400</v>
      </c>
      <c r="C236" s="13" t="s">
        <v>702</v>
      </c>
      <c r="D236" s="13" t="s">
        <v>703</v>
      </c>
      <c r="E236" s="17">
        <v>4302</v>
      </c>
      <c r="F236" s="13" t="s">
        <v>790</v>
      </c>
      <c r="G236" s="27" t="s">
        <v>791</v>
      </c>
      <c r="H236" s="63" t="s">
        <v>792</v>
      </c>
      <c r="I236" s="12" t="s">
        <v>59</v>
      </c>
      <c r="J236" s="12" t="s">
        <v>452</v>
      </c>
      <c r="K236" s="12" t="s">
        <v>793</v>
      </c>
      <c r="L236" s="12" t="s">
        <v>708</v>
      </c>
      <c r="M236" s="12" t="s">
        <v>709</v>
      </c>
      <c r="N236" s="12" t="s">
        <v>710</v>
      </c>
      <c r="O236" s="33" t="s">
        <v>941</v>
      </c>
      <c r="P23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Combarbalá por tipo de cultivo, durante el Años 2006-2009-2011-2013-2015-2017 de acuerdo a datos recopilados por la Elaboración propia con base en Encuestas CASEN 2006 a 2017- CLP/mes</v>
      </c>
      <c r="Q236" s="32" t="s">
        <v>712</v>
      </c>
      <c r="R236" s="33"/>
      <c r="S236" s="15" t="s">
        <v>942</v>
      </c>
      <c r="T236" s="16"/>
      <c r="U236" s="29" t="s">
        <v>943</v>
      </c>
      <c r="V236" s="34" t="s">
        <v>944</v>
      </c>
      <c r="W236" s="64">
        <v>40304302</v>
      </c>
      <c r="X236" s="30" t="s">
        <v>798</v>
      </c>
      <c r="Y236" s="30" t="s">
        <v>799</v>
      </c>
      <c r="Z236" s="30" t="s">
        <v>717</v>
      </c>
      <c r="AA236" s="30" t="s">
        <v>800</v>
      </c>
    </row>
    <row r="237" spans="1:27" ht="40.799999999999997" x14ac:dyDescent="0.3">
      <c r="A237" s="19" t="s">
        <v>1115</v>
      </c>
      <c r="B237" s="12">
        <v>400</v>
      </c>
      <c r="C237" s="13" t="s">
        <v>702</v>
      </c>
      <c r="D237" s="13" t="s">
        <v>703</v>
      </c>
      <c r="E237" s="17">
        <v>4303</v>
      </c>
      <c r="F237" s="13" t="s">
        <v>790</v>
      </c>
      <c r="G237" s="27" t="s">
        <v>791</v>
      </c>
      <c r="H237" s="63" t="s">
        <v>792</v>
      </c>
      <c r="I237" s="12" t="s">
        <v>60</v>
      </c>
      <c r="J237" s="12" t="s">
        <v>452</v>
      </c>
      <c r="K237" s="12" t="s">
        <v>793</v>
      </c>
      <c r="L237" s="12" t="s">
        <v>708</v>
      </c>
      <c r="M237" s="12" t="s">
        <v>709</v>
      </c>
      <c r="N237" s="12" t="s">
        <v>710</v>
      </c>
      <c r="O237" s="33" t="s">
        <v>945</v>
      </c>
      <c r="P23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Monte Patria por tipo de cultivo, durante el Años 2006-2009-2011-2013-2015-2017 de acuerdo a datos recopilados por la Elaboración propia con base en Encuestas CASEN 2006 a 2017- CLP/mes</v>
      </c>
      <c r="Q237" s="32" t="s">
        <v>712</v>
      </c>
      <c r="R237" s="33"/>
      <c r="S237" s="15" t="s">
        <v>946</v>
      </c>
      <c r="T237" s="16"/>
      <c r="U237" s="29" t="s">
        <v>947</v>
      </c>
      <c r="V237" s="34" t="s">
        <v>948</v>
      </c>
      <c r="W237" s="64">
        <v>40304303</v>
      </c>
      <c r="X237" s="30" t="s">
        <v>798</v>
      </c>
      <c r="Y237" s="30" t="s">
        <v>799</v>
      </c>
      <c r="Z237" s="30" t="s">
        <v>717</v>
      </c>
      <c r="AA237" s="30" t="s">
        <v>800</v>
      </c>
    </row>
    <row r="238" spans="1:27" ht="40.799999999999997" x14ac:dyDescent="0.3">
      <c r="A238" s="19" t="s">
        <v>1116</v>
      </c>
      <c r="B238" s="12">
        <v>400</v>
      </c>
      <c r="C238" s="13" t="s">
        <v>702</v>
      </c>
      <c r="D238" s="13" t="s">
        <v>703</v>
      </c>
      <c r="E238" s="17">
        <v>4304</v>
      </c>
      <c r="F238" s="13" t="s">
        <v>790</v>
      </c>
      <c r="G238" s="27" t="s">
        <v>791</v>
      </c>
      <c r="H238" s="63" t="s">
        <v>792</v>
      </c>
      <c r="I238" s="12" t="s">
        <v>61</v>
      </c>
      <c r="J238" s="12" t="s">
        <v>452</v>
      </c>
      <c r="K238" s="12" t="s">
        <v>793</v>
      </c>
      <c r="L238" s="12" t="s">
        <v>708</v>
      </c>
      <c r="M238" s="12" t="s">
        <v>709</v>
      </c>
      <c r="N238" s="12" t="s">
        <v>710</v>
      </c>
      <c r="O238" s="33" t="s">
        <v>949</v>
      </c>
      <c r="P23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Punitaqui por tipo de cultivo, durante el Años 2006-2009-2011-2013-2015-2017 de acuerdo a datos recopilados por la Elaboración propia con base en Encuestas CASEN 2006 a 2017- CLP/mes</v>
      </c>
      <c r="Q238" s="32" t="s">
        <v>712</v>
      </c>
      <c r="R238" s="33"/>
      <c r="S238" s="15" t="s">
        <v>950</v>
      </c>
      <c r="T238" s="16"/>
      <c r="U238" s="29" t="s">
        <v>951</v>
      </c>
      <c r="V238" s="34" t="s">
        <v>952</v>
      </c>
      <c r="W238" s="64">
        <v>40304304</v>
      </c>
      <c r="X238" s="30" t="s">
        <v>798</v>
      </c>
      <c r="Y238" s="30" t="s">
        <v>799</v>
      </c>
      <c r="Z238" s="30" t="s">
        <v>717</v>
      </c>
      <c r="AA238" s="30" t="s">
        <v>800</v>
      </c>
    </row>
    <row r="239" spans="1:27" ht="40.799999999999997" x14ac:dyDescent="0.3">
      <c r="A239" s="19" t="s">
        <v>1117</v>
      </c>
      <c r="B239" s="12">
        <v>400</v>
      </c>
      <c r="C239" s="13" t="s">
        <v>702</v>
      </c>
      <c r="D239" s="13" t="s">
        <v>703</v>
      </c>
      <c r="E239" s="17">
        <v>4305</v>
      </c>
      <c r="F239" s="13" t="s">
        <v>790</v>
      </c>
      <c r="G239" s="27" t="s">
        <v>791</v>
      </c>
      <c r="H239" s="63" t="s">
        <v>792</v>
      </c>
      <c r="I239" s="12" t="s">
        <v>62</v>
      </c>
      <c r="J239" s="12" t="s">
        <v>452</v>
      </c>
      <c r="K239" s="12" t="s">
        <v>793</v>
      </c>
      <c r="L239" s="12" t="s">
        <v>708</v>
      </c>
      <c r="M239" s="12" t="s">
        <v>709</v>
      </c>
      <c r="N239" s="12" t="s">
        <v>710</v>
      </c>
      <c r="O239" s="33" t="s">
        <v>953</v>
      </c>
      <c r="P23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Hurtado por tipo de cultivo, durante el Años 2006-2009-2011-2013-2015-2017 de acuerdo a datos recopilados por la Elaboración propia con base en Encuestas CASEN 2006 a 2017- CLP/mes</v>
      </c>
      <c r="Q239" s="32" t="s">
        <v>712</v>
      </c>
      <c r="R239" s="33"/>
      <c r="S239" s="15" t="s">
        <v>954</v>
      </c>
      <c r="T239" s="16"/>
      <c r="U239" s="29" t="s">
        <v>955</v>
      </c>
      <c r="V239" s="34" t="s">
        <v>956</v>
      </c>
      <c r="W239" s="64">
        <v>40304305</v>
      </c>
      <c r="X239" s="30" t="s">
        <v>798</v>
      </c>
      <c r="Y239" s="30" t="s">
        <v>799</v>
      </c>
      <c r="Z239" s="30" t="s">
        <v>717</v>
      </c>
      <c r="AA239" s="30" t="s">
        <v>800</v>
      </c>
    </row>
    <row r="240" spans="1:27" ht="40.799999999999997" x14ac:dyDescent="0.3">
      <c r="A240" s="19" t="s">
        <v>1118</v>
      </c>
      <c r="B240" s="12">
        <v>400</v>
      </c>
      <c r="C240" s="13" t="s">
        <v>702</v>
      </c>
      <c r="D240" s="13" t="s">
        <v>703</v>
      </c>
      <c r="E240" s="17">
        <v>5101</v>
      </c>
      <c r="F240" s="13" t="s">
        <v>790</v>
      </c>
      <c r="G240" s="27" t="s">
        <v>791</v>
      </c>
      <c r="H240" s="63" t="s">
        <v>792</v>
      </c>
      <c r="I240" s="12" t="s">
        <v>23</v>
      </c>
      <c r="J240" s="12" t="s">
        <v>452</v>
      </c>
      <c r="K240" s="12" t="s">
        <v>793</v>
      </c>
      <c r="L240" s="12" t="s">
        <v>708</v>
      </c>
      <c r="M240" s="12" t="s">
        <v>709</v>
      </c>
      <c r="N240" s="12" t="s">
        <v>710</v>
      </c>
      <c r="O240" s="33" t="s">
        <v>957</v>
      </c>
      <c r="P24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Valparaíso por tipo de cultivo, durante el Años 2006-2009-2011-2013-2015-2017 de acuerdo a datos recopilados por la Elaboración propia con base en Encuestas CASEN 2006 a 2017- CLP/mes</v>
      </c>
      <c r="Q240" s="32" t="s">
        <v>712</v>
      </c>
      <c r="R240" s="33"/>
      <c r="S240" s="15" t="s">
        <v>958</v>
      </c>
      <c r="T240" s="16"/>
      <c r="U240" s="29" t="s">
        <v>959</v>
      </c>
      <c r="V240" s="34" t="s">
        <v>960</v>
      </c>
      <c r="W240" s="64">
        <v>40305101</v>
      </c>
      <c r="X240" s="30" t="s">
        <v>798</v>
      </c>
      <c r="Y240" s="30" t="s">
        <v>799</v>
      </c>
      <c r="Z240" s="30" t="s">
        <v>717</v>
      </c>
      <c r="AA240" s="30" t="s">
        <v>800</v>
      </c>
    </row>
    <row r="241" spans="1:27" ht="40.799999999999997" x14ac:dyDescent="0.3">
      <c r="A241" s="19" t="s">
        <v>1119</v>
      </c>
      <c r="B241" s="12">
        <v>400</v>
      </c>
      <c r="C241" s="13" t="s">
        <v>702</v>
      </c>
      <c r="D241" s="13" t="s">
        <v>703</v>
      </c>
      <c r="E241" s="17">
        <v>5102</v>
      </c>
      <c r="F241" s="13" t="s">
        <v>790</v>
      </c>
      <c r="G241" s="27" t="s">
        <v>791</v>
      </c>
      <c r="H241" s="63" t="s">
        <v>792</v>
      </c>
      <c r="I241" s="12" t="s">
        <v>63</v>
      </c>
      <c r="J241" s="12" t="s">
        <v>452</v>
      </c>
      <c r="K241" s="12" t="s">
        <v>793</v>
      </c>
      <c r="L241" s="12" t="s">
        <v>708</v>
      </c>
      <c r="M241" s="12" t="s">
        <v>709</v>
      </c>
      <c r="N241" s="12" t="s">
        <v>710</v>
      </c>
      <c r="O241" s="33" t="s">
        <v>961</v>
      </c>
      <c r="P24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Casablanca por tipo de cultivo, durante el Años 2006-2009-2011-2013-2015-2017 de acuerdo a datos recopilados por la Elaboración propia con base en Encuestas CASEN 2006 a 2017- CLP/mes</v>
      </c>
      <c r="Q241" s="32" t="s">
        <v>712</v>
      </c>
      <c r="R241" s="33"/>
      <c r="S241" s="15" t="s">
        <v>962</v>
      </c>
      <c r="T241" s="16"/>
      <c r="U241" s="29" t="s">
        <v>963</v>
      </c>
      <c r="V241" s="34" t="s">
        <v>964</v>
      </c>
      <c r="W241" s="64">
        <v>40305102</v>
      </c>
      <c r="X241" s="30" t="s">
        <v>798</v>
      </c>
      <c r="Y241" s="30" t="s">
        <v>799</v>
      </c>
      <c r="Z241" s="30" t="s">
        <v>717</v>
      </c>
      <c r="AA241" s="30" t="s">
        <v>800</v>
      </c>
    </row>
    <row r="242" spans="1:27" ht="40.799999999999997" x14ac:dyDescent="0.3">
      <c r="A242" s="19" t="s">
        <v>1120</v>
      </c>
      <c r="B242" s="12">
        <v>400</v>
      </c>
      <c r="C242" s="13" t="s">
        <v>702</v>
      </c>
      <c r="D242" s="13" t="s">
        <v>703</v>
      </c>
      <c r="E242" s="17">
        <v>5103</v>
      </c>
      <c r="F242" s="13" t="s">
        <v>790</v>
      </c>
      <c r="G242" s="27" t="s">
        <v>791</v>
      </c>
      <c r="H242" s="63" t="s">
        <v>792</v>
      </c>
      <c r="I242" s="12" t="s">
        <v>64</v>
      </c>
      <c r="J242" s="12" t="s">
        <v>452</v>
      </c>
      <c r="K242" s="12" t="s">
        <v>793</v>
      </c>
      <c r="L242" s="12" t="s">
        <v>708</v>
      </c>
      <c r="M242" s="12" t="s">
        <v>709</v>
      </c>
      <c r="N242" s="12" t="s">
        <v>710</v>
      </c>
      <c r="O242" s="33" t="s">
        <v>965</v>
      </c>
      <c r="P24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Concón por tipo de cultivo, durante el Años 2006-2009-2011-2013-2015-2017 de acuerdo a datos recopilados por la Elaboración propia con base en Encuestas CASEN 2006 a 2017- CLP/mes</v>
      </c>
      <c r="Q242" s="32" t="s">
        <v>712</v>
      </c>
      <c r="R242" s="33"/>
      <c r="S242" s="15" t="s">
        <v>966</v>
      </c>
      <c r="T242" s="16"/>
      <c r="U242" s="29" t="s">
        <v>967</v>
      </c>
      <c r="V242" s="34" t="s">
        <v>968</v>
      </c>
      <c r="W242" s="64">
        <v>40305103</v>
      </c>
      <c r="X242" s="30" t="s">
        <v>798</v>
      </c>
      <c r="Y242" s="30" t="s">
        <v>799</v>
      </c>
      <c r="Z242" s="30" t="s">
        <v>717</v>
      </c>
      <c r="AA242" s="30" t="s">
        <v>800</v>
      </c>
    </row>
    <row r="243" spans="1:27" ht="40.799999999999997" x14ac:dyDescent="0.3">
      <c r="A243" s="19" t="s">
        <v>1121</v>
      </c>
      <c r="B243" s="12">
        <v>400</v>
      </c>
      <c r="C243" s="13" t="s">
        <v>702</v>
      </c>
      <c r="D243" s="13" t="s">
        <v>703</v>
      </c>
      <c r="E243" s="17">
        <v>5104</v>
      </c>
      <c r="F243" s="13" t="s">
        <v>790</v>
      </c>
      <c r="G243" s="27" t="s">
        <v>791</v>
      </c>
      <c r="H243" s="63" t="s">
        <v>792</v>
      </c>
      <c r="I243" s="12" t="s">
        <v>65</v>
      </c>
      <c r="J243" s="12" t="s">
        <v>452</v>
      </c>
      <c r="K243" s="12" t="s">
        <v>793</v>
      </c>
      <c r="L243" s="12" t="s">
        <v>708</v>
      </c>
      <c r="M243" s="12" t="s">
        <v>709</v>
      </c>
      <c r="N243" s="12" t="s">
        <v>710</v>
      </c>
      <c r="O243" s="33" t="s">
        <v>969</v>
      </c>
      <c r="P24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Juan Fernández por tipo de cultivo, durante el Años 2006-2009-2011-2013-2015-2017 de acuerdo a datos recopilados por la Elaboración propia con base en Encuestas CASEN 2006 a 2017- CLP/mes</v>
      </c>
      <c r="Q243" s="32" t="s">
        <v>712</v>
      </c>
      <c r="R243" s="33"/>
      <c r="S243" s="15" t="s">
        <v>970</v>
      </c>
      <c r="T243" s="16"/>
      <c r="U243" s="29" t="s">
        <v>971</v>
      </c>
      <c r="V243" s="34" t="s">
        <v>972</v>
      </c>
      <c r="W243" s="64">
        <v>40305104</v>
      </c>
      <c r="X243" s="30" t="s">
        <v>798</v>
      </c>
      <c r="Y243" s="30" t="s">
        <v>799</v>
      </c>
      <c r="Z243" s="30" t="s">
        <v>717</v>
      </c>
      <c r="AA243" s="30" t="s">
        <v>800</v>
      </c>
    </row>
    <row r="244" spans="1:27" ht="40.799999999999997" x14ac:dyDescent="0.3">
      <c r="A244" s="19" t="s">
        <v>1122</v>
      </c>
      <c r="B244" s="12">
        <v>400</v>
      </c>
      <c r="C244" s="13" t="s">
        <v>702</v>
      </c>
      <c r="D244" s="13" t="s">
        <v>703</v>
      </c>
      <c r="E244" s="17">
        <v>5105</v>
      </c>
      <c r="F244" s="13" t="s">
        <v>790</v>
      </c>
      <c r="G244" s="27" t="s">
        <v>791</v>
      </c>
      <c r="H244" s="63" t="s">
        <v>792</v>
      </c>
      <c r="I244" s="12" t="s">
        <v>66</v>
      </c>
      <c r="J244" s="12" t="s">
        <v>452</v>
      </c>
      <c r="K244" s="12" t="s">
        <v>793</v>
      </c>
      <c r="L244" s="12" t="s">
        <v>708</v>
      </c>
      <c r="M244" s="12" t="s">
        <v>709</v>
      </c>
      <c r="N244" s="12" t="s">
        <v>710</v>
      </c>
      <c r="O244" s="33" t="s">
        <v>973</v>
      </c>
      <c r="P24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Puchuncaví por tipo de cultivo, durante el Años 2006-2009-2011-2013-2015-2017 de acuerdo a datos recopilados por la Elaboración propia con base en Encuestas CASEN 2006 a 2017- CLP/mes</v>
      </c>
      <c r="Q244" s="32" t="s">
        <v>712</v>
      </c>
      <c r="R244" s="33"/>
      <c r="S244" s="15" t="s">
        <v>974</v>
      </c>
      <c r="T244" s="16"/>
      <c r="U244" s="29" t="s">
        <v>975</v>
      </c>
      <c r="V244" s="34" t="s">
        <v>976</v>
      </c>
      <c r="W244" s="64">
        <v>40305105</v>
      </c>
      <c r="X244" s="30" t="s">
        <v>798</v>
      </c>
      <c r="Y244" s="30" t="s">
        <v>799</v>
      </c>
      <c r="Z244" s="30" t="s">
        <v>717</v>
      </c>
      <c r="AA244" s="30" t="s">
        <v>800</v>
      </c>
    </row>
    <row r="245" spans="1:27" ht="40.799999999999997" x14ac:dyDescent="0.3">
      <c r="A245" s="19" t="s">
        <v>1123</v>
      </c>
      <c r="B245" s="12">
        <v>400</v>
      </c>
      <c r="C245" s="13" t="s">
        <v>702</v>
      </c>
      <c r="D245" s="13" t="s">
        <v>703</v>
      </c>
      <c r="E245" s="17">
        <v>5107</v>
      </c>
      <c r="F245" s="13" t="s">
        <v>790</v>
      </c>
      <c r="G245" s="27" t="s">
        <v>791</v>
      </c>
      <c r="H245" s="63" t="s">
        <v>792</v>
      </c>
      <c r="I245" s="12" t="s">
        <v>67</v>
      </c>
      <c r="J245" s="12" t="s">
        <v>452</v>
      </c>
      <c r="K245" s="12" t="s">
        <v>793</v>
      </c>
      <c r="L245" s="12" t="s">
        <v>708</v>
      </c>
      <c r="M245" s="12" t="s">
        <v>709</v>
      </c>
      <c r="N245" s="12" t="s">
        <v>710</v>
      </c>
      <c r="O245" s="33" t="s">
        <v>977</v>
      </c>
      <c r="P24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Quintero por tipo de cultivo, durante el Años 2006-2009-2011-2013-2015-2017 de acuerdo a datos recopilados por la Elaboración propia con base en Encuestas CASEN 2006 a 2017- CLP/mes</v>
      </c>
      <c r="Q245" s="32" t="s">
        <v>712</v>
      </c>
      <c r="R245" s="33"/>
      <c r="S245" s="15" t="s">
        <v>978</v>
      </c>
      <c r="T245" s="16"/>
      <c r="U245" s="29" t="s">
        <v>979</v>
      </c>
      <c r="V245" s="34" t="s">
        <v>980</v>
      </c>
      <c r="W245" s="64">
        <v>40305107</v>
      </c>
      <c r="X245" s="30" t="s">
        <v>798</v>
      </c>
      <c r="Y245" s="30" t="s">
        <v>799</v>
      </c>
      <c r="Z245" s="30" t="s">
        <v>717</v>
      </c>
      <c r="AA245" s="30" t="s">
        <v>800</v>
      </c>
    </row>
    <row r="246" spans="1:27" ht="40.799999999999997" x14ac:dyDescent="0.3">
      <c r="A246" s="19" t="s">
        <v>1124</v>
      </c>
      <c r="B246" s="12">
        <v>400</v>
      </c>
      <c r="C246" s="13" t="s">
        <v>702</v>
      </c>
      <c r="D246" s="13" t="s">
        <v>703</v>
      </c>
      <c r="E246" s="17">
        <v>5109</v>
      </c>
      <c r="F246" s="13" t="s">
        <v>790</v>
      </c>
      <c r="G246" s="27" t="s">
        <v>791</v>
      </c>
      <c r="H246" s="63" t="s">
        <v>792</v>
      </c>
      <c r="I246" s="12" t="s">
        <v>68</v>
      </c>
      <c r="J246" s="12" t="s">
        <v>452</v>
      </c>
      <c r="K246" s="12" t="s">
        <v>793</v>
      </c>
      <c r="L246" s="12" t="s">
        <v>708</v>
      </c>
      <c r="M246" s="12" t="s">
        <v>709</v>
      </c>
      <c r="N246" s="12" t="s">
        <v>710</v>
      </c>
      <c r="O246" s="33" t="s">
        <v>981</v>
      </c>
      <c r="P24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Viña del Mar por tipo de cultivo, durante el Años 2006-2009-2011-2013-2015-2017 de acuerdo a datos recopilados por la Elaboración propia con base en Encuestas CASEN 2006 a 2017- CLP/mes</v>
      </c>
      <c r="Q246" s="32" t="s">
        <v>712</v>
      </c>
      <c r="R246" s="33"/>
      <c r="S246" s="15" t="s">
        <v>982</v>
      </c>
      <c r="T246" s="16"/>
      <c r="U246" s="29" t="s">
        <v>983</v>
      </c>
      <c r="V246" s="34" t="s">
        <v>984</v>
      </c>
      <c r="W246" s="64">
        <v>40305109</v>
      </c>
      <c r="X246" s="30" t="s">
        <v>798</v>
      </c>
      <c r="Y246" s="30" t="s">
        <v>799</v>
      </c>
      <c r="Z246" s="30" t="s">
        <v>717</v>
      </c>
      <c r="AA246" s="30" t="s">
        <v>800</v>
      </c>
    </row>
    <row r="247" spans="1:27" ht="40.799999999999997" x14ac:dyDescent="0.3">
      <c r="A247" s="19" t="s">
        <v>1125</v>
      </c>
      <c r="B247" s="12">
        <v>400</v>
      </c>
      <c r="C247" s="13" t="s">
        <v>702</v>
      </c>
      <c r="D247" s="13" t="s">
        <v>703</v>
      </c>
      <c r="E247" s="17">
        <v>5201</v>
      </c>
      <c r="F247" s="13" t="s">
        <v>790</v>
      </c>
      <c r="G247" s="27" t="s">
        <v>791</v>
      </c>
      <c r="H247" s="63" t="s">
        <v>792</v>
      </c>
      <c r="I247" s="12" t="s">
        <v>69</v>
      </c>
      <c r="J247" s="12" t="s">
        <v>452</v>
      </c>
      <c r="K247" s="12" t="s">
        <v>793</v>
      </c>
      <c r="L247" s="12" t="s">
        <v>708</v>
      </c>
      <c r="M247" s="12" t="s">
        <v>709</v>
      </c>
      <c r="N247" s="12" t="s">
        <v>710</v>
      </c>
      <c r="O247" s="33" t="s">
        <v>985</v>
      </c>
      <c r="P24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Isla de Pascua por tipo de cultivo, durante el Años 2006-2009-2011-2013-2015-2017 de acuerdo a datos recopilados por la Elaboración propia con base en Encuestas CASEN 2006 a 2017- CLP/mes</v>
      </c>
      <c r="Q247" s="32" t="s">
        <v>712</v>
      </c>
      <c r="R247" s="33"/>
      <c r="S247" s="15" t="s">
        <v>986</v>
      </c>
      <c r="T247" s="16"/>
      <c r="U247" s="29" t="s">
        <v>987</v>
      </c>
      <c r="V247" s="34" t="s">
        <v>988</v>
      </c>
      <c r="W247" s="64">
        <v>40305201</v>
      </c>
      <c r="X247" s="30" t="s">
        <v>798</v>
      </c>
      <c r="Y247" s="30" t="s">
        <v>799</v>
      </c>
      <c r="Z247" s="30" t="s">
        <v>717</v>
      </c>
      <c r="AA247" s="30" t="s">
        <v>800</v>
      </c>
    </row>
    <row r="248" spans="1:27" ht="40.799999999999997" x14ac:dyDescent="0.3">
      <c r="A248" s="19" t="s">
        <v>1126</v>
      </c>
      <c r="B248" s="12">
        <v>400</v>
      </c>
      <c r="C248" s="13" t="s">
        <v>702</v>
      </c>
      <c r="D248" s="13" t="s">
        <v>703</v>
      </c>
      <c r="E248" s="17">
        <v>5301</v>
      </c>
      <c r="F248" s="13" t="s">
        <v>790</v>
      </c>
      <c r="G248" s="27" t="s">
        <v>791</v>
      </c>
      <c r="H248" s="63" t="s">
        <v>792</v>
      </c>
      <c r="I248" s="12" t="s">
        <v>70</v>
      </c>
      <c r="J248" s="12" t="s">
        <v>452</v>
      </c>
      <c r="K248" s="12" t="s">
        <v>793</v>
      </c>
      <c r="L248" s="12" t="s">
        <v>708</v>
      </c>
      <c r="M248" s="12" t="s">
        <v>709</v>
      </c>
      <c r="N248" s="12" t="s">
        <v>710</v>
      </c>
      <c r="O248" s="33" t="s">
        <v>989</v>
      </c>
      <c r="P24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Andes por tipo de cultivo, durante el Años 2006-2009-2011-2013-2015-2017 de acuerdo a datos recopilados por la Elaboración propia con base en Encuestas CASEN 2006 a 2017- CLP/mes</v>
      </c>
      <c r="Q248" s="32" t="s">
        <v>712</v>
      </c>
      <c r="R248" s="33"/>
      <c r="S248" s="15" t="s">
        <v>990</v>
      </c>
      <c r="T248" s="16"/>
      <c r="U248" s="29" t="s">
        <v>991</v>
      </c>
      <c r="V248" s="34" t="s">
        <v>992</v>
      </c>
      <c r="W248" s="64">
        <v>40305301</v>
      </c>
      <c r="X248" s="30" t="s">
        <v>798</v>
      </c>
      <c r="Y248" s="30" t="s">
        <v>799</v>
      </c>
      <c r="Z248" s="30" t="s">
        <v>717</v>
      </c>
      <c r="AA248" s="30" t="s">
        <v>800</v>
      </c>
    </row>
    <row r="249" spans="1:27" ht="40.799999999999997" x14ac:dyDescent="0.3">
      <c r="A249" s="19" t="s">
        <v>1127</v>
      </c>
      <c r="B249" s="12">
        <v>400</v>
      </c>
      <c r="C249" s="13" t="s">
        <v>702</v>
      </c>
      <c r="D249" s="13" t="s">
        <v>703</v>
      </c>
      <c r="E249" s="17">
        <v>5302</v>
      </c>
      <c r="F249" s="13" t="s">
        <v>790</v>
      </c>
      <c r="G249" s="27" t="s">
        <v>791</v>
      </c>
      <c r="H249" s="63" t="s">
        <v>792</v>
      </c>
      <c r="I249" s="12" t="s">
        <v>71</v>
      </c>
      <c r="J249" s="12" t="s">
        <v>452</v>
      </c>
      <c r="K249" s="12" t="s">
        <v>793</v>
      </c>
      <c r="L249" s="12" t="s">
        <v>708</v>
      </c>
      <c r="M249" s="12" t="s">
        <v>709</v>
      </c>
      <c r="N249" s="12" t="s">
        <v>710</v>
      </c>
      <c r="O249" s="33" t="s">
        <v>993</v>
      </c>
      <c r="P24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Calle Larga por tipo de cultivo, durante el Años 2006-2009-2011-2013-2015-2017 de acuerdo a datos recopilados por la Elaboración propia con base en Encuestas CASEN 2006 a 2017- CLP/mes</v>
      </c>
      <c r="Q249" s="32" t="s">
        <v>712</v>
      </c>
      <c r="R249" s="33"/>
      <c r="S249" s="15" t="s">
        <v>994</v>
      </c>
      <c r="T249" s="16"/>
      <c r="U249" s="29" t="s">
        <v>995</v>
      </c>
      <c r="V249" s="34" t="s">
        <v>996</v>
      </c>
      <c r="W249" s="64">
        <v>40305302</v>
      </c>
      <c r="X249" s="30" t="s">
        <v>798</v>
      </c>
      <c r="Y249" s="30" t="s">
        <v>799</v>
      </c>
      <c r="Z249" s="30" t="s">
        <v>717</v>
      </c>
      <c r="AA249" s="30" t="s">
        <v>800</v>
      </c>
    </row>
    <row r="250" spans="1:27" ht="40.799999999999997" x14ac:dyDescent="0.3">
      <c r="A250" s="19" t="s">
        <v>1128</v>
      </c>
      <c r="B250" s="12">
        <v>400</v>
      </c>
      <c r="C250" s="13" t="s">
        <v>702</v>
      </c>
      <c r="D250" s="13" t="s">
        <v>703</v>
      </c>
      <c r="E250" s="17">
        <v>5303</v>
      </c>
      <c r="F250" s="13" t="s">
        <v>790</v>
      </c>
      <c r="G250" s="27" t="s">
        <v>791</v>
      </c>
      <c r="H250" s="63" t="s">
        <v>792</v>
      </c>
      <c r="I250" s="12" t="s">
        <v>72</v>
      </c>
      <c r="J250" s="12" t="s">
        <v>452</v>
      </c>
      <c r="K250" s="12" t="s">
        <v>793</v>
      </c>
      <c r="L250" s="12" t="s">
        <v>708</v>
      </c>
      <c r="M250" s="12" t="s">
        <v>709</v>
      </c>
      <c r="N250" s="12" t="s">
        <v>710</v>
      </c>
      <c r="O250" s="33" t="s">
        <v>997</v>
      </c>
      <c r="P25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Rinconada por tipo de cultivo, durante el Años 2006-2009-2011-2013-2015-2017 de acuerdo a datos recopilados por la Elaboración propia con base en Encuestas CASEN 2006 a 2017- CLP/mes</v>
      </c>
      <c r="Q250" s="32" t="s">
        <v>712</v>
      </c>
      <c r="R250" s="33"/>
      <c r="S250" s="15" t="s">
        <v>998</v>
      </c>
      <c r="T250" s="16"/>
      <c r="U250" s="29" t="s">
        <v>999</v>
      </c>
      <c r="V250" s="34" t="s">
        <v>1000</v>
      </c>
      <c r="W250" s="64">
        <v>40305303</v>
      </c>
      <c r="X250" s="30" t="s">
        <v>798</v>
      </c>
      <c r="Y250" s="30" t="s">
        <v>799</v>
      </c>
      <c r="Z250" s="30" t="s">
        <v>717</v>
      </c>
      <c r="AA250" s="30" t="s">
        <v>800</v>
      </c>
    </row>
    <row r="251" spans="1:27" ht="40.799999999999997" x14ac:dyDescent="0.3">
      <c r="A251" s="19" t="s">
        <v>1129</v>
      </c>
      <c r="B251" s="12">
        <v>400</v>
      </c>
      <c r="C251" s="13" t="s">
        <v>702</v>
      </c>
      <c r="D251" s="13" t="s">
        <v>703</v>
      </c>
      <c r="E251" s="17">
        <v>5304</v>
      </c>
      <c r="F251" s="13" t="s">
        <v>790</v>
      </c>
      <c r="G251" s="27" t="s">
        <v>791</v>
      </c>
      <c r="H251" s="63" t="s">
        <v>792</v>
      </c>
      <c r="I251" s="12" t="s">
        <v>73</v>
      </c>
      <c r="J251" s="12" t="s">
        <v>452</v>
      </c>
      <c r="K251" s="12" t="s">
        <v>793</v>
      </c>
      <c r="L251" s="12" t="s">
        <v>708</v>
      </c>
      <c r="M251" s="12" t="s">
        <v>709</v>
      </c>
      <c r="N251" s="12" t="s">
        <v>710</v>
      </c>
      <c r="O251" s="33" t="s">
        <v>1001</v>
      </c>
      <c r="P25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Esteban por tipo de cultivo, durante el Años 2006-2009-2011-2013-2015-2017 de acuerdo a datos recopilados por la Elaboración propia con base en Encuestas CASEN 2006 a 2017- CLP/mes</v>
      </c>
      <c r="Q251" s="32" t="s">
        <v>712</v>
      </c>
      <c r="R251" s="33"/>
      <c r="S251" s="15" t="s">
        <v>1002</v>
      </c>
      <c r="T251" s="16"/>
      <c r="U251" s="29" t="s">
        <v>1003</v>
      </c>
      <c r="V251" s="34" t="s">
        <v>1004</v>
      </c>
      <c r="W251" s="64">
        <v>40305304</v>
      </c>
      <c r="X251" s="30" t="s">
        <v>798</v>
      </c>
      <c r="Y251" s="30" t="s">
        <v>799</v>
      </c>
      <c r="Z251" s="30" t="s">
        <v>717</v>
      </c>
      <c r="AA251" s="30" t="s">
        <v>800</v>
      </c>
    </row>
    <row r="252" spans="1:27" ht="40.799999999999997" x14ac:dyDescent="0.3">
      <c r="A252" s="19" t="s">
        <v>1130</v>
      </c>
      <c r="B252" s="12">
        <v>400</v>
      </c>
      <c r="C252" s="13" t="s">
        <v>702</v>
      </c>
      <c r="D252" s="13" t="s">
        <v>703</v>
      </c>
      <c r="E252" s="17">
        <v>5401</v>
      </c>
      <c r="F252" s="13" t="s">
        <v>790</v>
      </c>
      <c r="G252" s="27" t="s">
        <v>791</v>
      </c>
      <c r="H252" s="63" t="s">
        <v>792</v>
      </c>
      <c r="I252" s="12" t="s">
        <v>74</v>
      </c>
      <c r="J252" s="12" t="s">
        <v>452</v>
      </c>
      <c r="K252" s="12" t="s">
        <v>793</v>
      </c>
      <c r="L252" s="12" t="s">
        <v>708</v>
      </c>
      <c r="M252" s="12" t="s">
        <v>709</v>
      </c>
      <c r="N252" s="12" t="s">
        <v>710</v>
      </c>
      <c r="O252" s="33" t="s">
        <v>1005</v>
      </c>
      <c r="P25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Ligua por tipo de cultivo, durante el Años 2006-2009-2011-2013-2015-2017 de acuerdo a datos recopilados por la Elaboración propia con base en Encuestas CASEN 2006 a 2017- CLP/mes</v>
      </c>
      <c r="Q252" s="32" t="s">
        <v>712</v>
      </c>
      <c r="R252" s="33"/>
      <c r="S252" s="15" t="s">
        <v>1006</v>
      </c>
      <c r="T252" s="16"/>
      <c r="U252" s="29" t="s">
        <v>1007</v>
      </c>
      <c r="V252" s="34" t="s">
        <v>1008</v>
      </c>
      <c r="W252" s="64">
        <v>40305401</v>
      </c>
      <c r="X252" s="30" t="s">
        <v>798</v>
      </c>
      <c r="Y252" s="30" t="s">
        <v>799</v>
      </c>
      <c r="Z252" s="30" t="s">
        <v>717</v>
      </c>
      <c r="AA252" s="30" t="s">
        <v>800</v>
      </c>
    </row>
    <row r="253" spans="1:27" ht="40.799999999999997" x14ac:dyDescent="0.3">
      <c r="A253" s="19" t="s">
        <v>1131</v>
      </c>
      <c r="B253" s="12">
        <v>400</v>
      </c>
      <c r="C253" s="13" t="s">
        <v>702</v>
      </c>
      <c r="D253" s="13" t="s">
        <v>703</v>
      </c>
      <c r="E253" s="17">
        <v>5402</v>
      </c>
      <c r="F253" s="13" t="s">
        <v>790</v>
      </c>
      <c r="G253" s="27" t="s">
        <v>791</v>
      </c>
      <c r="H253" s="63" t="s">
        <v>792</v>
      </c>
      <c r="I253" s="12" t="s">
        <v>75</v>
      </c>
      <c r="J253" s="12" t="s">
        <v>452</v>
      </c>
      <c r="K253" s="12" t="s">
        <v>793</v>
      </c>
      <c r="L253" s="12" t="s">
        <v>708</v>
      </c>
      <c r="M253" s="12" t="s">
        <v>709</v>
      </c>
      <c r="N253" s="12" t="s">
        <v>710</v>
      </c>
      <c r="O253" s="33" t="s">
        <v>1009</v>
      </c>
      <c r="P25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Cabildo por tipo de cultivo, durante el Años 2006-2009-2011-2013-2015-2017 de acuerdo a datos recopilados por la Elaboración propia con base en Encuestas CASEN 2006 a 2017- CLP/mes</v>
      </c>
      <c r="Q253" s="32" t="s">
        <v>712</v>
      </c>
      <c r="R253" s="33"/>
      <c r="S253" s="15" t="s">
        <v>1010</v>
      </c>
      <c r="T253" s="16"/>
      <c r="U253" s="29" t="s">
        <v>1011</v>
      </c>
      <c r="V253" s="34" t="s">
        <v>1012</v>
      </c>
      <c r="W253" s="64">
        <v>40305402</v>
      </c>
      <c r="X253" s="30" t="s">
        <v>798</v>
      </c>
      <c r="Y253" s="30" t="s">
        <v>799</v>
      </c>
      <c r="Z253" s="30" t="s">
        <v>717</v>
      </c>
      <c r="AA253" s="30" t="s">
        <v>800</v>
      </c>
    </row>
    <row r="254" spans="1:27" ht="40.799999999999997" x14ac:dyDescent="0.3">
      <c r="A254" s="19" t="s">
        <v>1132</v>
      </c>
      <c r="B254" s="12">
        <v>400</v>
      </c>
      <c r="C254" s="13" t="s">
        <v>702</v>
      </c>
      <c r="D254" s="13" t="s">
        <v>703</v>
      </c>
      <c r="E254" s="17">
        <v>5403</v>
      </c>
      <c r="F254" s="13" t="s">
        <v>790</v>
      </c>
      <c r="G254" s="27" t="s">
        <v>791</v>
      </c>
      <c r="H254" s="63" t="s">
        <v>792</v>
      </c>
      <c r="I254" s="12" t="s">
        <v>76</v>
      </c>
      <c r="J254" s="12" t="s">
        <v>452</v>
      </c>
      <c r="K254" s="12" t="s">
        <v>793</v>
      </c>
      <c r="L254" s="12" t="s">
        <v>708</v>
      </c>
      <c r="M254" s="12" t="s">
        <v>709</v>
      </c>
      <c r="N254" s="12" t="s">
        <v>710</v>
      </c>
      <c r="O254" s="33" t="s">
        <v>1013</v>
      </c>
      <c r="P25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Papudo por tipo de cultivo, durante el Años 2006-2009-2011-2013-2015-2017 de acuerdo a datos recopilados por la Elaboración propia con base en Encuestas CASEN 2006 a 2017- CLP/mes</v>
      </c>
      <c r="Q254" s="32" t="s">
        <v>712</v>
      </c>
      <c r="R254" s="33"/>
      <c r="S254" s="15" t="s">
        <v>1014</v>
      </c>
      <c r="T254" s="16"/>
      <c r="U254" s="29" t="s">
        <v>1015</v>
      </c>
      <c r="V254" s="34" t="s">
        <v>1016</v>
      </c>
      <c r="W254" s="64">
        <v>40305403</v>
      </c>
      <c r="X254" s="30" t="s">
        <v>798</v>
      </c>
      <c r="Y254" s="30" t="s">
        <v>799</v>
      </c>
      <c r="Z254" s="30" t="s">
        <v>717</v>
      </c>
      <c r="AA254" s="30" t="s">
        <v>800</v>
      </c>
    </row>
    <row r="255" spans="1:27" ht="40.799999999999997" x14ac:dyDescent="0.3">
      <c r="A255" s="19" t="s">
        <v>1133</v>
      </c>
      <c r="B255" s="12">
        <v>400</v>
      </c>
      <c r="C255" s="13" t="s">
        <v>702</v>
      </c>
      <c r="D255" s="13" t="s">
        <v>703</v>
      </c>
      <c r="E255" s="17">
        <v>5404</v>
      </c>
      <c r="F255" s="13" t="s">
        <v>790</v>
      </c>
      <c r="G255" s="27" t="s">
        <v>791</v>
      </c>
      <c r="H255" s="63" t="s">
        <v>792</v>
      </c>
      <c r="I255" s="12" t="s">
        <v>77</v>
      </c>
      <c r="J255" s="12" t="s">
        <v>452</v>
      </c>
      <c r="K255" s="12" t="s">
        <v>793</v>
      </c>
      <c r="L255" s="12" t="s">
        <v>708</v>
      </c>
      <c r="M255" s="12" t="s">
        <v>709</v>
      </c>
      <c r="N255" s="12" t="s">
        <v>710</v>
      </c>
      <c r="O255" s="33" t="s">
        <v>1017</v>
      </c>
      <c r="P255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Petorca por tipo de cultivo, durante el Años 2006-2009-2011-2013-2015-2017 de acuerdo a datos recopilados por la Elaboración propia con base en Encuestas CASEN 2006 a 2017- CLP/mes</v>
      </c>
      <c r="Q255" s="32" t="s">
        <v>712</v>
      </c>
      <c r="R255" s="33"/>
      <c r="S255" s="15" t="s">
        <v>1018</v>
      </c>
      <c r="T255" s="16"/>
      <c r="U255" s="29" t="s">
        <v>1019</v>
      </c>
      <c r="V255" s="34" t="s">
        <v>1020</v>
      </c>
      <c r="W255" s="64">
        <v>40305404</v>
      </c>
      <c r="X255" s="30" t="s">
        <v>798</v>
      </c>
      <c r="Y255" s="30" t="s">
        <v>799</v>
      </c>
      <c r="Z255" s="30" t="s">
        <v>717</v>
      </c>
      <c r="AA255" s="30" t="s">
        <v>800</v>
      </c>
    </row>
    <row r="256" spans="1:27" ht="40.799999999999997" x14ac:dyDescent="0.3">
      <c r="A256" s="19" t="s">
        <v>1134</v>
      </c>
      <c r="B256" s="12">
        <v>400</v>
      </c>
      <c r="C256" s="13" t="s">
        <v>702</v>
      </c>
      <c r="D256" s="13" t="s">
        <v>703</v>
      </c>
      <c r="E256" s="17">
        <v>5405</v>
      </c>
      <c r="F256" s="13" t="s">
        <v>790</v>
      </c>
      <c r="G256" s="27" t="s">
        <v>791</v>
      </c>
      <c r="H256" s="63" t="s">
        <v>792</v>
      </c>
      <c r="I256" s="12" t="s">
        <v>78</v>
      </c>
      <c r="J256" s="12" t="s">
        <v>452</v>
      </c>
      <c r="K256" s="12" t="s">
        <v>793</v>
      </c>
      <c r="L256" s="12" t="s">
        <v>708</v>
      </c>
      <c r="M256" s="12" t="s">
        <v>709</v>
      </c>
      <c r="N256" s="12" t="s">
        <v>710</v>
      </c>
      <c r="O256" s="33" t="s">
        <v>1021</v>
      </c>
      <c r="P256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Zapallar por tipo de cultivo, durante el Años 2006-2009-2011-2013-2015-2017 de acuerdo a datos recopilados por la Elaboración propia con base en Encuestas CASEN 2006 a 2017- CLP/mes</v>
      </c>
      <c r="Q256" s="32" t="s">
        <v>712</v>
      </c>
      <c r="R256" s="33"/>
      <c r="S256" s="15" t="s">
        <v>1022</v>
      </c>
      <c r="T256" s="16"/>
      <c r="U256" s="29" t="s">
        <v>1023</v>
      </c>
      <c r="V256" s="34" t="s">
        <v>1024</v>
      </c>
      <c r="W256" s="64">
        <v>40305405</v>
      </c>
      <c r="X256" s="30" t="s">
        <v>798</v>
      </c>
      <c r="Y256" s="30" t="s">
        <v>799</v>
      </c>
      <c r="Z256" s="30" t="s">
        <v>717</v>
      </c>
      <c r="AA256" s="30" t="s">
        <v>800</v>
      </c>
    </row>
    <row r="257" spans="1:27" ht="40.799999999999997" x14ac:dyDescent="0.3">
      <c r="A257" s="19" t="s">
        <v>1135</v>
      </c>
      <c r="B257" s="12">
        <v>400</v>
      </c>
      <c r="C257" s="13" t="s">
        <v>702</v>
      </c>
      <c r="D257" s="13" t="s">
        <v>703</v>
      </c>
      <c r="E257" s="17">
        <v>5501</v>
      </c>
      <c r="F257" s="13" t="s">
        <v>790</v>
      </c>
      <c r="G257" s="27" t="s">
        <v>791</v>
      </c>
      <c r="H257" s="63" t="s">
        <v>792</v>
      </c>
      <c r="I257" s="12" t="s">
        <v>79</v>
      </c>
      <c r="J257" s="12" t="s">
        <v>452</v>
      </c>
      <c r="K257" s="12" t="s">
        <v>793</v>
      </c>
      <c r="L257" s="12" t="s">
        <v>708</v>
      </c>
      <c r="M257" s="12" t="s">
        <v>709</v>
      </c>
      <c r="N257" s="12" t="s">
        <v>710</v>
      </c>
      <c r="O257" s="33" t="s">
        <v>1025</v>
      </c>
      <c r="P257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Quillota por tipo de cultivo, durante el Años 2006-2009-2011-2013-2015-2017 de acuerdo a datos recopilados por la Elaboración propia con base en Encuestas CASEN 2006 a 2017- CLP/mes</v>
      </c>
      <c r="Q257" s="32" t="s">
        <v>712</v>
      </c>
      <c r="R257" s="33"/>
      <c r="S257" s="15" t="s">
        <v>1026</v>
      </c>
      <c r="T257" s="16"/>
      <c r="U257" s="29" t="s">
        <v>1027</v>
      </c>
      <c r="V257" s="34" t="s">
        <v>1028</v>
      </c>
      <c r="W257" s="64">
        <v>40305501</v>
      </c>
      <c r="X257" s="30" t="s">
        <v>798</v>
      </c>
      <c r="Y257" s="30" t="s">
        <v>799</v>
      </c>
      <c r="Z257" s="30" t="s">
        <v>717</v>
      </c>
      <c r="AA257" s="30" t="s">
        <v>800</v>
      </c>
    </row>
    <row r="258" spans="1:27" ht="40.799999999999997" x14ac:dyDescent="0.3">
      <c r="A258" s="19" t="s">
        <v>1136</v>
      </c>
      <c r="B258" s="12">
        <v>400</v>
      </c>
      <c r="C258" s="13" t="s">
        <v>702</v>
      </c>
      <c r="D258" s="13" t="s">
        <v>703</v>
      </c>
      <c r="E258" s="17">
        <v>5502</v>
      </c>
      <c r="F258" s="13" t="s">
        <v>790</v>
      </c>
      <c r="G258" s="27" t="s">
        <v>791</v>
      </c>
      <c r="H258" s="63" t="s">
        <v>792</v>
      </c>
      <c r="I258" s="12" t="s">
        <v>80</v>
      </c>
      <c r="J258" s="12" t="s">
        <v>452</v>
      </c>
      <c r="K258" s="12" t="s">
        <v>793</v>
      </c>
      <c r="L258" s="12" t="s">
        <v>708</v>
      </c>
      <c r="M258" s="12" t="s">
        <v>709</v>
      </c>
      <c r="N258" s="12" t="s">
        <v>710</v>
      </c>
      <c r="O258" s="33" t="s">
        <v>1029</v>
      </c>
      <c r="P258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Calera por tipo de cultivo, durante el Años 2006-2009-2011-2013-2015-2017 de acuerdo a datos recopilados por la Elaboración propia con base en Encuestas CASEN 2006 a 2017- CLP/mes</v>
      </c>
      <c r="Q258" s="32" t="s">
        <v>712</v>
      </c>
      <c r="R258" s="33"/>
      <c r="S258" s="15" t="s">
        <v>1030</v>
      </c>
      <c r="T258" s="16"/>
      <c r="U258" s="29" t="s">
        <v>1031</v>
      </c>
      <c r="V258" s="34" t="s">
        <v>1032</v>
      </c>
      <c r="W258" s="64">
        <v>40305502</v>
      </c>
      <c r="X258" s="30" t="s">
        <v>798</v>
      </c>
      <c r="Y258" s="30" t="s">
        <v>799</v>
      </c>
      <c r="Z258" s="30" t="s">
        <v>717</v>
      </c>
      <c r="AA258" s="30" t="s">
        <v>800</v>
      </c>
    </row>
    <row r="259" spans="1:27" ht="40.799999999999997" x14ac:dyDescent="0.3">
      <c r="A259" s="19" t="s">
        <v>1137</v>
      </c>
      <c r="B259" s="12">
        <v>400</v>
      </c>
      <c r="C259" s="13" t="s">
        <v>702</v>
      </c>
      <c r="D259" s="13" t="s">
        <v>703</v>
      </c>
      <c r="E259" s="17">
        <v>5503</v>
      </c>
      <c r="F259" s="13" t="s">
        <v>790</v>
      </c>
      <c r="G259" s="27" t="s">
        <v>791</v>
      </c>
      <c r="H259" s="63" t="s">
        <v>792</v>
      </c>
      <c r="I259" s="12" t="s">
        <v>81</v>
      </c>
      <c r="J259" s="12" t="s">
        <v>452</v>
      </c>
      <c r="K259" s="12" t="s">
        <v>793</v>
      </c>
      <c r="L259" s="12" t="s">
        <v>708</v>
      </c>
      <c r="M259" s="12" t="s">
        <v>709</v>
      </c>
      <c r="N259" s="12" t="s">
        <v>710</v>
      </c>
      <c r="O259" s="33" t="s">
        <v>1033</v>
      </c>
      <c r="P259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Hijuelas por tipo de cultivo, durante el Años 2006-2009-2011-2013-2015-2017 de acuerdo a datos recopilados por la Elaboración propia con base en Encuestas CASEN 2006 a 2017- CLP/mes</v>
      </c>
      <c r="Q259" s="32" t="s">
        <v>712</v>
      </c>
      <c r="R259" s="33"/>
      <c r="S259" s="15" t="s">
        <v>1034</v>
      </c>
      <c r="T259" s="16"/>
      <c r="U259" s="29" t="s">
        <v>1035</v>
      </c>
      <c r="V259" s="34" t="s">
        <v>1036</v>
      </c>
      <c r="W259" s="64">
        <v>40305503</v>
      </c>
      <c r="X259" s="30" t="s">
        <v>798</v>
      </c>
      <c r="Y259" s="30" t="s">
        <v>799</v>
      </c>
      <c r="Z259" s="30" t="s">
        <v>717</v>
      </c>
      <c r="AA259" s="30" t="s">
        <v>800</v>
      </c>
    </row>
    <row r="260" spans="1:27" ht="40.799999999999997" x14ac:dyDescent="0.3">
      <c r="A260" s="19" t="s">
        <v>1138</v>
      </c>
      <c r="B260" s="12">
        <v>400</v>
      </c>
      <c r="C260" s="13" t="s">
        <v>702</v>
      </c>
      <c r="D260" s="13" t="s">
        <v>703</v>
      </c>
      <c r="E260" s="17">
        <v>5504</v>
      </c>
      <c r="F260" s="13" t="s">
        <v>790</v>
      </c>
      <c r="G260" s="27" t="s">
        <v>791</v>
      </c>
      <c r="H260" s="63" t="s">
        <v>792</v>
      </c>
      <c r="I260" s="12" t="s">
        <v>82</v>
      </c>
      <c r="J260" s="12" t="s">
        <v>452</v>
      </c>
      <c r="K260" s="12" t="s">
        <v>793</v>
      </c>
      <c r="L260" s="12" t="s">
        <v>708</v>
      </c>
      <c r="M260" s="12" t="s">
        <v>709</v>
      </c>
      <c r="N260" s="12" t="s">
        <v>710</v>
      </c>
      <c r="O260" s="33" t="s">
        <v>1037</v>
      </c>
      <c r="P260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Cruz por tipo de cultivo, durante el Años 2006-2009-2011-2013-2015-2017 de acuerdo a datos recopilados por la Elaboración propia con base en Encuestas CASEN 2006 a 2017- CLP/mes</v>
      </c>
      <c r="Q260" s="32" t="s">
        <v>712</v>
      </c>
      <c r="R260" s="33"/>
      <c r="S260" s="15" t="s">
        <v>1038</v>
      </c>
      <c r="T260" s="16"/>
      <c r="U260" s="29" t="s">
        <v>1039</v>
      </c>
      <c r="V260" s="34" t="s">
        <v>1040</v>
      </c>
      <c r="W260" s="64">
        <v>40305504</v>
      </c>
      <c r="X260" s="30" t="s">
        <v>798</v>
      </c>
      <c r="Y260" s="30" t="s">
        <v>799</v>
      </c>
      <c r="Z260" s="30" t="s">
        <v>717</v>
      </c>
      <c r="AA260" s="30" t="s">
        <v>800</v>
      </c>
    </row>
    <row r="261" spans="1:27" ht="40.799999999999997" x14ac:dyDescent="0.3">
      <c r="A261" s="19" t="s">
        <v>1139</v>
      </c>
      <c r="B261" s="12">
        <v>400</v>
      </c>
      <c r="C261" s="13" t="s">
        <v>702</v>
      </c>
      <c r="D261" s="13" t="s">
        <v>703</v>
      </c>
      <c r="E261" s="17">
        <v>5506</v>
      </c>
      <c r="F261" s="13" t="s">
        <v>790</v>
      </c>
      <c r="G261" s="27" t="s">
        <v>791</v>
      </c>
      <c r="H261" s="63" t="s">
        <v>792</v>
      </c>
      <c r="I261" s="12" t="s">
        <v>83</v>
      </c>
      <c r="J261" s="12" t="s">
        <v>452</v>
      </c>
      <c r="K261" s="12" t="s">
        <v>793</v>
      </c>
      <c r="L261" s="12" t="s">
        <v>708</v>
      </c>
      <c r="M261" s="12" t="s">
        <v>709</v>
      </c>
      <c r="N261" s="12" t="s">
        <v>710</v>
      </c>
      <c r="O261" s="33" t="s">
        <v>1041</v>
      </c>
      <c r="P261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Nogales por tipo de cultivo, durante el Años 2006-2009-2011-2013-2015-2017 de acuerdo a datos recopilados por la Elaboración propia con base en Encuestas CASEN 2006 a 2017- CLP/mes</v>
      </c>
      <c r="Q261" s="32" t="s">
        <v>712</v>
      </c>
      <c r="R261" s="33"/>
      <c r="S261" s="15" t="s">
        <v>1042</v>
      </c>
      <c r="T261" s="16"/>
      <c r="U261" s="29" t="s">
        <v>1043</v>
      </c>
      <c r="V261" s="34" t="s">
        <v>1044</v>
      </c>
      <c r="W261" s="64">
        <v>40305506</v>
      </c>
      <c r="X261" s="30" t="s">
        <v>798</v>
      </c>
      <c r="Y261" s="30" t="s">
        <v>799</v>
      </c>
      <c r="Z261" s="30" t="s">
        <v>717</v>
      </c>
      <c r="AA261" s="30" t="s">
        <v>800</v>
      </c>
    </row>
    <row r="262" spans="1:27" ht="40.799999999999997" x14ac:dyDescent="0.3">
      <c r="A262" s="19" t="s">
        <v>1140</v>
      </c>
      <c r="B262" s="12">
        <v>400</v>
      </c>
      <c r="C262" s="13" t="s">
        <v>702</v>
      </c>
      <c r="D262" s="13" t="s">
        <v>703</v>
      </c>
      <c r="E262" s="17">
        <v>5601</v>
      </c>
      <c r="F262" s="13" t="s">
        <v>790</v>
      </c>
      <c r="G262" s="27" t="s">
        <v>791</v>
      </c>
      <c r="H262" s="63" t="s">
        <v>792</v>
      </c>
      <c r="I262" s="12" t="s">
        <v>84</v>
      </c>
      <c r="J262" s="12" t="s">
        <v>452</v>
      </c>
      <c r="K262" s="12" t="s">
        <v>793</v>
      </c>
      <c r="L262" s="12" t="s">
        <v>708</v>
      </c>
      <c r="M262" s="12" t="s">
        <v>709</v>
      </c>
      <c r="N262" s="12" t="s">
        <v>710</v>
      </c>
      <c r="O262" s="33" t="s">
        <v>1045</v>
      </c>
      <c r="P262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Antonio por tipo de cultivo, durante el Años 2006-2009-2011-2013-2015-2017 de acuerdo a datos recopilados por la Elaboración propia con base en Encuestas CASEN 2006 a 2017- CLP/mes</v>
      </c>
      <c r="Q262" s="32" t="s">
        <v>712</v>
      </c>
      <c r="R262" s="33"/>
      <c r="S262" s="15" t="s">
        <v>1046</v>
      </c>
      <c r="T262" s="16"/>
      <c r="U262" s="29" t="s">
        <v>1047</v>
      </c>
      <c r="V262" s="34" t="s">
        <v>1048</v>
      </c>
      <c r="W262" s="64">
        <v>40305601</v>
      </c>
      <c r="X262" s="30" t="s">
        <v>798</v>
      </c>
      <c r="Y262" s="30" t="s">
        <v>799</v>
      </c>
      <c r="Z262" s="30" t="s">
        <v>717</v>
      </c>
      <c r="AA262" s="30" t="s">
        <v>800</v>
      </c>
    </row>
    <row r="263" spans="1:27" ht="40.799999999999997" x14ac:dyDescent="0.3">
      <c r="A263" s="19" t="s">
        <v>1141</v>
      </c>
      <c r="B263" s="12">
        <v>400</v>
      </c>
      <c r="C263" s="13" t="s">
        <v>702</v>
      </c>
      <c r="D263" s="13" t="s">
        <v>703</v>
      </c>
      <c r="E263" s="17">
        <v>5602</v>
      </c>
      <c r="F263" s="13" t="s">
        <v>790</v>
      </c>
      <c r="G263" s="27" t="s">
        <v>791</v>
      </c>
      <c r="H263" s="63" t="s">
        <v>792</v>
      </c>
      <c r="I263" s="12" t="s">
        <v>85</v>
      </c>
      <c r="J263" s="12" t="s">
        <v>452</v>
      </c>
      <c r="K263" s="12" t="s">
        <v>793</v>
      </c>
      <c r="L263" s="12" t="s">
        <v>708</v>
      </c>
      <c r="M263" s="12" t="s">
        <v>709</v>
      </c>
      <c r="N263" s="12" t="s">
        <v>710</v>
      </c>
      <c r="O263" s="33" t="s">
        <v>1049</v>
      </c>
      <c r="P263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Algarrobo por tipo de cultivo, durante el Años 2006-2009-2011-2013-2015-2017 de acuerdo a datos recopilados por la Elaboración propia con base en Encuestas CASEN 2006 a 2017- CLP/mes</v>
      </c>
      <c r="Q263" s="32" t="s">
        <v>712</v>
      </c>
      <c r="R263" s="33"/>
      <c r="S263" s="15" t="s">
        <v>1050</v>
      </c>
      <c r="T263" s="16"/>
      <c r="U263" s="29" t="s">
        <v>1051</v>
      </c>
      <c r="V263" s="34" t="s">
        <v>1052</v>
      </c>
      <c r="W263" s="64">
        <v>40305602</v>
      </c>
      <c r="X263" s="30" t="s">
        <v>798</v>
      </c>
      <c r="Y263" s="30" t="s">
        <v>799</v>
      </c>
      <c r="Z263" s="30" t="s">
        <v>717</v>
      </c>
      <c r="AA263" s="30" t="s">
        <v>800</v>
      </c>
    </row>
    <row r="264" spans="1:27" ht="40.799999999999997" x14ac:dyDescent="0.3">
      <c r="A264" s="19" t="s">
        <v>1142</v>
      </c>
      <c r="B264" s="12">
        <v>400</v>
      </c>
      <c r="C264" s="13" t="s">
        <v>702</v>
      </c>
      <c r="D264" s="13" t="s">
        <v>703</v>
      </c>
      <c r="E264" s="17">
        <v>5603</v>
      </c>
      <c r="F264" s="13" t="s">
        <v>790</v>
      </c>
      <c r="G264" s="27" t="s">
        <v>791</v>
      </c>
      <c r="H264" s="63" t="s">
        <v>792</v>
      </c>
      <c r="I264" s="12" t="s">
        <v>86</v>
      </c>
      <c r="J264" s="12" t="s">
        <v>452</v>
      </c>
      <c r="K264" s="12" t="s">
        <v>793</v>
      </c>
      <c r="L264" s="12" t="s">
        <v>708</v>
      </c>
      <c r="M264" s="12" t="s">
        <v>709</v>
      </c>
      <c r="N264" s="12" t="s">
        <v>710</v>
      </c>
      <c r="O264" s="33" t="s">
        <v>1053</v>
      </c>
      <c r="P264" s="3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Cartagena por tipo de cultivo, durante el Años 2006-2009-2011-2013-2015-2017 de acuerdo a datos recopilados por la Elaboración propia con base en Encuestas CASEN 2006 a 2017- CLP/mes</v>
      </c>
      <c r="Q264" s="32" t="s">
        <v>712</v>
      </c>
      <c r="R264" s="33"/>
      <c r="S264" s="15" t="s">
        <v>1054</v>
      </c>
      <c r="T264" s="16"/>
      <c r="U264" s="29" t="s">
        <v>1055</v>
      </c>
      <c r="V264" s="34" t="s">
        <v>1056</v>
      </c>
      <c r="W264" s="64">
        <v>40305603</v>
      </c>
      <c r="X264" s="30" t="s">
        <v>798</v>
      </c>
      <c r="Y264" s="30" t="s">
        <v>799</v>
      </c>
      <c r="Z264" s="30" t="s">
        <v>717</v>
      </c>
      <c r="AA264" s="30" t="s">
        <v>800</v>
      </c>
    </row>
    <row r="265" spans="1:27" ht="40.799999999999997" x14ac:dyDescent="0.3">
      <c r="A265" s="19" t="s">
        <v>1143</v>
      </c>
      <c r="B265" s="12">
        <v>400</v>
      </c>
      <c r="C265" s="65" t="s">
        <v>702</v>
      </c>
      <c r="D265" s="65" t="s">
        <v>703</v>
      </c>
      <c r="E265" s="66">
        <v>5604</v>
      </c>
      <c r="F265" s="65" t="s">
        <v>790</v>
      </c>
      <c r="G265" s="67" t="s">
        <v>791</v>
      </c>
      <c r="H265" s="68" t="s">
        <v>792</v>
      </c>
      <c r="I265" s="52" t="s">
        <v>87</v>
      </c>
      <c r="J265" s="52" t="s">
        <v>452</v>
      </c>
      <c r="K265" s="52" t="s">
        <v>793</v>
      </c>
      <c r="L265" s="52" t="s">
        <v>708</v>
      </c>
      <c r="M265" s="52" t="s">
        <v>709</v>
      </c>
      <c r="N265" s="52" t="s">
        <v>710</v>
      </c>
      <c r="O265" s="53" t="s">
        <v>1057</v>
      </c>
      <c r="P265" s="53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Quisco por tipo de cultivo, durante el Años 2006-2009-2011-2013-2015-2017 de acuerdo a datos recopilados por la Elaboración propia con base en Encuestas CASEN 2006 a 2017- CLP/mes</v>
      </c>
      <c r="Q265" s="54" t="s">
        <v>712</v>
      </c>
      <c r="R265" s="53"/>
      <c r="S265" s="55" t="s">
        <v>1058</v>
      </c>
      <c r="T265" s="69"/>
      <c r="U265" s="56" t="s">
        <v>1059</v>
      </c>
      <c r="V265" s="57" t="s">
        <v>1060</v>
      </c>
      <c r="W265" s="37">
        <v>40305604</v>
      </c>
      <c r="X265" s="58" t="s">
        <v>798</v>
      </c>
      <c r="Y265" s="58" t="s">
        <v>799</v>
      </c>
      <c r="Z265" s="58" t="s">
        <v>717</v>
      </c>
      <c r="AA265" s="58" t="s">
        <v>800</v>
      </c>
    </row>
  </sheetData>
  <phoneticPr fontId="8" type="noConversion"/>
  <conditionalFormatting sqref="O2:P265">
    <cfRule type="expression" dxfId="113" priority="38">
      <formula>$Y2="Reporte 2"</formula>
    </cfRule>
    <cfRule type="expression" dxfId="112" priority="39">
      <formula>$Y2="Reporte 1"</formula>
    </cfRule>
    <cfRule type="expression" dxfId="111" priority="40">
      <formula>$Y2="Informe 10"</formula>
    </cfRule>
    <cfRule type="expression" dxfId="110" priority="41">
      <formula>$Y2="Informe 9"</formula>
    </cfRule>
    <cfRule type="expression" dxfId="109" priority="42">
      <formula>$Y2="Informe 8"</formula>
    </cfRule>
    <cfRule type="expression" dxfId="108" priority="43">
      <formula>$Y2="Informe 7"</formula>
    </cfRule>
    <cfRule type="expression" dxfId="107" priority="44">
      <formula>$Y2="Informe 6"</formula>
    </cfRule>
    <cfRule type="expression" dxfId="106" priority="45">
      <formula>$Y2="Informe 5"</formula>
    </cfRule>
    <cfRule type="expression" dxfId="105" priority="46">
      <formula>$Y2="Informe 4"</formula>
    </cfRule>
    <cfRule type="expression" dxfId="104" priority="47">
      <formula>$Y2="Informe 3"</formula>
    </cfRule>
    <cfRule type="expression" dxfId="103" priority="48">
      <formula>$Y2="Informe 2"</formula>
    </cfRule>
    <cfRule type="expression" dxfId="102" priority="49">
      <formula>$Y2="Informe 1"</formula>
    </cfRule>
    <cfRule type="expression" dxfId="101" priority="50">
      <formula>$Y2="Gráfico 10"</formula>
    </cfRule>
    <cfRule type="expression" dxfId="100" priority="51">
      <formula>$Y2="Gráfico 25"</formula>
    </cfRule>
    <cfRule type="expression" dxfId="99" priority="52">
      <formula>$Y2="Gráfico 24"</formula>
    </cfRule>
    <cfRule type="expression" dxfId="98" priority="53">
      <formula>$Y2="Gráfico 23"</formula>
    </cfRule>
    <cfRule type="expression" dxfId="97" priority="54">
      <formula>$Y2="Gráfico 22"</formula>
    </cfRule>
    <cfRule type="expression" dxfId="96" priority="55">
      <formula>$Y2="Gráfico 21"</formula>
    </cfRule>
    <cfRule type="expression" dxfId="95" priority="56">
      <formula>$Y2="Gráfico 20"</formula>
    </cfRule>
    <cfRule type="expression" dxfId="94" priority="57">
      <formula>$Y2="Gráfico 18"</formula>
    </cfRule>
    <cfRule type="expression" dxfId="93" priority="58">
      <formula>$Y2="Gráfico 19"</formula>
    </cfRule>
    <cfRule type="expression" dxfId="92" priority="59">
      <formula>$Y2="Gráfico 17"</formula>
    </cfRule>
    <cfRule type="expression" dxfId="91" priority="60">
      <formula>$Y2="Gráfico 16"</formula>
    </cfRule>
    <cfRule type="expression" dxfId="90" priority="61">
      <formula>$Y2="Gráfico 15"</formula>
    </cfRule>
    <cfRule type="expression" dxfId="89" priority="62">
      <formula>$Y2="Gráfico 14"</formula>
    </cfRule>
    <cfRule type="expression" dxfId="88" priority="63">
      <formula>$Y2="Gráfico 12"</formula>
    </cfRule>
    <cfRule type="expression" dxfId="87" priority="64">
      <formula>$Y2="Gráfico 13"</formula>
    </cfRule>
    <cfRule type="expression" dxfId="86" priority="65">
      <formula>$Y2="Gráfico 11"</formula>
    </cfRule>
    <cfRule type="expression" dxfId="85" priority="66">
      <formula>$Y2="Gráfico 9"</formula>
    </cfRule>
    <cfRule type="expression" dxfId="84" priority="67">
      <formula>$Y2="Gráfico 8"</formula>
    </cfRule>
    <cfRule type="expression" dxfId="83" priority="68">
      <formula>$Y2="Gráfico 7"</formula>
    </cfRule>
    <cfRule type="expression" dxfId="82" priority="69">
      <formula>$Y2="Gráfico 6"</formula>
    </cfRule>
    <cfRule type="expression" dxfId="81" priority="70">
      <formula>$Y2="Gráfico 4"</formula>
    </cfRule>
    <cfRule type="expression" dxfId="80" priority="71">
      <formula>$Y2="Gráfico 3"</formula>
    </cfRule>
    <cfRule type="expression" dxfId="79" priority="72">
      <formula>$Y2="Gráfico 2"</formula>
    </cfRule>
    <cfRule type="expression" dxfId="78" priority="73">
      <formula>$Y2="Gráfico 1"</formula>
    </cfRule>
    <cfRule type="expression" dxfId="77" priority="74">
      <formula>$Y2="Gráfico 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dimension ref="A1:AW1536"/>
  <sheetViews>
    <sheetView showGridLines="0" workbookViewId="0">
      <selection activeCell="AP4" sqref="AP4"/>
    </sheetView>
  </sheetViews>
  <sheetFormatPr baseColWidth="10" defaultRowHeight="14.4" x14ac:dyDescent="0.3"/>
  <cols>
    <col min="1" max="1" width="16.21875" customWidth="1"/>
    <col min="2" max="2" width="12.6640625" bestFit="1" customWidth="1"/>
    <col min="3" max="3" width="3.6640625" customWidth="1"/>
    <col min="4" max="4" width="1.5546875" style="36" customWidth="1"/>
    <col min="5" max="5" width="3.21875" customWidth="1"/>
    <col min="6" max="6" width="24.109375" bestFit="1" customWidth="1"/>
    <col min="7" max="7" width="12.6640625" bestFit="1" customWidth="1"/>
    <col min="8" max="8" width="12.6640625" customWidth="1"/>
    <col min="9" max="9" width="7.6640625" bestFit="1" customWidth="1"/>
    <col min="10" max="10" width="7.6640625" customWidth="1"/>
    <col min="11" max="11" width="5.109375" customWidth="1"/>
    <col min="12" max="12" width="2.44140625" style="23" customWidth="1"/>
    <col min="13" max="13" width="17.33203125" bestFit="1" customWidth="1"/>
    <col min="14" max="14" width="4.77734375" customWidth="1"/>
    <col min="15" max="15" width="13" customWidth="1"/>
    <col min="16" max="16" width="3.109375" style="23" customWidth="1"/>
    <col min="17" max="17" width="7.5546875" bestFit="1" customWidth="1"/>
    <col min="18" max="18" width="14.77734375" bestFit="1" customWidth="1"/>
    <col min="19" max="19" width="5.21875" customWidth="1"/>
    <col min="20" max="21" width="5" customWidth="1"/>
    <col min="22" max="22" width="16.109375" bestFit="1" customWidth="1"/>
    <col min="23" max="23" width="5" customWidth="1"/>
    <col min="24" max="24" width="6.44140625" bestFit="1" customWidth="1"/>
    <col min="25" max="26" width="5" customWidth="1"/>
    <col min="27" max="27" width="27.88671875" bestFit="1" customWidth="1"/>
    <col min="28" max="28" width="5" customWidth="1"/>
    <col min="29" max="29" width="10.109375" bestFit="1" customWidth="1"/>
    <col min="30" max="38" width="5" customWidth="1"/>
    <col min="39" max="39" width="3" style="23" customWidth="1"/>
    <col min="40" max="40" width="10.33203125" customWidth="1"/>
    <col min="41" max="41" width="26" customWidth="1"/>
    <col min="42" max="42" width="14.77734375" bestFit="1" customWidth="1"/>
    <col min="43" max="43" width="6" bestFit="1" customWidth="1"/>
    <col min="45" max="45" width="3.77734375" customWidth="1"/>
    <col min="46" max="46" width="2.6640625" style="23" customWidth="1"/>
    <col min="47" max="47" width="3.33203125" customWidth="1"/>
    <col min="48" max="48" width="24.33203125" bestFit="1" customWidth="1"/>
    <col min="50" max="50" width="11.77734375" customWidth="1"/>
  </cols>
  <sheetData>
    <row r="1" spans="1:49" x14ac:dyDescent="0.3">
      <c r="F1" s="24" t="s">
        <v>383</v>
      </c>
      <c r="G1" s="25">
        <v>777</v>
      </c>
      <c r="H1" s="25"/>
    </row>
    <row r="3" spans="1:49" x14ac:dyDescent="0.3">
      <c r="A3" s="4" t="s">
        <v>1</v>
      </c>
      <c r="B3" s="4" t="s">
        <v>381</v>
      </c>
      <c r="C3" s="4"/>
      <c r="F3" s="4" t="s">
        <v>3</v>
      </c>
      <c r="G3" s="4" t="s">
        <v>381</v>
      </c>
      <c r="H3" s="4"/>
      <c r="I3" t="s">
        <v>384</v>
      </c>
      <c r="M3" s="4" t="s">
        <v>4</v>
      </c>
      <c r="O3" s="5" t="s">
        <v>385</v>
      </c>
      <c r="Q3" t="s">
        <v>386</v>
      </c>
      <c r="R3" s="5" t="s">
        <v>5</v>
      </c>
      <c r="V3" s="4" t="s">
        <v>20</v>
      </c>
      <c r="W3" s="22"/>
      <c r="X3" s="5" t="s">
        <v>388</v>
      </c>
      <c r="AA3" s="4" t="s">
        <v>21</v>
      </c>
      <c r="AB3" s="22"/>
      <c r="AC3" s="5" t="s">
        <v>387</v>
      </c>
      <c r="AO3" s="4" t="s">
        <v>6</v>
      </c>
      <c r="AP3" s="5" t="s">
        <v>5</v>
      </c>
      <c r="AQ3" s="6" t="s">
        <v>445</v>
      </c>
      <c r="AR3" s="6" t="s">
        <v>444</v>
      </c>
      <c r="AV3" t="s">
        <v>14</v>
      </c>
      <c r="AW3">
        <v>0</v>
      </c>
    </row>
    <row r="4" spans="1:49" x14ac:dyDescent="0.3">
      <c r="A4" t="s">
        <v>447</v>
      </c>
      <c r="B4">
        <v>100</v>
      </c>
      <c r="F4" t="s">
        <v>449</v>
      </c>
      <c r="G4">
        <v>100</v>
      </c>
      <c r="I4" s="35" t="str">
        <f t="shared" ref="I4:I67" si="0">+IF(F4="","","T-"&amp;$G$1+G4)</f>
        <v>T-877</v>
      </c>
      <c r="J4" s="35"/>
      <c r="M4" t="s">
        <v>450</v>
      </c>
      <c r="N4" s="22">
        <v>1</v>
      </c>
      <c r="O4" t="str">
        <f t="shared" ref="O4:O35" si="1">+IF(M4="","","C-"&amp;$G$1+N4)</f>
        <v>C-778</v>
      </c>
      <c r="Q4">
        <f>+$G$1+1</f>
        <v>778</v>
      </c>
      <c r="R4" t="s">
        <v>706</v>
      </c>
      <c r="S4">
        <f>+Q4</f>
        <v>778</v>
      </c>
      <c r="V4" t="s">
        <v>452</v>
      </c>
      <c r="W4" s="22">
        <v>1</v>
      </c>
      <c r="X4" t="str">
        <f t="shared" ref="X4:X13" si="2">+IF(V4="","","FI-"&amp;$G$1+W4)</f>
        <v>FI-778</v>
      </c>
      <c r="AA4" t="s">
        <v>456</v>
      </c>
      <c r="AB4" s="22">
        <v>1</v>
      </c>
      <c r="AC4" t="str">
        <f t="shared" ref="AC4:AC41" si="3">+IF(AA4="","","M-"&amp;$G$1+AB4)</f>
        <v>M-778</v>
      </c>
      <c r="AN4" t="e">
        <f>++IF(AO4="","",VLOOKUP(AP4,$R$4:$S$6,2,0)*100000+AQ4)</f>
        <v>#N/A</v>
      </c>
      <c r="AO4" t="s">
        <v>85</v>
      </c>
      <c r="AP4" t="s">
        <v>792</v>
      </c>
      <c r="AQ4">
        <f>+IF(AO4="","",VLOOKUP(AO4,$AV$3:$AW$20000,2,0))</f>
        <v>5602</v>
      </c>
      <c r="AR4" t="e">
        <f>+AN4</f>
        <v>#N/A</v>
      </c>
      <c r="AV4" t="s">
        <v>364</v>
      </c>
      <c r="AW4">
        <v>1</v>
      </c>
    </row>
    <row r="5" spans="1:49" x14ac:dyDescent="0.3">
      <c r="A5" t="s">
        <v>702</v>
      </c>
      <c r="B5">
        <v>400</v>
      </c>
      <c r="F5" t="s">
        <v>704</v>
      </c>
      <c r="G5">
        <v>400</v>
      </c>
      <c r="H5" s="22"/>
      <c r="I5" s="35" t="str">
        <f t="shared" si="0"/>
        <v>T-1177</v>
      </c>
      <c r="J5" s="35"/>
      <c r="M5" t="s">
        <v>705</v>
      </c>
      <c r="N5" s="22">
        <f t="shared" ref="N5:N68" si="4">+IF(M5="","",N4+1)</f>
        <v>2</v>
      </c>
      <c r="O5" t="str">
        <f t="shared" si="1"/>
        <v>C-779</v>
      </c>
      <c r="Q5" s="35">
        <f>++IF(R5="","",Q4+1)</f>
        <v>779</v>
      </c>
      <c r="R5" t="s">
        <v>451</v>
      </c>
      <c r="S5">
        <f t="shared" ref="S5:S68" si="5">+Q5</f>
        <v>779</v>
      </c>
      <c r="W5" s="22">
        <v>2</v>
      </c>
      <c r="X5" t="str">
        <f t="shared" ref="X5:X13" si="6">+IF(V5="","","FI-"&amp;$G$1+W5)</f>
        <v/>
      </c>
      <c r="AA5" t="s">
        <v>459</v>
      </c>
      <c r="AB5" s="22">
        <f t="shared" ref="AB5:AB41" si="7">+IF(AA5="","",AB4+1)</f>
        <v>2</v>
      </c>
      <c r="AC5" t="str">
        <f t="shared" si="3"/>
        <v>M-779</v>
      </c>
      <c r="AN5" t="e">
        <f t="shared" ref="AN5:AN68" si="8">++IF(AO5="","",VLOOKUP(AP5,$R$4:$S$6,2,0)*100000+AQ5)</f>
        <v>#N/A</v>
      </c>
      <c r="AO5" t="s">
        <v>47</v>
      </c>
      <c r="AP5" t="s">
        <v>792</v>
      </c>
      <c r="AQ5">
        <f t="shared" ref="AQ5:AQ68" si="9">+IF(AO5="","",VLOOKUP(AO5,$AV$3:$AW$20000,2,0))</f>
        <v>3302</v>
      </c>
      <c r="AR5" t="e">
        <f t="shared" ref="AR5:AR68" si="10">+AN5</f>
        <v>#N/A</v>
      </c>
      <c r="AV5" t="s">
        <v>365</v>
      </c>
      <c r="AW5">
        <v>2</v>
      </c>
    </row>
    <row r="6" spans="1:49" x14ac:dyDescent="0.3">
      <c r="F6" t="s">
        <v>719</v>
      </c>
      <c r="G6">
        <v>400</v>
      </c>
      <c r="H6" s="22"/>
      <c r="I6" s="35" t="str">
        <f t="shared" si="0"/>
        <v>T-1177</v>
      </c>
      <c r="J6" s="35"/>
      <c r="M6" t="s">
        <v>720</v>
      </c>
      <c r="N6" s="22">
        <f t="shared" si="4"/>
        <v>3</v>
      </c>
      <c r="O6" t="str">
        <f t="shared" si="1"/>
        <v>C-780</v>
      </c>
      <c r="Q6" s="35">
        <f t="shared" ref="Q6:Q69" si="11">++IF(R6="","",Q5+1)</f>
        <v>780</v>
      </c>
      <c r="R6" t="s">
        <v>627</v>
      </c>
      <c r="S6">
        <f t="shared" si="5"/>
        <v>780</v>
      </c>
      <c r="W6" s="22">
        <v>3</v>
      </c>
      <c r="X6" t="str">
        <f t="shared" si="6"/>
        <v/>
      </c>
      <c r="AA6" t="s">
        <v>460</v>
      </c>
      <c r="AB6" s="22">
        <f t="shared" si="7"/>
        <v>3</v>
      </c>
      <c r="AC6" s="18" t="str">
        <f t="shared" si="3"/>
        <v>M-780</v>
      </c>
      <c r="AN6" t="e">
        <f t="shared" si="8"/>
        <v>#N/A</v>
      </c>
      <c r="AO6" t="s">
        <v>27</v>
      </c>
      <c r="AP6" t="s">
        <v>792</v>
      </c>
      <c r="AQ6">
        <f t="shared" si="9"/>
        <v>1107</v>
      </c>
      <c r="AR6" t="e">
        <f t="shared" si="10"/>
        <v>#N/A</v>
      </c>
      <c r="AV6" t="s">
        <v>366</v>
      </c>
      <c r="AW6">
        <v>3</v>
      </c>
    </row>
    <row r="7" spans="1:49" x14ac:dyDescent="0.3">
      <c r="F7" t="s">
        <v>790</v>
      </c>
      <c r="G7">
        <v>400</v>
      </c>
      <c r="H7" s="22"/>
      <c r="I7" s="35" t="str">
        <f t="shared" si="0"/>
        <v>T-1177</v>
      </c>
      <c r="J7" s="35"/>
      <c r="M7" t="s">
        <v>791</v>
      </c>
      <c r="N7" s="22">
        <f t="shared" si="4"/>
        <v>4</v>
      </c>
      <c r="O7" t="str">
        <f t="shared" si="1"/>
        <v>C-781</v>
      </c>
      <c r="Q7" s="35">
        <f t="shared" si="11"/>
        <v>781</v>
      </c>
      <c r="R7" t="s">
        <v>700</v>
      </c>
      <c r="S7">
        <f t="shared" si="5"/>
        <v>781</v>
      </c>
      <c r="W7" s="22">
        <v>4</v>
      </c>
      <c r="X7" t="str">
        <f t="shared" si="6"/>
        <v/>
      </c>
      <c r="AA7" t="s">
        <v>461</v>
      </c>
      <c r="AB7" s="22">
        <f t="shared" si="7"/>
        <v>4</v>
      </c>
      <c r="AC7" t="str">
        <f t="shared" si="3"/>
        <v>M-781</v>
      </c>
      <c r="AN7" t="e">
        <f t="shared" si="8"/>
        <v>#N/A</v>
      </c>
      <c r="AO7" t="s">
        <v>51</v>
      </c>
      <c r="AP7" t="s">
        <v>792</v>
      </c>
      <c r="AQ7">
        <f t="shared" si="9"/>
        <v>4103</v>
      </c>
      <c r="AR7" t="e">
        <f t="shared" si="10"/>
        <v>#N/A</v>
      </c>
      <c r="AV7" t="s">
        <v>367</v>
      </c>
      <c r="AW7">
        <v>4</v>
      </c>
    </row>
    <row r="8" spans="1:49" x14ac:dyDescent="0.3">
      <c r="G8" s="22" t="str">
        <f t="shared" ref="G5:G68" si="12">+IF(F8="","",G7+1)</f>
        <v/>
      </c>
      <c r="H8" s="22"/>
      <c r="I8" s="35" t="str">
        <f t="shared" si="0"/>
        <v/>
      </c>
      <c r="J8" s="35"/>
      <c r="N8" s="22" t="str">
        <f t="shared" si="4"/>
        <v/>
      </c>
      <c r="O8" t="str">
        <f t="shared" si="1"/>
        <v/>
      </c>
      <c r="Q8" s="35">
        <f t="shared" si="11"/>
        <v>782</v>
      </c>
      <c r="R8" t="s">
        <v>721</v>
      </c>
      <c r="S8">
        <f t="shared" si="5"/>
        <v>782</v>
      </c>
      <c r="W8" s="22">
        <v>5</v>
      </c>
      <c r="X8" t="str">
        <f t="shared" si="6"/>
        <v/>
      </c>
      <c r="AA8" t="s">
        <v>462</v>
      </c>
      <c r="AB8" s="22">
        <f t="shared" si="7"/>
        <v>5</v>
      </c>
      <c r="AC8" t="str">
        <f t="shared" si="3"/>
        <v>M-782</v>
      </c>
      <c r="AN8" t="e">
        <f t="shared" si="8"/>
        <v>#N/A</v>
      </c>
      <c r="AO8" t="s">
        <v>15</v>
      </c>
      <c r="AP8" t="s">
        <v>792</v>
      </c>
      <c r="AQ8">
        <f t="shared" si="9"/>
        <v>2101</v>
      </c>
      <c r="AR8" t="e">
        <f t="shared" si="10"/>
        <v>#N/A</v>
      </c>
      <c r="AV8" t="s">
        <v>368</v>
      </c>
      <c r="AW8">
        <v>5</v>
      </c>
    </row>
    <row r="9" spans="1:49" x14ac:dyDescent="0.3">
      <c r="G9" s="22" t="str">
        <f t="shared" si="12"/>
        <v/>
      </c>
      <c r="H9" s="22"/>
      <c r="I9" s="35" t="str">
        <f t="shared" si="0"/>
        <v/>
      </c>
      <c r="J9" s="35"/>
      <c r="N9" s="22" t="str">
        <f t="shared" si="4"/>
        <v/>
      </c>
      <c r="O9" t="str">
        <f t="shared" si="1"/>
        <v/>
      </c>
      <c r="Q9" s="35">
        <f t="shared" si="11"/>
        <v>783</v>
      </c>
      <c r="R9" t="s">
        <v>792</v>
      </c>
      <c r="S9">
        <f t="shared" si="5"/>
        <v>783</v>
      </c>
      <c r="W9" s="22">
        <v>6</v>
      </c>
      <c r="X9" t="str">
        <f t="shared" si="6"/>
        <v/>
      </c>
      <c r="AA9" t="s">
        <v>463</v>
      </c>
      <c r="AB9" s="22">
        <f t="shared" si="7"/>
        <v>6</v>
      </c>
      <c r="AC9" t="str">
        <f t="shared" si="3"/>
        <v>M-783</v>
      </c>
      <c r="AN9" t="e">
        <f t="shared" si="8"/>
        <v>#N/A</v>
      </c>
      <c r="AO9" t="s">
        <v>75</v>
      </c>
      <c r="AP9" t="s">
        <v>792</v>
      </c>
      <c r="AQ9">
        <f t="shared" si="9"/>
        <v>5402</v>
      </c>
      <c r="AR9" t="e">
        <f t="shared" si="10"/>
        <v>#N/A</v>
      </c>
      <c r="AV9" t="s">
        <v>369</v>
      </c>
      <c r="AW9">
        <v>6</v>
      </c>
    </row>
    <row r="10" spans="1:49" x14ac:dyDescent="0.3">
      <c r="G10" s="22" t="str">
        <f t="shared" si="12"/>
        <v/>
      </c>
      <c r="H10" s="22"/>
      <c r="I10" s="35" t="str">
        <f t="shared" si="0"/>
        <v/>
      </c>
      <c r="J10" s="35"/>
      <c r="N10" s="22" t="str">
        <f t="shared" si="4"/>
        <v/>
      </c>
      <c r="O10" t="str">
        <f t="shared" si="1"/>
        <v/>
      </c>
      <c r="Q10" s="35" t="str">
        <f t="shared" si="11"/>
        <v/>
      </c>
      <c r="S10" t="str">
        <f t="shared" si="5"/>
        <v/>
      </c>
      <c r="W10" s="22">
        <v>7</v>
      </c>
      <c r="X10" t="str">
        <f t="shared" si="6"/>
        <v/>
      </c>
      <c r="AA10" t="s">
        <v>464</v>
      </c>
      <c r="AB10" s="22">
        <f t="shared" si="7"/>
        <v>7</v>
      </c>
      <c r="AC10" t="str">
        <f t="shared" si="3"/>
        <v>M-784</v>
      </c>
      <c r="AN10" t="e">
        <f t="shared" si="8"/>
        <v>#N/A</v>
      </c>
      <c r="AO10" t="s">
        <v>36</v>
      </c>
      <c r="AP10" t="s">
        <v>792</v>
      </c>
      <c r="AQ10">
        <f t="shared" si="9"/>
        <v>2201</v>
      </c>
      <c r="AR10" t="e">
        <f t="shared" si="10"/>
        <v>#N/A</v>
      </c>
      <c r="AV10" t="s">
        <v>370</v>
      </c>
      <c r="AW10">
        <v>7</v>
      </c>
    </row>
    <row r="11" spans="1:49" x14ac:dyDescent="0.3">
      <c r="G11" s="22" t="str">
        <f t="shared" si="12"/>
        <v/>
      </c>
      <c r="H11" s="22"/>
      <c r="I11" s="35" t="str">
        <f t="shared" si="0"/>
        <v/>
      </c>
      <c r="J11" s="35"/>
      <c r="N11" s="22" t="str">
        <f t="shared" si="4"/>
        <v/>
      </c>
      <c r="O11" t="str">
        <f t="shared" si="1"/>
        <v/>
      </c>
      <c r="Q11" s="35" t="str">
        <f t="shared" si="11"/>
        <v/>
      </c>
      <c r="S11" t="str">
        <f t="shared" si="5"/>
        <v/>
      </c>
      <c r="W11" s="22">
        <v>8</v>
      </c>
      <c r="X11" t="str">
        <f t="shared" si="6"/>
        <v/>
      </c>
      <c r="AA11" t="s">
        <v>465</v>
      </c>
      <c r="AB11" s="22">
        <f t="shared" si="7"/>
        <v>8</v>
      </c>
      <c r="AC11" t="str">
        <f t="shared" si="3"/>
        <v>M-785</v>
      </c>
      <c r="AN11" t="e">
        <f t="shared" si="8"/>
        <v>#N/A</v>
      </c>
      <c r="AO11" t="s">
        <v>42</v>
      </c>
      <c r="AP11" t="s">
        <v>792</v>
      </c>
      <c r="AQ11">
        <f t="shared" si="9"/>
        <v>3102</v>
      </c>
      <c r="AR11" t="e">
        <f t="shared" si="10"/>
        <v>#N/A</v>
      </c>
      <c r="AV11" t="s">
        <v>371</v>
      </c>
      <c r="AW11">
        <v>8</v>
      </c>
    </row>
    <row r="12" spans="1:49" x14ac:dyDescent="0.3">
      <c r="G12" s="22" t="str">
        <f t="shared" si="12"/>
        <v/>
      </c>
      <c r="H12" s="22"/>
      <c r="I12" s="35" t="str">
        <f t="shared" si="0"/>
        <v/>
      </c>
      <c r="J12" s="35"/>
      <c r="N12" s="22" t="str">
        <f t="shared" si="4"/>
        <v/>
      </c>
      <c r="O12" t="str">
        <f t="shared" si="1"/>
        <v/>
      </c>
      <c r="Q12" s="35" t="str">
        <f t="shared" si="11"/>
        <v/>
      </c>
      <c r="S12" t="str">
        <f t="shared" si="5"/>
        <v/>
      </c>
      <c r="W12" s="22">
        <v>9</v>
      </c>
      <c r="X12" t="str">
        <f t="shared" si="6"/>
        <v/>
      </c>
      <c r="AA12" t="s">
        <v>466</v>
      </c>
      <c r="AB12" s="22">
        <f t="shared" si="7"/>
        <v>9</v>
      </c>
      <c r="AC12" t="str">
        <f t="shared" si="3"/>
        <v>M-786</v>
      </c>
      <c r="AN12" t="e">
        <f t="shared" si="8"/>
        <v>#N/A</v>
      </c>
      <c r="AO12" t="s">
        <v>80</v>
      </c>
      <c r="AP12" t="s">
        <v>792</v>
      </c>
      <c r="AQ12">
        <f t="shared" si="9"/>
        <v>5502</v>
      </c>
      <c r="AR12" t="e">
        <f t="shared" si="10"/>
        <v>#N/A</v>
      </c>
      <c r="AV12" t="s">
        <v>372</v>
      </c>
      <c r="AW12">
        <v>9</v>
      </c>
    </row>
    <row r="13" spans="1:49" x14ac:dyDescent="0.3">
      <c r="G13" s="22" t="str">
        <f t="shared" si="12"/>
        <v/>
      </c>
      <c r="H13" s="22"/>
      <c r="I13" s="35" t="str">
        <f t="shared" si="0"/>
        <v/>
      </c>
      <c r="J13" s="35"/>
      <c r="N13" s="22" t="str">
        <f t="shared" si="4"/>
        <v/>
      </c>
      <c r="O13" t="str">
        <f t="shared" si="1"/>
        <v/>
      </c>
      <c r="Q13" s="35" t="str">
        <f t="shared" si="11"/>
        <v/>
      </c>
      <c r="S13" t="str">
        <f t="shared" si="5"/>
        <v/>
      </c>
      <c r="W13" s="22">
        <v>10</v>
      </c>
      <c r="X13" t="str">
        <f t="shared" si="6"/>
        <v/>
      </c>
      <c r="AA13" t="s">
        <v>467</v>
      </c>
      <c r="AB13" s="22">
        <f t="shared" si="7"/>
        <v>10</v>
      </c>
      <c r="AC13" t="str">
        <f t="shared" si="3"/>
        <v>M-787</v>
      </c>
      <c r="AN13" t="e">
        <f t="shared" si="8"/>
        <v>#N/A</v>
      </c>
      <c r="AO13" t="s">
        <v>71</v>
      </c>
      <c r="AP13" t="s">
        <v>792</v>
      </c>
      <c r="AQ13">
        <f t="shared" si="9"/>
        <v>5302</v>
      </c>
      <c r="AR13" t="e">
        <f t="shared" si="10"/>
        <v>#N/A</v>
      </c>
      <c r="AV13" t="s">
        <v>373</v>
      </c>
      <c r="AW13">
        <v>10</v>
      </c>
    </row>
    <row r="14" spans="1:49" x14ac:dyDescent="0.3">
      <c r="G14" s="22" t="str">
        <f t="shared" si="12"/>
        <v/>
      </c>
      <c r="H14" s="22"/>
      <c r="I14" s="35" t="str">
        <f t="shared" si="0"/>
        <v/>
      </c>
      <c r="J14" s="35"/>
      <c r="N14" s="22" t="str">
        <f t="shared" si="4"/>
        <v/>
      </c>
      <c r="O14" t="str">
        <f t="shared" si="1"/>
        <v/>
      </c>
      <c r="Q14" s="35" t="str">
        <f t="shared" si="11"/>
        <v/>
      </c>
      <c r="S14" t="str">
        <f t="shared" si="5"/>
        <v/>
      </c>
      <c r="AA14" t="s">
        <v>468</v>
      </c>
      <c r="AB14" s="22">
        <f t="shared" si="7"/>
        <v>11</v>
      </c>
      <c r="AC14" t="str">
        <f t="shared" si="3"/>
        <v>M-788</v>
      </c>
      <c r="AN14" t="e">
        <f t="shared" si="8"/>
        <v>#N/A</v>
      </c>
      <c r="AO14" t="s">
        <v>29</v>
      </c>
      <c r="AP14" t="s">
        <v>792</v>
      </c>
      <c r="AQ14">
        <f t="shared" si="9"/>
        <v>1402</v>
      </c>
      <c r="AR14" t="e">
        <f t="shared" si="10"/>
        <v>#N/A</v>
      </c>
      <c r="AV14" t="s">
        <v>374</v>
      </c>
      <c r="AW14">
        <v>11</v>
      </c>
    </row>
    <row r="15" spans="1:49" x14ac:dyDescent="0.3">
      <c r="G15" s="22" t="str">
        <f t="shared" si="12"/>
        <v/>
      </c>
      <c r="H15" s="22"/>
      <c r="I15" s="35" t="str">
        <f t="shared" si="0"/>
        <v/>
      </c>
      <c r="J15" s="35"/>
      <c r="N15" s="22" t="str">
        <f t="shared" si="4"/>
        <v/>
      </c>
      <c r="O15" t="str">
        <f t="shared" si="1"/>
        <v/>
      </c>
      <c r="Q15" s="35" t="str">
        <f t="shared" si="11"/>
        <v/>
      </c>
      <c r="S15" t="str">
        <f t="shared" si="5"/>
        <v/>
      </c>
      <c r="AA15" t="s">
        <v>469</v>
      </c>
      <c r="AB15" s="22">
        <f t="shared" si="7"/>
        <v>12</v>
      </c>
      <c r="AC15" t="str">
        <f t="shared" si="3"/>
        <v>M-789</v>
      </c>
      <c r="AN15" t="e">
        <f t="shared" si="8"/>
        <v>#N/A</v>
      </c>
      <c r="AO15" t="s">
        <v>56</v>
      </c>
      <c r="AP15" t="s">
        <v>792</v>
      </c>
      <c r="AQ15">
        <f t="shared" si="9"/>
        <v>4202</v>
      </c>
      <c r="AR15" t="e">
        <f t="shared" si="10"/>
        <v>#N/A</v>
      </c>
      <c r="AV15" t="s">
        <v>375</v>
      </c>
      <c r="AW15">
        <v>12</v>
      </c>
    </row>
    <row r="16" spans="1:49" x14ac:dyDescent="0.3">
      <c r="G16" s="22" t="str">
        <f t="shared" si="12"/>
        <v/>
      </c>
      <c r="H16" s="22"/>
      <c r="I16" s="35" t="str">
        <f t="shared" si="0"/>
        <v/>
      </c>
      <c r="J16" s="35"/>
      <c r="N16" s="22" t="str">
        <f t="shared" si="4"/>
        <v/>
      </c>
      <c r="O16" t="str">
        <f t="shared" si="1"/>
        <v/>
      </c>
      <c r="Q16" s="35" t="str">
        <f t="shared" si="11"/>
        <v/>
      </c>
      <c r="S16" t="str">
        <f t="shared" si="5"/>
        <v/>
      </c>
      <c r="AA16" t="s">
        <v>470</v>
      </c>
      <c r="AB16" s="22">
        <f t="shared" si="7"/>
        <v>13</v>
      </c>
      <c r="AC16" t="str">
        <f t="shared" si="3"/>
        <v>M-790</v>
      </c>
      <c r="AN16" t="e">
        <f t="shared" si="8"/>
        <v>#N/A</v>
      </c>
      <c r="AO16" t="s">
        <v>86</v>
      </c>
      <c r="AP16" t="s">
        <v>792</v>
      </c>
      <c r="AQ16">
        <f t="shared" si="9"/>
        <v>5603</v>
      </c>
      <c r="AR16" t="e">
        <f t="shared" si="10"/>
        <v>#N/A</v>
      </c>
      <c r="AV16" t="s">
        <v>376</v>
      </c>
      <c r="AW16">
        <v>13</v>
      </c>
    </row>
    <row r="17" spans="7:49" x14ac:dyDescent="0.3">
      <c r="G17" s="22" t="str">
        <f t="shared" si="12"/>
        <v/>
      </c>
      <c r="H17" s="22"/>
      <c r="I17" s="35" t="str">
        <f t="shared" si="0"/>
        <v/>
      </c>
      <c r="J17" s="35"/>
      <c r="N17" s="22" t="str">
        <f t="shared" si="4"/>
        <v/>
      </c>
      <c r="O17" t="str">
        <f t="shared" si="1"/>
        <v/>
      </c>
      <c r="Q17" s="35" t="str">
        <f t="shared" si="11"/>
        <v/>
      </c>
      <c r="S17" t="str">
        <f t="shared" si="5"/>
        <v/>
      </c>
      <c r="AA17" t="s">
        <v>471</v>
      </c>
      <c r="AB17" s="22">
        <f t="shared" si="7"/>
        <v>14</v>
      </c>
      <c r="AC17" t="str">
        <f t="shared" si="3"/>
        <v>M-791</v>
      </c>
      <c r="AN17" t="e">
        <f t="shared" si="8"/>
        <v>#N/A</v>
      </c>
      <c r="AO17" t="s">
        <v>63</v>
      </c>
      <c r="AP17" t="s">
        <v>792</v>
      </c>
      <c r="AQ17">
        <f t="shared" si="9"/>
        <v>5102</v>
      </c>
      <c r="AR17" t="e">
        <f t="shared" si="10"/>
        <v>#N/A</v>
      </c>
      <c r="AV17" t="s">
        <v>377</v>
      </c>
      <c r="AW17">
        <v>14</v>
      </c>
    </row>
    <row r="18" spans="7:49" x14ac:dyDescent="0.3">
      <c r="G18" s="22" t="str">
        <f t="shared" si="12"/>
        <v/>
      </c>
      <c r="H18" s="22"/>
      <c r="I18" s="35" t="str">
        <f t="shared" si="0"/>
        <v/>
      </c>
      <c r="J18" s="35"/>
      <c r="N18" s="22" t="str">
        <f t="shared" si="4"/>
        <v/>
      </c>
      <c r="O18" t="str">
        <f t="shared" si="1"/>
        <v/>
      </c>
      <c r="Q18" s="35" t="str">
        <f t="shared" si="11"/>
        <v/>
      </c>
      <c r="S18" t="str">
        <f t="shared" si="5"/>
        <v/>
      </c>
      <c r="AA18" t="s">
        <v>472</v>
      </c>
      <c r="AB18" s="22">
        <f t="shared" si="7"/>
        <v>15</v>
      </c>
      <c r="AC18" t="str">
        <f t="shared" si="3"/>
        <v>M-792</v>
      </c>
      <c r="AN18" t="e">
        <f t="shared" si="8"/>
        <v>#N/A</v>
      </c>
      <c r="AO18" t="s">
        <v>44</v>
      </c>
      <c r="AP18" t="s">
        <v>792</v>
      </c>
      <c r="AQ18">
        <f t="shared" si="9"/>
        <v>3201</v>
      </c>
      <c r="AR18" t="e">
        <f t="shared" si="10"/>
        <v>#N/A</v>
      </c>
      <c r="AV18" t="s">
        <v>378</v>
      </c>
      <c r="AW18">
        <v>15</v>
      </c>
    </row>
    <row r="19" spans="7:49" x14ac:dyDescent="0.3">
      <c r="G19" s="22" t="str">
        <f t="shared" si="12"/>
        <v/>
      </c>
      <c r="H19" s="22"/>
      <c r="I19" s="35" t="str">
        <f t="shared" si="0"/>
        <v/>
      </c>
      <c r="J19" s="35"/>
      <c r="N19" s="22" t="str">
        <f t="shared" si="4"/>
        <v/>
      </c>
      <c r="O19" t="str">
        <f t="shared" si="1"/>
        <v/>
      </c>
      <c r="Q19" s="35" t="str">
        <f t="shared" si="11"/>
        <v/>
      </c>
      <c r="S19" t="str">
        <f t="shared" si="5"/>
        <v/>
      </c>
      <c r="AA19" t="s">
        <v>473</v>
      </c>
      <c r="AB19" s="22">
        <f t="shared" si="7"/>
        <v>16</v>
      </c>
      <c r="AC19" t="str">
        <f t="shared" si="3"/>
        <v>M-793</v>
      </c>
      <c r="AN19">
        <f t="shared" si="8"/>
        <v>77800000</v>
      </c>
      <c r="AO19" t="s">
        <v>14</v>
      </c>
      <c r="AP19" t="s">
        <v>706</v>
      </c>
      <c r="AQ19">
        <f t="shared" si="9"/>
        <v>0</v>
      </c>
      <c r="AR19">
        <f t="shared" si="10"/>
        <v>77800000</v>
      </c>
      <c r="AV19" t="s">
        <v>379</v>
      </c>
      <c r="AW19">
        <v>16</v>
      </c>
    </row>
    <row r="20" spans="7:49" x14ac:dyDescent="0.3">
      <c r="G20" s="22" t="str">
        <f t="shared" si="12"/>
        <v/>
      </c>
      <c r="H20" s="22"/>
      <c r="I20" s="35" t="str">
        <f t="shared" si="0"/>
        <v/>
      </c>
      <c r="J20" s="35"/>
      <c r="N20" s="22" t="str">
        <f t="shared" si="4"/>
        <v/>
      </c>
      <c r="O20" t="str">
        <f t="shared" si="1"/>
        <v/>
      </c>
      <c r="Q20" s="35" t="str">
        <f t="shared" si="11"/>
        <v/>
      </c>
      <c r="S20" t="str">
        <f t="shared" si="5"/>
        <v/>
      </c>
      <c r="AA20" t="s">
        <v>474</v>
      </c>
      <c r="AB20" s="22">
        <f t="shared" si="7"/>
        <v>17</v>
      </c>
      <c r="AC20" t="str">
        <f t="shared" si="3"/>
        <v>M-794</v>
      </c>
      <c r="AN20">
        <f t="shared" si="8"/>
        <v>78000000</v>
      </c>
      <c r="AO20" t="s">
        <v>14</v>
      </c>
      <c r="AP20" t="s">
        <v>627</v>
      </c>
      <c r="AQ20">
        <f t="shared" si="9"/>
        <v>0</v>
      </c>
      <c r="AR20">
        <f t="shared" si="10"/>
        <v>78000000</v>
      </c>
      <c r="AV20" t="s">
        <v>26</v>
      </c>
      <c r="AW20">
        <v>1101</v>
      </c>
    </row>
    <row r="21" spans="7:49" x14ac:dyDescent="0.3">
      <c r="G21" s="22" t="str">
        <f t="shared" si="12"/>
        <v/>
      </c>
      <c r="H21" s="22"/>
      <c r="I21" s="35" t="str">
        <f t="shared" si="0"/>
        <v/>
      </c>
      <c r="J21" s="35"/>
      <c r="N21" s="22" t="str">
        <f t="shared" si="4"/>
        <v/>
      </c>
      <c r="O21" t="str">
        <f t="shared" si="1"/>
        <v/>
      </c>
      <c r="Q21" s="35" t="str">
        <f t="shared" si="11"/>
        <v/>
      </c>
      <c r="S21" t="str">
        <f t="shared" si="5"/>
        <v/>
      </c>
      <c r="AA21" t="s">
        <v>475</v>
      </c>
      <c r="AB21" s="22">
        <f t="shared" si="7"/>
        <v>18</v>
      </c>
      <c r="AC21" t="str">
        <f t="shared" si="3"/>
        <v>M-795</v>
      </c>
      <c r="AN21" t="e">
        <f t="shared" si="8"/>
        <v>#N/A</v>
      </c>
      <c r="AO21" t="s">
        <v>30</v>
      </c>
      <c r="AP21" t="s">
        <v>792</v>
      </c>
      <c r="AQ21">
        <f t="shared" si="9"/>
        <v>1403</v>
      </c>
      <c r="AR21" t="e">
        <f t="shared" si="10"/>
        <v>#N/A</v>
      </c>
      <c r="AV21" t="s">
        <v>27</v>
      </c>
      <c r="AW21">
        <v>1107</v>
      </c>
    </row>
    <row r="22" spans="7:49" x14ac:dyDescent="0.3">
      <c r="G22" s="22" t="str">
        <f t="shared" si="12"/>
        <v/>
      </c>
      <c r="H22" s="22"/>
      <c r="I22" s="35" t="str">
        <f t="shared" si="0"/>
        <v/>
      </c>
      <c r="J22" s="35"/>
      <c r="N22" s="22" t="str">
        <f t="shared" si="4"/>
        <v/>
      </c>
      <c r="O22" t="str">
        <f t="shared" si="1"/>
        <v/>
      </c>
      <c r="Q22" s="35" t="str">
        <f t="shared" si="11"/>
        <v/>
      </c>
      <c r="S22" t="str">
        <f t="shared" si="5"/>
        <v/>
      </c>
      <c r="AA22" t="s">
        <v>476</v>
      </c>
      <c r="AB22" s="22">
        <f t="shared" si="7"/>
        <v>19</v>
      </c>
      <c r="AC22" t="str">
        <f t="shared" si="3"/>
        <v>M-796</v>
      </c>
      <c r="AN22" t="e">
        <f t="shared" si="8"/>
        <v>#N/A</v>
      </c>
      <c r="AO22" t="s">
        <v>59</v>
      </c>
      <c r="AP22" t="s">
        <v>792</v>
      </c>
      <c r="AQ22">
        <f t="shared" si="9"/>
        <v>4302</v>
      </c>
      <c r="AR22" t="e">
        <f t="shared" si="10"/>
        <v>#N/A</v>
      </c>
      <c r="AV22" t="s">
        <v>28</v>
      </c>
      <c r="AW22">
        <v>1401</v>
      </c>
    </row>
    <row r="23" spans="7:49" x14ac:dyDescent="0.3">
      <c r="G23" s="22" t="str">
        <f t="shared" si="12"/>
        <v/>
      </c>
      <c r="H23" s="22"/>
      <c r="I23" s="35" t="str">
        <f t="shared" si="0"/>
        <v/>
      </c>
      <c r="J23" s="35"/>
      <c r="N23" s="22" t="str">
        <f t="shared" si="4"/>
        <v/>
      </c>
      <c r="O23" t="str">
        <f t="shared" si="1"/>
        <v/>
      </c>
      <c r="Q23" s="35" t="str">
        <f t="shared" si="11"/>
        <v/>
      </c>
      <c r="S23" t="str">
        <f t="shared" si="5"/>
        <v/>
      </c>
      <c r="AA23" t="s">
        <v>477</v>
      </c>
      <c r="AB23" s="22">
        <f t="shared" si="7"/>
        <v>20</v>
      </c>
      <c r="AC23" t="str">
        <f t="shared" si="3"/>
        <v>M-797</v>
      </c>
      <c r="AN23" t="e">
        <f t="shared" si="8"/>
        <v>#N/A</v>
      </c>
      <c r="AO23" t="s">
        <v>64</v>
      </c>
      <c r="AP23" t="s">
        <v>792</v>
      </c>
      <c r="AQ23">
        <f t="shared" si="9"/>
        <v>5103</v>
      </c>
      <c r="AR23" t="e">
        <f t="shared" si="10"/>
        <v>#N/A</v>
      </c>
      <c r="AV23" t="s">
        <v>29</v>
      </c>
      <c r="AW23">
        <v>1402</v>
      </c>
    </row>
    <row r="24" spans="7:49" x14ac:dyDescent="0.3">
      <c r="G24" s="22" t="str">
        <f t="shared" si="12"/>
        <v/>
      </c>
      <c r="H24" s="22"/>
      <c r="I24" s="35" t="str">
        <f t="shared" si="0"/>
        <v/>
      </c>
      <c r="J24" s="35"/>
      <c r="N24" s="22" t="str">
        <f t="shared" si="4"/>
        <v/>
      </c>
      <c r="O24" t="str">
        <f t="shared" si="1"/>
        <v/>
      </c>
      <c r="Q24" s="35" t="str">
        <f t="shared" si="11"/>
        <v/>
      </c>
      <c r="S24" t="str">
        <f t="shared" si="5"/>
        <v/>
      </c>
      <c r="AA24" t="s">
        <v>478</v>
      </c>
      <c r="AB24" s="22">
        <f t="shared" si="7"/>
        <v>21</v>
      </c>
      <c r="AC24" t="str">
        <f t="shared" si="3"/>
        <v>M-798</v>
      </c>
      <c r="AN24" t="e">
        <f t="shared" si="8"/>
        <v>#N/A</v>
      </c>
      <c r="AO24" t="s">
        <v>41</v>
      </c>
      <c r="AP24" t="s">
        <v>792</v>
      </c>
      <c r="AQ24">
        <f t="shared" si="9"/>
        <v>3101</v>
      </c>
      <c r="AR24" t="e">
        <f t="shared" si="10"/>
        <v>#N/A</v>
      </c>
      <c r="AV24" t="s">
        <v>30</v>
      </c>
      <c r="AW24">
        <v>1403</v>
      </c>
    </row>
    <row r="25" spans="7:49" x14ac:dyDescent="0.3">
      <c r="G25" s="22" t="str">
        <f t="shared" si="12"/>
        <v/>
      </c>
      <c r="H25" s="22"/>
      <c r="I25" s="35" t="str">
        <f t="shared" si="0"/>
        <v/>
      </c>
      <c r="J25" s="35"/>
      <c r="N25" s="22" t="str">
        <f t="shared" si="4"/>
        <v/>
      </c>
      <c r="O25" t="str">
        <f t="shared" si="1"/>
        <v/>
      </c>
      <c r="Q25" s="35" t="str">
        <f t="shared" si="11"/>
        <v/>
      </c>
      <c r="S25" t="str">
        <f t="shared" si="5"/>
        <v/>
      </c>
      <c r="AA25" t="s">
        <v>479</v>
      </c>
      <c r="AB25" s="22">
        <f t="shared" si="7"/>
        <v>22</v>
      </c>
      <c r="AC25" t="str">
        <f t="shared" si="3"/>
        <v>M-799</v>
      </c>
      <c r="AN25" t="e">
        <f t="shared" si="8"/>
        <v>#N/A</v>
      </c>
      <c r="AO25" t="s">
        <v>22</v>
      </c>
      <c r="AP25" t="s">
        <v>792</v>
      </c>
      <c r="AQ25">
        <f t="shared" si="9"/>
        <v>4102</v>
      </c>
      <c r="AR25" t="e">
        <f t="shared" si="10"/>
        <v>#N/A</v>
      </c>
      <c r="AV25" t="s">
        <v>31</v>
      </c>
      <c r="AW25">
        <v>1404</v>
      </c>
    </row>
    <row r="26" spans="7:49" x14ac:dyDescent="0.3">
      <c r="G26" s="22" t="str">
        <f t="shared" si="12"/>
        <v/>
      </c>
      <c r="H26" s="22"/>
      <c r="I26" s="35" t="str">
        <f t="shared" si="0"/>
        <v/>
      </c>
      <c r="J26" s="35"/>
      <c r="N26" s="22" t="str">
        <f t="shared" si="4"/>
        <v/>
      </c>
      <c r="O26" t="str">
        <f t="shared" si="1"/>
        <v/>
      </c>
      <c r="Q26" s="35" t="str">
        <f t="shared" si="11"/>
        <v/>
      </c>
      <c r="S26" t="str">
        <f t="shared" si="5"/>
        <v/>
      </c>
      <c r="AA26" t="s">
        <v>480</v>
      </c>
      <c r="AB26" s="22">
        <f t="shared" si="7"/>
        <v>23</v>
      </c>
      <c r="AC26" t="str">
        <f t="shared" si="3"/>
        <v>M-800</v>
      </c>
      <c r="AN26" t="e">
        <f t="shared" si="8"/>
        <v>#N/A</v>
      </c>
      <c r="AO26" t="s">
        <v>45</v>
      </c>
      <c r="AP26" t="s">
        <v>792</v>
      </c>
      <c r="AQ26">
        <f t="shared" si="9"/>
        <v>3202</v>
      </c>
      <c r="AR26" t="e">
        <f t="shared" si="10"/>
        <v>#N/A</v>
      </c>
      <c r="AV26" t="s">
        <v>32</v>
      </c>
      <c r="AW26">
        <v>1405</v>
      </c>
    </row>
    <row r="27" spans="7:49" x14ac:dyDescent="0.3">
      <c r="G27" s="22" t="str">
        <f t="shared" si="12"/>
        <v/>
      </c>
      <c r="H27" s="22"/>
      <c r="I27" s="35" t="str">
        <f t="shared" si="0"/>
        <v/>
      </c>
      <c r="J27" s="35"/>
      <c r="N27" s="22" t="str">
        <f t="shared" si="4"/>
        <v/>
      </c>
      <c r="O27" t="str">
        <f t="shared" si="1"/>
        <v/>
      </c>
      <c r="Q27" s="35" t="str">
        <f t="shared" si="11"/>
        <v/>
      </c>
      <c r="S27" t="str">
        <f t="shared" si="5"/>
        <v/>
      </c>
      <c r="AA27" t="s">
        <v>481</v>
      </c>
      <c r="AB27" s="22">
        <f t="shared" si="7"/>
        <v>24</v>
      </c>
      <c r="AC27" t="str">
        <f t="shared" si="3"/>
        <v>M-801</v>
      </c>
      <c r="AN27" t="e">
        <f t="shared" si="8"/>
        <v>#N/A</v>
      </c>
      <c r="AO27" t="s">
        <v>87</v>
      </c>
      <c r="AP27" t="s">
        <v>792</v>
      </c>
      <c r="AQ27">
        <f t="shared" si="9"/>
        <v>5604</v>
      </c>
      <c r="AR27" t="e">
        <f t="shared" si="10"/>
        <v>#N/A</v>
      </c>
      <c r="AV27" t="s">
        <v>15</v>
      </c>
      <c r="AW27">
        <v>2101</v>
      </c>
    </row>
    <row r="28" spans="7:49" x14ac:dyDescent="0.3">
      <c r="G28" s="22" t="str">
        <f t="shared" si="12"/>
        <v/>
      </c>
      <c r="H28" s="22"/>
      <c r="I28" s="35" t="str">
        <f t="shared" si="0"/>
        <v/>
      </c>
      <c r="J28" s="35"/>
      <c r="N28" s="22" t="str">
        <f t="shared" si="4"/>
        <v/>
      </c>
      <c r="O28" t="str">
        <f t="shared" si="1"/>
        <v/>
      </c>
      <c r="Q28" s="35" t="str">
        <f t="shared" si="11"/>
        <v/>
      </c>
      <c r="S28" t="str">
        <f t="shared" si="5"/>
        <v/>
      </c>
      <c r="AA28" t="s">
        <v>482</v>
      </c>
      <c r="AB28" s="22">
        <f t="shared" si="7"/>
        <v>25</v>
      </c>
      <c r="AC28" t="str">
        <f t="shared" si="3"/>
        <v>M-802</v>
      </c>
      <c r="AN28" t="e">
        <f t="shared" si="8"/>
        <v>#N/A</v>
      </c>
      <c r="AO28" t="s">
        <v>48</v>
      </c>
      <c r="AP28" t="s">
        <v>792</v>
      </c>
      <c r="AQ28">
        <f t="shared" si="9"/>
        <v>3303</v>
      </c>
      <c r="AR28" t="e">
        <f t="shared" si="10"/>
        <v>#N/A</v>
      </c>
      <c r="AV28" t="s">
        <v>33</v>
      </c>
      <c r="AW28">
        <v>2102</v>
      </c>
    </row>
    <row r="29" spans="7:49" x14ac:dyDescent="0.3">
      <c r="G29" s="22" t="str">
        <f t="shared" si="12"/>
        <v/>
      </c>
      <c r="H29" s="22"/>
      <c r="I29" s="35" t="str">
        <f t="shared" si="0"/>
        <v/>
      </c>
      <c r="J29" s="35"/>
      <c r="N29" s="22" t="str">
        <f t="shared" si="4"/>
        <v/>
      </c>
      <c r="O29" t="str">
        <f t="shared" si="1"/>
        <v/>
      </c>
      <c r="Q29" s="35" t="str">
        <f t="shared" si="11"/>
        <v/>
      </c>
      <c r="S29" t="str">
        <f t="shared" si="5"/>
        <v/>
      </c>
      <c r="AA29" t="s">
        <v>483</v>
      </c>
      <c r="AB29" s="22">
        <f t="shared" si="7"/>
        <v>26</v>
      </c>
      <c r="AC29" t="str">
        <f t="shared" si="3"/>
        <v>M-803</v>
      </c>
      <c r="AN29" t="e">
        <f t="shared" si="8"/>
        <v>#N/A</v>
      </c>
      <c r="AO29" t="s">
        <v>81</v>
      </c>
      <c r="AP29" t="s">
        <v>792</v>
      </c>
      <c r="AQ29">
        <f t="shared" si="9"/>
        <v>5503</v>
      </c>
      <c r="AR29" t="e">
        <f t="shared" si="10"/>
        <v>#N/A</v>
      </c>
      <c r="AV29" t="s">
        <v>34</v>
      </c>
      <c r="AW29">
        <v>2103</v>
      </c>
    </row>
    <row r="30" spans="7:49" x14ac:dyDescent="0.3">
      <c r="G30" s="22" t="str">
        <f t="shared" si="12"/>
        <v/>
      </c>
      <c r="H30" s="22"/>
      <c r="I30" s="35" t="str">
        <f t="shared" si="0"/>
        <v/>
      </c>
      <c r="J30" s="35"/>
      <c r="N30" s="22" t="str">
        <f t="shared" si="4"/>
        <v/>
      </c>
      <c r="O30" t="str">
        <f t="shared" si="1"/>
        <v/>
      </c>
      <c r="Q30" s="35" t="str">
        <f t="shared" si="11"/>
        <v/>
      </c>
      <c r="S30" t="str">
        <f t="shared" si="5"/>
        <v/>
      </c>
      <c r="AA30" t="s">
        <v>484</v>
      </c>
      <c r="AB30" s="22">
        <f t="shared" si="7"/>
        <v>27</v>
      </c>
      <c r="AC30" t="str">
        <f t="shared" si="3"/>
        <v>M-804</v>
      </c>
      <c r="AN30" t="e">
        <f t="shared" si="8"/>
        <v>#N/A</v>
      </c>
      <c r="AO30" t="s">
        <v>31</v>
      </c>
      <c r="AP30" t="s">
        <v>792</v>
      </c>
      <c r="AQ30">
        <f t="shared" si="9"/>
        <v>1404</v>
      </c>
      <c r="AR30" t="e">
        <f t="shared" si="10"/>
        <v>#N/A</v>
      </c>
      <c r="AV30" t="s">
        <v>35</v>
      </c>
      <c r="AW30">
        <v>2104</v>
      </c>
    </row>
    <row r="31" spans="7:49" x14ac:dyDescent="0.3">
      <c r="G31" s="22" t="str">
        <f t="shared" si="12"/>
        <v/>
      </c>
      <c r="H31" s="22"/>
      <c r="I31" s="35" t="str">
        <f t="shared" si="0"/>
        <v/>
      </c>
      <c r="J31" s="35"/>
      <c r="N31" s="22" t="str">
        <f t="shared" si="4"/>
        <v/>
      </c>
      <c r="O31" t="str">
        <f t="shared" si="1"/>
        <v/>
      </c>
      <c r="Q31" s="35" t="str">
        <f t="shared" si="11"/>
        <v/>
      </c>
      <c r="S31" t="str">
        <f t="shared" si="5"/>
        <v/>
      </c>
      <c r="AA31" t="s">
        <v>485</v>
      </c>
      <c r="AB31" s="22">
        <f t="shared" si="7"/>
        <v>28</v>
      </c>
      <c r="AC31" t="str">
        <f t="shared" si="3"/>
        <v>M-805</v>
      </c>
      <c r="AN31" t="e">
        <f t="shared" si="8"/>
        <v>#N/A</v>
      </c>
      <c r="AO31" t="s">
        <v>49</v>
      </c>
      <c r="AP31" t="s">
        <v>792</v>
      </c>
      <c r="AQ31">
        <f t="shared" si="9"/>
        <v>3304</v>
      </c>
      <c r="AR31" t="e">
        <f t="shared" si="10"/>
        <v>#N/A</v>
      </c>
      <c r="AV31" t="s">
        <v>36</v>
      </c>
      <c r="AW31">
        <v>2201</v>
      </c>
    </row>
    <row r="32" spans="7:49" x14ac:dyDescent="0.3">
      <c r="G32" s="22" t="str">
        <f t="shared" si="12"/>
        <v/>
      </c>
      <c r="H32" s="22"/>
      <c r="I32" s="35" t="str">
        <f t="shared" si="0"/>
        <v/>
      </c>
      <c r="J32" s="35"/>
      <c r="N32" s="22" t="str">
        <f t="shared" si="4"/>
        <v/>
      </c>
      <c r="O32" t="str">
        <f t="shared" si="1"/>
        <v/>
      </c>
      <c r="Q32" s="35" t="str">
        <f t="shared" si="11"/>
        <v/>
      </c>
      <c r="S32" t="str">
        <f t="shared" si="5"/>
        <v/>
      </c>
      <c r="AA32" t="s">
        <v>486</v>
      </c>
      <c r="AB32" s="22">
        <f t="shared" si="7"/>
        <v>29</v>
      </c>
      <c r="AC32" t="str">
        <f t="shared" si="3"/>
        <v>M-806</v>
      </c>
      <c r="AN32" t="e">
        <f t="shared" si="8"/>
        <v>#N/A</v>
      </c>
      <c r="AO32" t="s">
        <v>55</v>
      </c>
      <c r="AP32" t="s">
        <v>792</v>
      </c>
      <c r="AQ32">
        <f t="shared" si="9"/>
        <v>4201</v>
      </c>
      <c r="AR32" t="e">
        <f t="shared" si="10"/>
        <v>#N/A</v>
      </c>
      <c r="AV32" t="s">
        <v>37</v>
      </c>
      <c r="AW32">
        <v>2202</v>
      </c>
    </row>
    <row r="33" spans="7:49" x14ac:dyDescent="0.3">
      <c r="G33" s="22" t="str">
        <f t="shared" si="12"/>
        <v/>
      </c>
      <c r="H33" s="22"/>
      <c r="I33" s="35" t="str">
        <f t="shared" si="0"/>
        <v/>
      </c>
      <c r="J33" s="35"/>
      <c r="N33" s="22" t="str">
        <f t="shared" si="4"/>
        <v/>
      </c>
      <c r="O33" t="str">
        <f t="shared" si="1"/>
        <v/>
      </c>
      <c r="Q33" s="35" t="str">
        <f t="shared" si="11"/>
        <v/>
      </c>
      <c r="S33" t="str">
        <f t="shared" si="5"/>
        <v/>
      </c>
      <c r="AA33" t="s">
        <v>487</v>
      </c>
      <c r="AB33" s="22">
        <f t="shared" si="7"/>
        <v>30</v>
      </c>
      <c r="AC33" t="str">
        <f t="shared" si="3"/>
        <v>M-807</v>
      </c>
      <c r="AN33" t="e">
        <f t="shared" si="8"/>
        <v>#N/A</v>
      </c>
      <c r="AO33" t="s">
        <v>26</v>
      </c>
      <c r="AP33" t="s">
        <v>792</v>
      </c>
      <c r="AQ33">
        <f t="shared" si="9"/>
        <v>1101</v>
      </c>
      <c r="AR33" t="e">
        <f t="shared" si="10"/>
        <v>#N/A</v>
      </c>
      <c r="AV33" t="s">
        <v>38</v>
      </c>
      <c r="AW33">
        <v>2203</v>
      </c>
    </row>
    <row r="34" spans="7:49" x14ac:dyDescent="0.3">
      <c r="G34" s="22" t="str">
        <f t="shared" si="12"/>
        <v/>
      </c>
      <c r="H34" s="22"/>
      <c r="I34" s="35" t="str">
        <f t="shared" si="0"/>
        <v/>
      </c>
      <c r="J34" s="35"/>
      <c r="N34" s="22" t="str">
        <f t="shared" si="4"/>
        <v/>
      </c>
      <c r="O34" t="str">
        <f t="shared" si="1"/>
        <v/>
      </c>
      <c r="Q34" s="35" t="str">
        <f t="shared" si="11"/>
        <v/>
      </c>
      <c r="S34" t="str">
        <f t="shared" si="5"/>
        <v/>
      </c>
      <c r="AA34" t="s">
        <v>488</v>
      </c>
      <c r="AB34" s="22">
        <f t="shared" si="7"/>
        <v>31</v>
      </c>
      <c r="AC34" t="str">
        <f t="shared" si="3"/>
        <v>M-808</v>
      </c>
      <c r="AN34" t="e">
        <f t="shared" si="8"/>
        <v>#N/A</v>
      </c>
      <c r="AO34" t="s">
        <v>69</v>
      </c>
      <c r="AP34" t="s">
        <v>792</v>
      </c>
      <c r="AQ34">
        <f t="shared" si="9"/>
        <v>5201</v>
      </c>
      <c r="AR34" t="e">
        <f t="shared" si="10"/>
        <v>#N/A</v>
      </c>
      <c r="AV34" t="s">
        <v>39</v>
      </c>
      <c r="AW34">
        <v>2301</v>
      </c>
    </row>
    <row r="35" spans="7:49" x14ac:dyDescent="0.3">
      <c r="G35" s="22" t="str">
        <f t="shared" si="12"/>
        <v/>
      </c>
      <c r="H35" s="22"/>
      <c r="I35" s="35" t="str">
        <f t="shared" si="0"/>
        <v/>
      </c>
      <c r="J35" s="35"/>
      <c r="N35" s="22" t="str">
        <f t="shared" si="4"/>
        <v/>
      </c>
      <c r="O35" t="str">
        <f t="shared" si="1"/>
        <v/>
      </c>
      <c r="Q35" s="35" t="str">
        <f t="shared" si="11"/>
        <v/>
      </c>
      <c r="S35" t="str">
        <f t="shared" si="5"/>
        <v/>
      </c>
      <c r="AA35" t="s">
        <v>489</v>
      </c>
      <c r="AB35" s="22">
        <f t="shared" si="7"/>
        <v>32</v>
      </c>
      <c r="AC35" t="str">
        <f t="shared" si="3"/>
        <v>M-809</v>
      </c>
      <c r="AN35" t="e">
        <f t="shared" si="8"/>
        <v>#N/A</v>
      </c>
      <c r="AO35" t="s">
        <v>65</v>
      </c>
      <c r="AP35" t="s">
        <v>792</v>
      </c>
      <c r="AQ35">
        <f t="shared" si="9"/>
        <v>5104</v>
      </c>
      <c r="AR35" t="e">
        <f t="shared" si="10"/>
        <v>#N/A</v>
      </c>
      <c r="AV35" t="s">
        <v>40</v>
      </c>
      <c r="AW35">
        <v>2302</v>
      </c>
    </row>
    <row r="36" spans="7:49" x14ac:dyDescent="0.3">
      <c r="G36" s="22" t="str">
        <f t="shared" si="12"/>
        <v/>
      </c>
      <c r="H36" s="22"/>
      <c r="I36" s="35" t="str">
        <f t="shared" si="0"/>
        <v/>
      </c>
      <c r="J36" s="35"/>
      <c r="K36">
        <f>+IF(AA19="","",AB18+1)</f>
        <v>16</v>
      </c>
      <c r="N36" s="22" t="str">
        <f t="shared" si="4"/>
        <v/>
      </c>
      <c r="O36" t="str">
        <f t="shared" ref="O36:O67" si="13">+IF(M36="","","C-"&amp;$G$1+N36)</f>
        <v/>
      </c>
      <c r="Q36" s="35" t="str">
        <f t="shared" si="11"/>
        <v/>
      </c>
      <c r="S36" t="str">
        <f t="shared" si="5"/>
        <v/>
      </c>
      <c r="AA36" t="s">
        <v>490</v>
      </c>
      <c r="AB36" s="22">
        <f t="shared" si="7"/>
        <v>33</v>
      </c>
      <c r="AC36" t="str">
        <f t="shared" si="3"/>
        <v>M-810</v>
      </c>
      <c r="AN36" t="e">
        <f t="shared" si="8"/>
        <v>#N/A</v>
      </c>
      <c r="AO36" t="s">
        <v>82</v>
      </c>
      <c r="AP36" t="s">
        <v>792</v>
      </c>
      <c r="AQ36">
        <f t="shared" si="9"/>
        <v>5504</v>
      </c>
      <c r="AR36" t="e">
        <f t="shared" si="10"/>
        <v>#N/A</v>
      </c>
      <c r="AV36" t="s">
        <v>41</v>
      </c>
      <c r="AW36">
        <v>3101</v>
      </c>
    </row>
    <row r="37" spans="7:49" x14ac:dyDescent="0.3">
      <c r="G37" s="22" t="str">
        <f t="shared" si="12"/>
        <v/>
      </c>
      <c r="H37" s="22"/>
      <c r="I37" s="35" t="str">
        <f t="shared" si="0"/>
        <v/>
      </c>
      <c r="J37" s="35"/>
      <c r="N37" s="22" t="str">
        <f t="shared" si="4"/>
        <v/>
      </c>
      <c r="O37" t="str">
        <f t="shared" si="13"/>
        <v/>
      </c>
      <c r="Q37" s="35" t="str">
        <f t="shared" si="11"/>
        <v/>
      </c>
      <c r="S37" t="str">
        <f t="shared" si="5"/>
        <v/>
      </c>
      <c r="AA37" t="s">
        <v>491</v>
      </c>
      <c r="AB37" s="22">
        <f t="shared" si="7"/>
        <v>34</v>
      </c>
      <c r="AC37" t="str">
        <f t="shared" si="3"/>
        <v>M-811</v>
      </c>
      <c r="AN37" t="e">
        <f t="shared" si="8"/>
        <v>#N/A</v>
      </c>
      <c r="AO37" t="s">
        <v>52</v>
      </c>
      <c r="AP37" t="s">
        <v>792</v>
      </c>
      <c r="AQ37">
        <f t="shared" si="9"/>
        <v>4104</v>
      </c>
      <c r="AR37" t="e">
        <f t="shared" si="10"/>
        <v>#N/A</v>
      </c>
      <c r="AV37" t="s">
        <v>42</v>
      </c>
      <c r="AW37">
        <v>3102</v>
      </c>
    </row>
    <row r="38" spans="7:49" x14ac:dyDescent="0.3">
      <c r="G38" s="22" t="str">
        <f t="shared" si="12"/>
        <v/>
      </c>
      <c r="H38" s="22"/>
      <c r="I38" s="35" t="str">
        <f t="shared" si="0"/>
        <v/>
      </c>
      <c r="J38" s="35"/>
      <c r="N38" s="22" t="str">
        <f t="shared" si="4"/>
        <v/>
      </c>
      <c r="O38" t="str">
        <f t="shared" si="13"/>
        <v/>
      </c>
      <c r="Q38" s="35" t="str">
        <f t="shared" si="11"/>
        <v/>
      </c>
      <c r="S38" t="str">
        <f t="shared" si="5"/>
        <v/>
      </c>
      <c r="AA38" t="s">
        <v>492</v>
      </c>
      <c r="AB38" s="22">
        <f t="shared" si="7"/>
        <v>35</v>
      </c>
      <c r="AC38" t="str">
        <f t="shared" si="3"/>
        <v>M-812</v>
      </c>
      <c r="AN38" t="e">
        <f t="shared" si="8"/>
        <v>#N/A</v>
      </c>
      <c r="AO38" t="s">
        <v>74</v>
      </c>
      <c r="AP38" t="s">
        <v>792</v>
      </c>
      <c r="AQ38">
        <f t="shared" si="9"/>
        <v>5401</v>
      </c>
      <c r="AR38" t="e">
        <f t="shared" si="10"/>
        <v>#N/A</v>
      </c>
      <c r="AV38" t="s">
        <v>43</v>
      </c>
      <c r="AW38">
        <v>3103</v>
      </c>
    </row>
    <row r="39" spans="7:49" x14ac:dyDescent="0.3">
      <c r="G39" s="22" t="str">
        <f t="shared" si="12"/>
        <v/>
      </c>
      <c r="H39" s="22"/>
      <c r="I39" s="35" t="str">
        <f t="shared" si="0"/>
        <v/>
      </c>
      <c r="J39" s="35"/>
      <c r="N39" s="22" t="str">
        <f t="shared" si="4"/>
        <v/>
      </c>
      <c r="O39" t="str">
        <f t="shared" si="13"/>
        <v/>
      </c>
      <c r="Q39" s="35" t="str">
        <f t="shared" si="11"/>
        <v/>
      </c>
      <c r="S39" t="str">
        <f t="shared" si="5"/>
        <v/>
      </c>
      <c r="AA39" t="s">
        <v>493</v>
      </c>
      <c r="AB39" s="22">
        <f t="shared" si="7"/>
        <v>36</v>
      </c>
      <c r="AC39" t="str">
        <f t="shared" si="3"/>
        <v>M-813</v>
      </c>
      <c r="AN39" t="e">
        <f t="shared" si="8"/>
        <v>#N/A</v>
      </c>
      <c r="AO39" t="s">
        <v>50</v>
      </c>
      <c r="AP39" t="s">
        <v>792</v>
      </c>
      <c r="AQ39">
        <f t="shared" si="9"/>
        <v>4101</v>
      </c>
      <c r="AR39" t="e">
        <f t="shared" si="10"/>
        <v>#N/A</v>
      </c>
      <c r="AV39" t="s">
        <v>44</v>
      </c>
      <c r="AW39">
        <v>3201</v>
      </c>
    </row>
    <row r="40" spans="7:49" x14ac:dyDescent="0.3">
      <c r="G40" s="22" t="str">
        <f t="shared" si="12"/>
        <v/>
      </c>
      <c r="H40" s="22"/>
      <c r="I40" s="35" t="str">
        <f t="shared" si="0"/>
        <v/>
      </c>
      <c r="J40" s="35"/>
      <c r="N40" s="22" t="str">
        <f t="shared" si="4"/>
        <v/>
      </c>
      <c r="O40" t="str">
        <f t="shared" si="13"/>
        <v/>
      </c>
      <c r="Q40" s="35" t="str">
        <f t="shared" si="11"/>
        <v/>
      </c>
      <c r="S40" t="str">
        <f t="shared" si="5"/>
        <v/>
      </c>
      <c r="AA40" t="s">
        <v>494</v>
      </c>
      <c r="AB40" s="22">
        <f t="shared" si="7"/>
        <v>37</v>
      </c>
      <c r="AC40" t="str">
        <f t="shared" si="3"/>
        <v>M-814</v>
      </c>
      <c r="AN40" t="e">
        <f t="shared" si="8"/>
        <v>#N/A</v>
      </c>
      <c r="AO40" t="s">
        <v>70</v>
      </c>
      <c r="AP40" t="s">
        <v>792</v>
      </c>
      <c r="AQ40">
        <f t="shared" si="9"/>
        <v>5301</v>
      </c>
      <c r="AR40" t="e">
        <f t="shared" si="10"/>
        <v>#N/A</v>
      </c>
      <c r="AV40" t="s">
        <v>45</v>
      </c>
      <c r="AW40">
        <v>3202</v>
      </c>
    </row>
    <row r="41" spans="7:49" x14ac:dyDescent="0.3">
      <c r="G41" s="22" t="str">
        <f t="shared" si="12"/>
        <v/>
      </c>
      <c r="H41" s="22"/>
      <c r="I41" s="35" t="str">
        <f t="shared" si="0"/>
        <v/>
      </c>
      <c r="J41" s="35"/>
      <c r="N41" s="22" t="str">
        <f t="shared" si="4"/>
        <v/>
      </c>
      <c r="O41" t="str">
        <f t="shared" si="13"/>
        <v/>
      </c>
      <c r="Q41" s="35" t="str">
        <f t="shared" si="11"/>
        <v/>
      </c>
      <c r="S41" t="str">
        <f t="shared" si="5"/>
        <v/>
      </c>
      <c r="AA41" t="s">
        <v>495</v>
      </c>
      <c r="AB41" s="22">
        <f t="shared" si="7"/>
        <v>38</v>
      </c>
      <c r="AC41" t="str">
        <f t="shared" si="3"/>
        <v>M-815</v>
      </c>
      <c r="AN41" t="e">
        <f t="shared" si="8"/>
        <v>#N/A</v>
      </c>
      <c r="AO41" t="s">
        <v>57</v>
      </c>
      <c r="AP41" t="s">
        <v>792</v>
      </c>
      <c r="AQ41">
        <f t="shared" si="9"/>
        <v>4203</v>
      </c>
      <c r="AR41" t="e">
        <f t="shared" si="10"/>
        <v>#N/A</v>
      </c>
      <c r="AV41" t="s">
        <v>46</v>
      </c>
      <c r="AW41">
        <v>3301</v>
      </c>
    </row>
    <row r="42" spans="7:49" x14ac:dyDescent="0.3">
      <c r="G42" s="22" t="str">
        <f t="shared" si="12"/>
        <v/>
      </c>
      <c r="H42" s="22"/>
      <c r="I42" s="35" t="str">
        <f t="shared" si="0"/>
        <v/>
      </c>
      <c r="J42" s="35"/>
      <c r="N42" s="22" t="str">
        <f t="shared" si="4"/>
        <v/>
      </c>
      <c r="O42" t="str">
        <f t="shared" si="13"/>
        <v/>
      </c>
      <c r="Q42" s="35" t="str">
        <f t="shared" si="11"/>
        <v/>
      </c>
      <c r="S42" t="str">
        <f t="shared" si="5"/>
        <v/>
      </c>
      <c r="AA42" t="s">
        <v>496</v>
      </c>
      <c r="AB42" s="22">
        <f t="shared" ref="AB42:AB55" si="14">+IF(AA42="","",AB41+1)</f>
        <v>39</v>
      </c>
      <c r="AC42" t="str">
        <f t="shared" ref="AC42:AC55" si="15">+IF(AA42="","","M-"&amp;$G$1+AB42)</f>
        <v>M-816</v>
      </c>
      <c r="AN42" t="e">
        <f t="shared" si="8"/>
        <v>#N/A</v>
      </c>
      <c r="AO42" t="s">
        <v>40</v>
      </c>
      <c r="AP42" t="s">
        <v>792</v>
      </c>
      <c r="AQ42">
        <f t="shared" si="9"/>
        <v>2302</v>
      </c>
      <c r="AR42" t="e">
        <f t="shared" si="10"/>
        <v>#N/A</v>
      </c>
      <c r="AV42" t="s">
        <v>47</v>
      </c>
      <c r="AW42">
        <v>3302</v>
      </c>
    </row>
    <row r="43" spans="7:49" x14ac:dyDescent="0.3">
      <c r="G43" s="22" t="str">
        <f t="shared" si="12"/>
        <v/>
      </c>
      <c r="H43" s="22"/>
      <c r="I43" s="35" t="str">
        <f t="shared" si="0"/>
        <v/>
      </c>
      <c r="J43" s="35"/>
      <c r="N43" s="22" t="str">
        <f t="shared" si="4"/>
        <v/>
      </c>
      <c r="O43" t="str">
        <f t="shared" si="13"/>
        <v/>
      </c>
      <c r="Q43" s="35" t="str">
        <f t="shared" si="11"/>
        <v/>
      </c>
      <c r="S43" t="str">
        <f t="shared" si="5"/>
        <v/>
      </c>
      <c r="AA43" t="s">
        <v>449</v>
      </c>
      <c r="AB43" s="22">
        <f t="shared" si="14"/>
        <v>40</v>
      </c>
      <c r="AC43" t="str">
        <f t="shared" si="15"/>
        <v>M-817</v>
      </c>
      <c r="AN43" t="e">
        <f t="shared" si="8"/>
        <v>#N/A</v>
      </c>
      <c r="AO43" t="s">
        <v>33</v>
      </c>
      <c r="AP43" t="s">
        <v>792</v>
      </c>
      <c r="AQ43">
        <f t="shared" si="9"/>
        <v>2102</v>
      </c>
      <c r="AR43" t="e">
        <f t="shared" si="10"/>
        <v>#N/A</v>
      </c>
      <c r="AV43" t="s">
        <v>48</v>
      </c>
      <c r="AW43">
        <v>3303</v>
      </c>
    </row>
    <row r="44" spans="7:49" x14ac:dyDescent="0.3">
      <c r="G44" s="22" t="str">
        <f t="shared" si="12"/>
        <v/>
      </c>
      <c r="H44" s="22"/>
      <c r="I44" s="35" t="str">
        <f t="shared" si="0"/>
        <v/>
      </c>
      <c r="J44" s="35"/>
      <c r="N44" s="22" t="str">
        <f t="shared" si="4"/>
        <v/>
      </c>
      <c r="O44" t="str">
        <f t="shared" si="13"/>
        <v/>
      </c>
      <c r="Q44" s="35" t="str">
        <f t="shared" si="11"/>
        <v/>
      </c>
      <c r="S44" t="str">
        <f t="shared" si="5"/>
        <v/>
      </c>
      <c r="AA44" t="s">
        <v>626</v>
      </c>
      <c r="AB44" s="22">
        <f t="shared" si="14"/>
        <v>41</v>
      </c>
      <c r="AC44" t="str">
        <f t="shared" si="15"/>
        <v>M-818</v>
      </c>
      <c r="AN44" t="e">
        <f t="shared" si="8"/>
        <v>#N/A</v>
      </c>
      <c r="AO44" t="s">
        <v>60</v>
      </c>
      <c r="AP44" t="s">
        <v>792</v>
      </c>
      <c r="AQ44">
        <f t="shared" si="9"/>
        <v>4303</v>
      </c>
      <c r="AR44" t="e">
        <f t="shared" si="10"/>
        <v>#N/A</v>
      </c>
      <c r="AV44" t="s">
        <v>49</v>
      </c>
      <c r="AW44">
        <v>3304</v>
      </c>
    </row>
    <row r="45" spans="7:49" x14ac:dyDescent="0.3">
      <c r="G45" s="22" t="str">
        <f t="shared" si="12"/>
        <v/>
      </c>
      <c r="H45" s="22"/>
      <c r="I45" s="35" t="str">
        <f t="shared" si="0"/>
        <v/>
      </c>
      <c r="J45" s="35"/>
      <c r="N45" s="22" t="str">
        <f t="shared" si="4"/>
        <v/>
      </c>
      <c r="O45" t="str">
        <f t="shared" si="13"/>
        <v/>
      </c>
      <c r="Q45" s="35" t="str">
        <f t="shared" si="11"/>
        <v/>
      </c>
      <c r="S45" t="str">
        <f t="shared" si="5"/>
        <v/>
      </c>
      <c r="AA45" t="s">
        <v>630</v>
      </c>
      <c r="AB45" s="22">
        <f t="shared" si="14"/>
        <v>42</v>
      </c>
      <c r="AC45" t="str">
        <f t="shared" si="15"/>
        <v>M-819</v>
      </c>
      <c r="AN45" t="e">
        <f t="shared" si="8"/>
        <v>#N/A</v>
      </c>
      <c r="AO45" t="s">
        <v>83</v>
      </c>
      <c r="AP45" t="s">
        <v>792</v>
      </c>
      <c r="AQ45">
        <f t="shared" si="9"/>
        <v>5506</v>
      </c>
      <c r="AR45" t="e">
        <f t="shared" si="10"/>
        <v>#N/A</v>
      </c>
      <c r="AV45" t="s">
        <v>50</v>
      </c>
      <c r="AW45">
        <v>4101</v>
      </c>
    </row>
    <row r="46" spans="7:49" x14ac:dyDescent="0.3">
      <c r="G46" s="22" t="str">
        <f t="shared" si="12"/>
        <v/>
      </c>
      <c r="H46" s="22"/>
      <c r="I46" s="35" t="str">
        <f t="shared" si="0"/>
        <v/>
      </c>
      <c r="J46" s="35"/>
      <c r="N46" s="22" t="str">
        <f t="shared" si="4"/>
        <v/>
      </c>
      <c r="O46" t="str">
        <f t="shared" si="13"/>
        <v/>
      </c>
      <c r="Q46" s="35" t="str">
        <f t="shared" si="11"/>
        <v/>
      </c>
      <c r="S46" t="str">
        <f t="shared" si="5"/>
        <v/>
      </c>
      <c r="AA46" t="s">
        <v>631</v>
      </c>
      <c r="AB46" s="22">
        <f t="shared" si="14"/>
        <v>43</v>
      </c>
      <c r="AC46" t="str">
        <f t="shared" si="15"/>
        <v>M-820</v>
      </c>
      <c r="AN46" t="e">
        <f t="shared" si="8"/>
        <v>#N/A</v>
      </c>
      <c r="AO46" t="s">
        <v>37</v>
      </c>
      <c r="AP46" t="s">
        <v>792</v>
      </c>
      <c r="AQ46">
        <f t="shared" si="9"/>
        <v>2202</v>
      </c>
      <c r="AR46" t="e">
        <f t="shared" si="10"/>
        <v>#N/A</v>
      </c>
      <c r="AV46" t="s">
        <v>22</v>
      </c>
      <c r="AW46">
        <v>4102</v>
      </c>
    </row>
    <row r="47" spans="7:49" x14ac:dyDescent="0.3">
      <c r="G47" s="22" t="str">
        <f t="shared" si="12"/>
        <v/>
      </c>
      <c r="H47" s="22"/>
      <c r="I47" s="35" t="str">
        <f t="shared" si="0"/>
        <v/>
      </c>
      <c r="J47" s="35"/>
      <c r="N47" s="22" t="str">
        <f t="shared" si="4"/>
        <v/>
      </c>
      <c r="O47" t="str">
        <f t="shared" si="13"/>
        <v/>
      </c>
      <c r="Q47" s="35" t="str">
        <f t="shared" si="11"/>
        <v/>
      </c>
      <c r="S47" t="str">
        <f t="shared" si="5"/>
        <v/>
      </c>
      <c r="AA47" t="s">
        <v>632</v>
      </c>
      <c r="AB47" s="22">
        <f t="shared" si="14"/>
        <v>44</v>
      </c>
      <c r="AC47" t="str">
        <f t="shared" si="15"/>
        <v>M-821</v>
      </c>
      <c r="AN47" t="e">
        <f t="shared" si="8"/>
        <v>#N/A</v>
      </c>
      <c r="AO47" t="s">
        <v>18</v>
      </c>
      <c r="AP47" t="s">
        <v>792</v>
      </c>
      <c r="AQ47">
        <f t="shared" si="9"/>
        <v>4301</v>
      </c>
      <c r="AR47" t="e">
        <f t="shared" si="10"/>
        <v>#N/A</v>
      </c>
      <c r="AV47" t="s">
        <v>51</v>
      </c>
      <c r="AW47">
        <v>4103</v>
      </c>
    </row>
    <row r="48" spans="7:49" x14ac:dyDescent="0.3">
      <c r="G48" s="22" t="str">
        <f t="shared" si="12"/>
        <v/>
      </c>
      <c r="H48" s="22"/>
      <c r="I48" s="35" t="str">
        <f t="shared" si="0"/>
        <v/>
      </c>
      <c r="J48" s="35"/>
      <c r="N48" s="22" t="str">
        <f t="shared" si="4"/>
        <v/>
      </c>
      <c r="O48" t="str">
        <f t="shared" si="13"/>
        <v/>
      </c>
      <c r="Q48" s="35" t="str">
        <f t="shared" si="11"/>
        <v/>
      </c>
      <c r="S48" t="str">
        <f t="shared" si="5"/>
        <v/>
      </c>
      <c r="AA48" t="s">
        <v>633</v>
      </c>
      <c r="AB48" s="22">
        <f t="shared" si="14"/>
        <v>45</v>
      </c>
      <c r="AC48" t="str">
        <f t="shared" si="15"/>
        <v>M-822</v>
      </c>
      <c r="AN48" t="e">
        <f t="shared" si="8"/>
        <v>#N/A</v>
      </c>
      <c r="AO48" t="s">
        <v>53</v>
      </c>
      <c r="AP48" t="s">
        <v>792</v>
      </c>
      <c r="AQ48">
        <f t="shared" si="9"/>
        <v>4105</v>
      </c>
      <c r="AR48" t="e">
        <f t="shared" si="10"/>
        <v>#N/A</v>
      </c>
      <c r="AV48" t="s">
        <v>52</v>
      </c>
      <c r="AW48">
        <v>4104</v>
      </c>
    </row>
    <row r="49" spans="7:49" x14ac:dyDescent="0.3">
      <c r="G49" s="22" t="str">
        <f t="shared" si="12"/>
        <v/>
      </c>
      <c r="H49" s="22"/>
      <c r="I49" s="35" t="str">
        <f t="shared" si="0"/>
        <v/>
      </c>
      <c r="J49" s="35"/>
      <c r="N49" s="22" t="str">
        <f t="shared" si="4"/>
        <v/>
      </c>
      <c r="O49" t="str">
        <f t="shared" si="13"/>
        <v/>
      </c>
      <c r="Q49" s="35" t="str">
        <f t="shared" si="11"/>
        <v/>
      </c>
      <c r="S49" t="str">
        <f t="shared" si="5"/>
        <v/>
      </c>
      <c r="AA49" t="s">
        <v>634</v>
      </c>
      <c r="AB49" s="22">
        <f t="shared" si="14"/>
        <v>46</v>
      </c>
      <c r="AC49" t="str">
        <f t="shared" si="15"/>
        <v>M-823</v>
      </c>
      <c r="AN49" t="e">
        <f t="shared" si="8"/>
        <v>#N/A</v>
      </c>
      <c r="AO49" t="s">
        <v>76</v>
      </c>
      <c r="AP49" t="s">
        <v>792</v>
      </c>
      <c r="AQ49">
        <f t="shared" si="9"/>
        <v>5403</v>
      </c>
      <c r="AR49" t="e">
        <f t="shared" si="10"/>
        <v>#N/A</v>
      </c>
      <c r="AV49" t="s">
        <v>53</v>
      </c>
      <c r="AW49">
        <v>4105</v>
      </c>
    </row>
    <row r="50" spans="7:49" x14ac:dyDescent="0.3">
      <c r="G50" s="22" t="str">
        <f t="shared" si="12"/>
        <v/>
      </c>
      <c r="H50" s="22"/>
      <c r="I50" s="35" t="str">
        <f t="shared" si="0"/>
        <v/>
      </c>
      <c r="J50" s="35"/>
      <c r="N50" s="22" t="str">
        <f t="shared" si="4"/>
        <v/>
      </c>
      <c r="O50" t="str">
        <f t="shared" si="13"/>
        <v/>
      </c>
      <c r="Q50" s="35" t="str">
        <f t="shared" si="11"/>
        <v/>
      </c>
      <c r="S50" t="str">
        <f t="shared" si="5"/>
        <v/>
      </c>
      <c r="AA50" t="s">
        <v>635</v>
      </c>
      <c r="AB50" s="22">
        <f t="shared" si="14"/>
        <v>47</v>
      </c>
      <c r="AC50" t="str">
        <f t="shared" si="15"/>
        <v>M-824</v>
      </c>
      <c r="AN50" t="e">
        <f t="shared" si="8"/>
        <v>#N/A</v>
      </c>
      <c r="AO50" t="s">
        <v>77</v>
      </c>
      <c r="AP50" t="s">
        <v>792</v>
      </c>
      <c r="AQ50">
        <f t="shared" si="9"/>
        <v>5404</v>
      </c>
      <c r="AR50" t="e">
        <f t="shared" si="10"/>
        <v>#N/A</v>
      </c>
      <c r="AV50" t="s">
        <v>54</v>
      </c>
      <c r="AW50">
        <v>4106</v>
      </c>
    </row>
    <row r="51" spans="7:49" x14ac:dyDescent="0.3">
      <c r="G51" s="22" t="str">
        <f t="shared" si="12"/>
        <v/>
      </c>
      <c r="H51" s="22"/>
      <c r="I51" s="35" t="str">
        <f t="shared" si="0"/>
        <v/>
      </c>
      <c r="J51" s="35"/>
      <c r="N51" s="22" t="str">
        <f t="shared" si="4"/>
        <v/>
      </c>
      <c r="O51" t="str">
        <f t="shared" si="13"/>
        <v/>
      </c>
      <c r="Q51" s="35" t="str">
        <f t="shared" si="11"/>
        <v/>
      </c>
      <c r="S51" t="str">
        <f t="shared" si="5"/>
        <v/>
      </c>
      <c r="AA51" t="s">
        <v>636</v>
      </c>
      <c r="AB51" s="22">
        <f t="shared" si="14"/>
        <v>48</v>
      </c>
      <c r="AC51" t="str">
        <f t="shared" si="15"/>
        <v>M-825</v>
      </c>
      <c r="AN51" t="e">
        <f t="shared" si="8"/>
        <v>#N/A</v>
      </c>
      <c r="AO51" t="s">
        <v>32</v>
      </c>
      <c r="AP51" t="s">
        <v>792</v>
      </c>
      <c r="AQ51">
        <f t="shared" si="9"/>
        <v>1405</v>
      </c>
      <c r="AR51" t="e">
        <f t="shared" si="10"/>
        <v>#N/A</v>
      </c>
      <c r="AV51" t="s">
        <v>55</v>
      </c>
      <c r="AW51">
        <v>4201</v>
      </c>
    </row>
    <row r="52" spans="7:49" x14ac:dyDescent="0.3">
      <c r="G52" s="22" t="str">
        <f t="shared" si="12"/>
        <v/>
      </c>
      <c r="H52" s="22"/>
      <c r="I52" s="35" t="str">
        <f t="shared" si="0"/>
        <v/>
      </c>
      <c r="J52" s="35"/>
      <c r="N52" s="22" t="str">
        <f t="shared" si="4"/>
        <v/>
      </c>
      <c r="O52" t="str">
        <f t="shared" si="13"/>
        <v/>
      </c>
      <c r="Q52" s="35" t="str">
        <f t="shared" si="11"/>
        <v/>
      </c>
      <c r="S52" t="str">
        <f t="shared" si="5"/>
        <v/>
      </c>
      <c r="AA52" t="s">
        <v>638</v>
      </c>
      <c r="AB52" s="22">
        <f t="shared" si="14"/>
        <v>49</v>
      </c>
      <c r="AC52" t="str">
        <f t="shared" si="15"/>
        <v>M-826</v>
      </c>
      <c r="AN52" t="e">
        <f t="shared" si="8"/>
        <v>#N/A</v>
      </c>
      <c r="AO52" t="s">
        <v>28</v>
      </c>
      <c r="AP52" t="s">
        <v>792</v>
      </c>
      <c r="AQ52">
        <f t="shared" si="9"/>
        <v>1401</v>
      </c>
      <c r="AR52" t="e">
        <f t="shared" si="10"/>
        <v>#N/A</v>
      </c>
      <c r="AV52" t="s">
        <v>56</v>
      </c>
      <c r="AW52">
        <v>4202</v>
      </c>
    </row>
    <row r="53" spans="7:49" x14ac:dyDescent="0.3">
      <c r="G53" s="22" t="str">
        <f t="shared" si="12"/>
        <v/>
      </c>
      <c r="H53" s="22"/>
      <c r="I53" s="35" t="str">
        <f t="shared" si="0"/>
        <v/>
      </c>
      <c r="J53" s="35"/>
      <c r="N53" s="22" t="str">
        <f t="shared" si="4"/>
        <v/>
      </c>
      <c r="O53" t="str">
        <f t="shared" si="13"/>
        <v/>
      </c>
      <c r="Q53" s="35" t="str">
        <f t="shared" si="11"/>
        <v/>
      </c>
      <c r="S53" t="str">
        <f t="shared" si="5"/>
        <v/>
      </c>
      <c r="AA53" t="s">
        <v>707</v>
      </c>
      <c r="AB53" s="22">
        <f t="shared" si="14"/>
        <v>50</v>
      </c>
      <c r="AC53" t="str">
        <f t="shared" si="15"/>
        <v>M-827</v>
      </c>
      <c r="AN53" t="e">
        <f t="shared" si="8"/>
        <v>#N/A</v>
      </c>
      <c r="AO53" t="s">
        <v>66</v>
      </c>
      <c r="AP53" t="s">
        <v>792</v>
      </c>
      <c r="AQ53">
        <f t="shared" si="9"/>
        <v>5105</v>
      </c>
      <c r="AR53" t="e">
        <f t="shared" si="10"/>
        <v>#N/A</v>
      </c>
      <c r="AV53" t="s">
        <v>57</v>
      </c>
      <c r="AW53">
        <v>4203</v>
      </c>
    </row>
    <row r="54" spans="7:49" x14ac:dyDescent="0.3">
      <c r="G54" s="22" t="str">
        <f t="shared" si="12"/>
        <v/>
      </c>
      <c r="H54" s="22"/>
      <c r="I54" s="35" t="str">
        <f t="shared" si="0"/>
        <v/>
      </c>
      <c r="J54" s="35"/>
      <c r="N54" s="22" t="str">
        <f t="shared" si="4"/>
        <v/>
      </c>
      <c r="O54" t="str">
        <f t="shared" si="13"/>
        <v/>
      </c>
      <c r="Q54" s="35" t="str">
        <f t="shared" si="11"/>
        <v/>
      </c>
      <c r="S54" t="str">
        <f t="shared" si="5"/>
        <v/>
      </c>
      <c r="AA54" t="s">
        <v>722</v>
      </c>
      <c r="AB54" s="22">
        <f t="shared" si="14"/>
        <v>51</v>
      </c>
      <c r="AC54" t="str">
        <f t="shared" si="15"/>
        <v>M-828</v>
      </c>
      <c r="AN54" t="e">
        <f t="shared" si="8"/>
        <v>#N/A</v>
      </c>
      <c r="AO54" t="s">
        <v>61</v>
      </c>
      <c r="AP54" t="s">
        <v>792</v>
      </c>
      <c r="AQ54">
        <f t="shared" si="9"/>
        <v>4304</v>
      </c>
      <c r="AR54" t="e">
        <f t="shared" si="10"/>
        <v>#N/A</v>
      </c>
      <c r="AV54" t="s">
        <v>58</v>
      </c>
      <c r="AW54">
        <v>4204</v>
      </c>
    </row>
    <row r="55" spans="7:49" x14ac:dyDescent="0.3">
      <c r="G55" s="22" t="str">
        <f t="shared" si="12"/>
        <v/>
      </c>
      <c r="H55" s="22"/>
      <c r="I55" s="35" t="str">
        <f t="shared" si="0"/>
        <v/>
      </c>
      <c r="J55" s="35"/>
      <c r="N55" s="22" t="str">
        <f t="shared" si="4"/>
        <v/>
      </c>
      <c r="O55" t="str">
        <f t="shared" si="13"/>
        <v/>
      </c>
      <c r="Q55" s="35" t="str">
        <f t="shared" si="11"/>
        <v/>
      </c>
      <c r="S55" t="str">
        <f t="shared" si="5"/>
        <v/>
      </c>
      <c r="AA55" t="s">
        <v>793</v>
      </c>
      <c r="AB55" s="22">
        <f t="shared" si="14"/>
        <v>52</v>
      </c>
      <c r="AC55" t="str">
        <f t="shared" si="15"/>
        <v>M-829</v>
      </c>
      <c r="AN55" t="e">
        <f t="shared" si="8"/>
        <v>#N/A</v>
      </c>
      <c r="AO55" t="s">
        <v>79</v>
      </c>
      <c r="AP55" t="s">
        <v>792</v>
      </c>
      <c r="AQ55">
        <f t="shared" si="9"/>
        <v>5501</v>
      </c>
      <c r="AR55" t="e">
        <f t="shared" si="10"/>
        <v>#N/A</v>
      </c>
      <c r="AV55" t="s">
        <v>18</v>
      </c>
      <c r="AW55">
        <v>4301</v>
      </c>
    </row>
    <row r="56" spans="7:49" x14ac:dyDescent="0.3">
      <c r="G56" s="22" t="str">
        <f t="shared" si="12"/>
        <v/>
      </c>
      <c r="H56" s="22"/>
      <c r="I56" s="35" t="str">
        <f t="shared" si="0"/>
        <v/>
      </c>
      <c r="J56" s="35"/>
      <c r="N56" s="22" t="str">
        <f t="shared" si="4"/>
        <v/>
      </c>
      <c r="O56" t="str">
        <f t="shared" si="13"/>
        <v/>
      </c>
      <c r="Q56" s="35" t="str">
        <f t="shared" si="11"/>
        <v/>
      </c>
      <c r="S56" t="str">
        <f t="shared" si="5"/>
        <v/>
      </c>
      <c r="AN56" t="e">
        <f t="shared" si="8"/>
        <v>#N/A</v>
      </c>
      <c r="AO56" t="s">
        <v>67</v>
      </c>
      <c r="AP56" t="s">
        <v>792</v>
      </c>
      <c r="AQ56">
        <f t="shared" si="9"/>
        <v>5107</v>
      </c>
      <c r="AR56" t="e">
        <f t="shared" si="10"/>
        <v>#N/A</v>
      </c>
      <c r="AV56" t="s">
        <v>59</v>
      </c>
      <c r="AW56">
        <v>4302</v>
      </c>
    </row>
    <row r="57" spans="7:49" x14ac:dyDescent="0.3">
      <c r="G57" s="22" t="str">
        <f t="shared" si="12"/>
        <v/>
      </c>
      <c r="H57" s="22"/>
      <c r="I57" s="35" t="str">
        <f t="shared" si="0"/>
        <v/>
      </c>
      <c r="J57" s="35"/>
      <c r="N57" s="22" t="str">
        <f t="shared" si="4"/>
        <v/>
      </c>
      <c r="O57" t="str">
        <f t="shared" si="13"/>
        <v/>
      </c>
      <c r="Q57" s="35" t="str">
        <f t="shared" si="11"/>
        <v/>
      </c>
      <c r="S57" t="str">
        <f t="shared" si="5"/>
        <v/>
      </c>
      <c r="AN57">
        <f t="shared" si="8"/>
        <v>77900002</v>
      </c>
      <c r="AO57" t="s">
        <v>365</v>
      </c>
      <c r="AP57" t="s">
        <v>451</v>
      </c>
      <c r="AQ57">
        <f t="shared" si="9"/>
        <v>2</v>
      </c>
      <c r="AR57">
        <f t="shared" si="10"/>
        <v>77900002</v>
      </c>
      <c r="AV57" t="s">
        <v>60</v>
      </c>
      <c r="AW57">
        <v>4303</v>
      </c>
    </row>
    <row r="58" spans="7:49" x14ac:dyDescent="0.3">
      <c r="G58" s="22" t="str">
        <f t="shared" si="12"/>
        <v/>
      </c>
      <c r="H58" s="22"/>
      <c r="I58" s="35" t="str">
        <f t="shared" si="0"/>
        <v/>
      </c>
      <c r="J58" s="35"/>
      <c r="N58" s="22" t="str">
        <f t="shared" si="4"/>
        <v/>
      </c>
      <c r="O58" t="str">
        <f t="shared" si="13"/>
        <v/>
      </c>
      <c r="Q58" s="35" t="str">
        <f t="shared" si="11"/>
        <v/>
      </c>
      <c r="S58" t="str">
        <f t="shared" si="5"/>
        <v/>
      </c>
      <c r="AN58" t="e">
        <f t="shared" si="8"/>
        <v>#N/A</v>
      </c>
      <c r="AO58" t="s">
        <v>365</v>
      </c>
      <c r="AP58" t="s">
        <v>721</v>
      </c>
      <c r="AQ58">
        <f t="shared" si="9"/>
        <v>2</v>
      </c>
      <c r="AR58" t="e">
        <f t="shared" si="10"/>
        <v>#N/A</v>
      </c>
      <c r="AV58" t="s">
        <v>61</v>
      </c>
      <c r="AW58">
        <v>4304</v>
      </c>
    </row>
    <row r="59" spans="7:49" x14ac:dyDescent="0.3">
      <c r="G59" s="22" t="str">
        <f t="shared" si="12"/>
        <v/>
      </c>
      <c r="H59" s="22"/>
      <c r="I59" s="35" t="str">
        <f t="shared" si="0"/>
        <v/>
      </c>
      <c r="J59" s="35"/>
      <c r="N59" s="22" t="str">
        <f t="shared" si="4"/>
        <v/>
      </c>
      <c r="O59" t="str">
        <f t="shared" si="13"/>
        <v/>
      </c>
      <c r="Q59" s="35" t="str">
        <f t="shared" si="11"/>
        <v/>
      </c>
      <c r="S59" t="str">
        <f t="shared" si="5"/>
        <v/>
      </c>
      <c r="AN59">
        <f t="shared" si="8"/>
        <v>77900015</v>
      </c>
      <c r="AO59" t="s">
        <v>378</v>
      </c>
      <c r="AP59" t="s">
        <v>451</v>
      </c>
      <c r="AQ59">
        <f t="shared" si="9"/>
        <v>15</v>
      </c>
      <c r="AR59">
        <f t="shared" si="10"/>
        <v>77900015</v>
      </c>
      <c r="AV59" t="s">
        <v>62</v>
      </c>
      <c r="AW59">
        <v>4305</v>
      </c>
    </row>
    <row r="60" spans="7:49" x14ac:dyDescent="0.3">
      <c r="G60" s="22" t="str">
        <f t="shared" si="12"/>
        <v/>
      </c>
      <c r="H60" s="22"/>
      <c r="I60" s="35" t="str">
        <f t="shared" si="0"/>
        <v/>
      </c>
      <c r="J60" s="35"/>
      <c r="N60" s="22" t="str">
        <f t="shared" si="4"/>
        <v/>
      </c>
      <c r="O60" t="str">
        <f t="shared" si="13"/>
        <v/>
      </c>
      <c r="Q60" s="35" t="str">
        <f t="shared" si="11"/>
        <v/>
      </c>
      <c r="S60" t="str">
        <f t="shared" si="5"/>
        <v/>
      </c>
      <c r="AN60" t="e">
        <f t="shared" si="8"/>
        <v>#N/A</v>
      </c>
      <c r="AO60" t="s">
        <v>378</v>
      </c>
      <c r="AP60" t="s">
        <v>721</v>
      </c>
      <c r="AQ60">
        <f t="shared" si="9"/>
        <v>15</v>
      </c>
      <c r="AR60" t="e">
        <f t="shared" si="10"/>
        <v>#N/A</v>
      </c>
      <c r="AV60" t="s">
        <v>23</v>
      </c>
      <c r="AW60">
        <v>5101</v>
      </c>
    </row>
    <row r="61" spans="7:49" x14ac:dyDescent="0.3">
      <c r="G61" s="22" t="str">
        <f t="shared" si="12"/>
        <v/>
      </c>
      <c r="H61" s="22"/>
      <c r="I61" s="35" t="str">
        <f t="shared" si="0"/>
        <v/>
      </c>
      <c r="J61" s="35"/>
      <c r="N61" s="22" t="str">
        <f t="shared" si="4"/>
        <v/>
      </c>
      <c r="O61" t="str">
        <f t="shared" si="13"/>
        <v/>
      </c>
      <c r="Q61" s="35" t="str">
        <f t="shared" si="11"/>
        <v/>
      </c>
      <c r="S61" t="str">
        <f t="shared" si="5"/>
        <v/>
      </c>
      <c r="AN61">
        <f t="shared" si="8"/>
        <v>77900003</v>
      </c>
      <c r="AO61" t="s">
        <v>366</v>
      </c>
      <c r="AP61" t="s">
        <v>451</v>
      </c>
      <c r="AQ61">
        <f t="shared" si="9"/>
        <v>3</v>
      </c>
      <c r="AR61">
        <f t="shared" si="10"/>
        <v>77900003</v>
      </c>
      <c r="AV61" t="s">
        <v>63</v>
      </c>
      <c r="AW61">
        <v>5102</v>
      </c>
    </row>
    <row r="62" spans="7:49" x14ac:dyDescent="0.3">
      <c r="G62" s="22" t="str">
        <f t="shared" si="12"/>
        <v/>
      </c>
      <c r="H62" s="22"/>
      <c r="I62" s="35" t="str">
        <f t="shared" si="0"/>
        <v/>
      </c>
      <c r="J62" s="35"/>
      <c r="N62" s="22" t="str">
        <f t="shared" si="4"/>
        <v/>
      </c>
      <c r="O62" t="str">
        <f t="shared" si="13"/>
        <v/>
      </c>
      <c r="Q62" s="35" t="str">
        <f t="shared" si="11"/>
        <v/>
      </c>
      <c r="S62" t="str">
        <f t="shared" si="5"/>
        <v/>
      </c>
      <c r="AN62" t="e">
        <f t="shared" si="8"/>
        <v>#N/A</v>
      </c>
      <c r="AO62" t="s">
        <v>366</v>
      </c>
      <c r="AP62" t="s">
        <v>721</v>
      </c>
      <c r="AQ62">
        <f t="shared" si="9"/>
        <v>3</v>
      </c>
      <c r="AR62" t="e">
        <f t="shared" si="10"/>
        <v>#N/A</v>
      </c>
      <c r="AV62" t="s">
        <v>64</v>
      </c>
      <c r="AW62">
        <v>5103</v>
      </c>
    </row>
    <row r="63" spans="7:49" x14ac:dyDescent="0.3">
      <c r="G63" s="22" t="str">
        <f t="shared" si="12"/>
        <v/>
      </c>
      <c r="H63" s="22"/>
      <c r="I63" s="35" t="str">
        <f t="shared" si="0"/>
        <v/>
      </c>
      <c r="J63" s="35"/>
      <c r="N63" s="22" t="str">
        <f t="shared" si="4"/>
        <v/>
      </c>
      <c r="O63" t="str">
        <f t="shared" si="13"/>
        <v/>
      </c>
      <c r="Q63" s="35" t="str">
        <f t="shared" si="11"/>
        <v/>
      </c>
      <c r="S63" t="str">
        <f t="shared" si="5"/>
        <v/>
      </c>
      <c r="AN63">
        <f t="shared" si="8"/>
        <v>77900011</v>
      </c>
      <c r="AO63" t="s">
        <v>374</v>
      </c>
      <c r="AP63" t="s">
        <v>451</v>
      </c>
      <c r="AQ63">
        <f t="shared" si="9"/>
        <v>11</v>
      </c>
      <c r="AR63">
        <f t="shared" si="10"/>
        <v>77900011</v>
      </c>
      <c r="AV63" t="s">
        <v>65</v>
      </c>
      <c r="AW63">
        <v>5104</v>
      </c>
    </row>
    <row r="64" spans="7:49" x14ac:dyDescent="0.3">
      <c r="G64" s="22" t="str">
        <f t="shared" si="12"/>
        <v/>
      </c>
      <c r="H64" s="22"/>
      <c r="I64" s="35" t="str">
        <f t="shared" si="0"/>
        <v/>
      </c>
      <c r="J64" s="35"/>
      <c r="N64" s="22" t="str">
        <f t="shared" si="4"/>
        <v/>
      </c>
      <c r="O64" t="str">
        <f t="shared" si="13"/>
        <v/>
      </c>
      <c r="Q64" s="35" t="str">
        <f t="shared" si="11"/>
        <v/>
      </c>
      <c r="S64" t="str">
        <f t="shared" si="5"/>
        <v/>
      </c>
      <c r="AN64" t="e">
        <f t="shared" si="8"/>
        <v>#N/A</v>
      </c>
      <c r="AO64" t="s">
        <v>374</v>
      </c>
      <c r="AP64" t="s">
        <v>721</v>
      </c>
      <c r="AQ64">
        <f t="shared" si="9"/>
        <v>11</v>
      </c>
      <c r="AR64" t="e">
        <f t="shared" si="10"/>
        <v>#N/A</v>
      </c>
      <c r="AV64" t="s">
        <v>66</v>
      </c>
      <c r="AW64">
        <v>5105</v>
      </c>
    </row>
    <row r="65" spans="7:49" x14ac:dyDescent="0.3">
      <c r="G65" s="22" t="str">
        <f t="shared" si="12"/>
        <v/>
      </c>
      <c r="H65" s="22"/>
      <c r="I65" s="35" t="str">
        <f t="shared" si="0"/>
        <v/>
      </c>
      <c r="J65" s="35"/>
      <c r="N65" s="22" t="str">
        <f t="shared" si="4"/>
        <v/>
      </c>
      <c r="O65" t="str">
        <f t="shared" si="13"/>
        <v/>
      </c>
      <c r="Q65" s="35" t="str">
        <f t="shared" si="11"/>
        <v/>
      </c>
      <c r="S65" t="str">
        <f t="shared" si="5"/>
        <v/>
      </c>
      <c r="AN65">
        <f t="shared" si="8"/>
        <v>77900004</v>
      </c>
      <c r="AO65" t="s">
        <v>367</v>
      </c>
      <c r="AP65" t="s">
        <v>451</v>
      </c>
      <c r="AQ65">
        <f t="shared" si="9"/>
        <v>4</v>
      </c>
      <c r="AR65">
        <f t="shared" si="10"/>
        <v>77900004</v>
      </c>
      <c r="AV65" t="s">
        <v>67</v>
      </c>
      <c r="AW65">
        <v>5107</v>
      </c>
    </row>
    <row r="66" spans="7:49" x14ac:dyDescent="0.3">
      <c r="G66" s="22" t="str">
        <f t="shared" si="12"/>
        <v/>
      </c>
      <c r="H66" s="22"/>
      <c r="I66" s="35" t="str">
        <f t="shared" si="0"/>
        <v/>
      </c>
      <c r="J66" s="35"/>
      <c r="N66" s="22" t="str">
        <f t="shared" si="4"/>
        <v/>
      </c>
      <c r="O66" t="str">
        <f t="shared" si="13"/>
        <v/>
      </c>
      <c r="Q66" s="35" t="str">
        <f t="shared" si="11"/>
        <v/>
      </c>
      <c r="S66" t="str">
        <f t="shared" si="5"/>
        <v/>
      </c>
      <c r="AN66" t="e">
        <f t="shared" si="8"/>
        <v>#N/A</v>
      </c>
      <c r="AO66" t="s">
        <v>367</v>
      </c>
      <c r="AP66" t="s">
        <v>721</v>
      </c>
      <c r="AQ66">
        <f t="shared" si="9"/>
        <v>4</v>
      </c>
      <c r="AR66" t="e">
        <f t="shared" si="10"/>
        <v>#N/A</v>
      </c>
      <c r="AV66" t="s">
        <v>68</v>
      </c>
      <c r="AW66">
        <v>5109</v>
      </c>
    </row>
    <row r="67" spans="7:49" x14ac:dyDescent="0.3">
      <c r="G67" s="22" t="str">
        <f t="shared" si="12"/>
        <v/>
      </c>
      <c r="H67" s="22"/>
      <c r="I67" s="35" t="str">
        <f t="shared" si="0"/>
        <v/>
      </c>
      <c r="J67" s="35"/>
      <c r="N67" s="22" t="str">
        <f t="shared" si="4"/>
        <v/>
      </c>
      <c r="O67" t="str">
        <f t="shared" si="13"/>
        <v/>
      </c>
      <c r="Q67" s="35" t="str">
        <f t="shared" si="11"/>
        <v/>
      </c>
      <c r="S67" t="str">
        <f t="shared" si="5"/>
        <v/>
      </c>
      <c r="AN67">
        <f t="shared" si="8"/>
        <v>77900009</v>
      </c>
      <c r="AO67" t="s">
        <v>372</v>
      </c>
      <c r="AP67" t="s">
        <v>451</v>
      </c>
      <c r="AQ67">
        <f t="shared" si="9"/>
        <v>9</v>
      </c>
      <c r="AR67">
        <f t="shared" si="10"/>
        <v>77900009</v>
      </c>
      <c r="AV67" t="s">
        <v>69</v>
      </c>
      <c r="AW67">
        <v>5201</v>
      </c>
    </row>
    <row r="68" spans="7:49" x14ac:dyDescent="0.3">
      <c r="G68" s="22" t="str">
        <f t="shared" si="12"/>
        <v/>
      </c>
      <c r="H68" s="22"/>
      <c r="I68" s="35" t="str">
        <f t="shared" ref="I68:I131" si="16">+IF(F68="","","T-"&amp;$G$1+G68)</f>
        <v/>
      </c>
      <c r="J68" s="35"/>
      <c r="N68" s="22" t="str">
        <f t="shared" si="4"/>
        <v/>
      </c>
      <c r="O68" t="str">
        <f t="shared" ref="O68:O131" si="17">+IF(M68="","","C-"&amp;$G$1+N68)</f>
        <v/>
      </c>
      <c r="Q68" s="35" t="str">
        <f t="shared" si="11"/>
        <v/>
      </c>
      <c r="S68" t="str">
        <f t="shared" si="5"/>
        <v/>
      </c>
      <c r="AN68" t="e">
        <f t="shared" si="8"/>
        <v>#N/A</v>
      </c>
      <c r="AO68" t="s">
        <v>372</v>
      </c>
      <c r="AP68" t="s">
        <v>721</v>
      </c>
      <c r="AQ68">
        <f t="shared" si="9"/>
        <v>9</v>
      </c>
      <c r="AR68" t="e">
        <f t="shared" si="10"/>
        <v>#N/A</v>
      </c>
      <c r="AV68" t="s">
        <v>70</v>
      </c>
      <c r="AW68">
        <v>5301</v>
      </c>
    </row>
    <row r="69" spans="7:49" x14ac:dyDescent="0.3">
      <c r="G69" s="22" t="str">
        <f t="shared" ref="G69:G132" si="18">+IF(F69="","",G68+1)</f>
        <v/>
      </c>
      <c r="H69" s="22"/>
      <c r="I69" s="35" t="str">
        <f t="shared" si="16"/>
        <v/>
      </c>
      <c r="J69" s="35"/>
      <c r="N69" s="22" t="str">
        <f t="shared" ref="N69:N132" si="19">+IF(M69="","",N68+1)</f>
        <v/>
      </c>
      <c r="O69" t="str">
        <f t="shared" si="17"/>
        <v/>
      </c>
      <c r="Q69" s="35" t="str">
        <f t="shared" si="11"/>
        <v/>
      </c>
      <c r="S69" t="str">
        <f t="shared" ref="S69:S132" si="20">+Q69</f>
        <v/>
      </c>
      <c r="AN69">
        <f t="shared" ref="AN69:AN132" si="21">++IF(AO69="","",VLOOKUP(AP69,$R$4:$S$6,2,0)*100000+AQ69)</f>
        <v>77900010</v>
      </c>
      <c r="AO69" t="s">
        <v>373</v>
      </c>
      <c r="AP69" t="s">
        <v>451</v>
      </c>
      <c r="AQ69">
        <f t="shared" ref="AQ69:AQ132" si="22">+IF(AO69="","",VLOOKUP(AO69,$AV$3:$AW$20000,2,0))</f>
        <v>10</v>
      </c>
      <c r="AR69">
        <f t="shared" ref="AR69:AR132" si="23">+AN69</f>
        <v>77900010</v>
      </c>
      <c r="AV69" t="s">
        <v>71</v>
      </c>
      <c r="AW69">
        <v>5302</v>
      </c>
    </row>
    <row r="70" spans="7:49" x14ac:dyDescent="0.3">
      <c r="G70" s="22" t="str">
        <f t="shared" si="18"/>
        <v/>
      </c>
      <c r="H70" s="22"/>
      <c r="I70" s="35" t="str">
        <f t="shared" si="16"/>
        <v/>
      </c>
      <c r="J70" s="35"/>
      <c r="N70" s="22" t="str">
        <f t="shared" si="19"/>
        <v/>
      </c>
      <c r="O70" t="str">
        <f t="shared" si="17"/>
        <v/>
      </c>
      <c r="Q70" s="35" t="str">
        <f t="shared" ref="Q70:Q133" si="24">++IF(R70="","",Q69+1)</f>
        <v/>
      </c>
      <c r="S70" t="str">
        <f t="shared" si="20"/>
        <v/>
      </c>
      <c r="AN70" t="e">
        <f t="shared" si="21"/>
        <v>#N/A</v>
      </c>
      <c r="AO70" t="s">
        <v>373</v>
      </c>
      <c r="AP70" t="s">
        <v>721</v>
      </c>
      <c r="AQ70">
        <f t="shared" si="22"/>
        <v>10</v>
      </c>
      <c r="AR70" t="e">
        <f t="shared" si="23"/>
        <v>#N/A</v>
      </c>
      <c r="AV70" t="s">
        <v>72</v>
      </c>
      <c r="AW70">
        <v>5303</v>
      </c>
    </row>
    <row r="71" spans="7:49" x14ac:dyDescent="0.3">
      <c r="G71" s="22" t="str">
        <f t="shared" si="18"/>
        <v/>
      </c>
      <c r="H71" s="22"/>
      <c r="I71" s="35" t="str">
        <f t="shared" si="16"/>
        <v/>
      </c>
      <c r="J71" s="35"/>
      <c r="N71" s="22" t="str">
        <f t="shared" si="19"/>
        <v/>
      </c>
      <c r="O71" t="str">
        <f t="shared" si="17"/>
        <v/>
      </c>
      <c r="Q71" s="35" t="str">
        <f t="shared" si="24"/>
        <v/>
      </c>
      <c r="S71" t="str">
        <f t="shared" si="20"/>
        <v/>
      </c>
      <c r="AN71">
        <f t="shared" si="21"/>
        <v>77900014</v>
      </c>
      <c r="AO71" t="s">
        <v>377</v>
      </c>
      <c r="AP71" t="s">
        <v>451</v>
      </c>
      <c r="AQ71">
        <f t="shared" si="22"/>
        <v>14</v>
      </c>
      <c r="AR71">
        <f t="shared" si="23"/>
        <v>77900014</v>
      </c>
      <c r="AV71" t="s">
        <v>73</v>
      </c>
      <c r="AW71">
        <v>5304</v>
      </c>
    </row>
    <row r="72" spans="7:49" x14ac:dyDescent="0.3">
      <c r="G72" s="22" t="str">
        <f t="shared" si="18"/>
        <v/>
      </c>
      <c r="H72" s="22"/>
      <c r="I72" s="35" t="str">
        <f t="shared" si="16"/>
        <v/>
      </c>
      <c r="J72" s="35"/>
      <c r="N72" s="22" t="str">
        <f t="shared" si="19"/>
        <v/>
      </c>
      <c r="O72" t="str">
        <f t="shared" si="17"/>
        <v/>
      </c>
      <c r="Q72" s="35" t="str">
        <f t="shared" si="24"/>
        <v/>
      </c>
      <c r="S72" t="str">
        <f t="shared" si="20"/>
        <v/>
      </c>
      <c r="AN72" t="e">
        <f t="shared" si="21"/>
        <v>#N/A</v>
      </c>
      <c r="AO72" t="s">
        <v>377</v>
      </c>
      <c r="AP72" t="s">
        <v>721</v>
      </c>
      <c r="AQ72">
        <f t="shared" si="22"/>
        <v>14</v>
      </c>
      <c r="AR72" t="e">
        <f t="shared" si="23"/>
        <v>#N/A</v>
      </c>
      <c r="AV72" t="s">
        <v>74</v>
      </c>
      <c r="AW72">
        <v>5401</v>
      </c>
    </row>
    <row r="73" spans="7:49" x14ac:dyDescent="0.3">
      <c r="G73" s="22" t="str">
        <f t="shared" si="18"/>
        <v/>
      </c>
      <c r="H73" s="22"/>
      <c r="I73" s="35" t="str">
        <f t="shared" si="16"/>
        <v/>
      </c>
      <c r="J73" s="35"/>
      <c r="N73" s="22" t="str">
        <f t="shared" si="19"/>
        <v/>
      </c>
      <c r="O73" t="str">
        <f t="shared" si="17"/>
        <v/>
      </c>
      <c r="Q73" s="35" t="str">
        <f t="shared" si="24"/>
        <v/>
      </c>
      <c r="S73" t="str">
        <f t="shared" si="20"/>
        <v/>
      </c>
      <c r="AN73">
        <f t="shared" si="21"/>
        <v>77900012</v>
      </c>
      <c r="AO73" t="s">
        <v>375</v>
      </c>
      <c r="AP73" t="s">
        <v>451</v>
      </c>
      <c r="AQ73">
        <f t="shared" si="22"/>
        <v>12</v>
      </c>
      <c r="AR73">
        <f t="shared" si="23"/>
        <v>77900012</v>
      </c>
      <c r="AV73" t="s">
        <v>75</v>
      </c>
      <c r="AW73">
        <v>5402</v>
      </c>
    </row>
    <row r="74" spans="7:49" x14ac:dyDescent="0.3">
      <c r="G74" s="22" t="str">
        <f t="shared" si="18"/>
        <v/>
      </c>
      <c r="H74" s="22"/>
      <c r="I74" s="35" t="str">
        <f t="shared" si="16"/>
        <v/>
      </c>
      <c r="J74" s="35"/>
      <c r="N74" s="22" t="str">
        <f t="shared" si="19"/>
        <v/>
      </c>
      <c r="O74" t="str">
        <f t="shared" si="17"/>
        <v/>
      </c>
      <c r="Q74" s="35" t="str">
        <f t="shared" si="24"/>
        <v/>
      </c>
      <c r="S74" t="str">
        <f t="shared" si="20"/>
        <v/>
      </c>
      <c r="AN74" t="e">
        <f t="shared" si="21"/>
        <v>#N/A</v>
      </c>
      <c r="AO74" t="s">
        <v>375</v>
      </c>
      <c r="AP74" t="s">
        <v>721</v>
      </c>
      <c r="AQ74">
        <f t="shared" si="22"/>
        <v>12</v>
      </c>
      <c r="AR74" t="e">
        <f t="shared" si="23"/>
        <v>#N/A</v>
      </c>
      <c r="AV74" t="s">
        <v>76</v>
      </c>
      <c r="AW74">
        <v>5403</v>
      </c>
    </row>
    <row r="75" spans="7:49" x14ac:dyDescent="0.3">
      <c r="G75" s="22" t="str">
        <f t="shared" si="18"/>
        <v/>
      </c>
      <c r="H75" s="22"/>
      <c r="I75" s="35" t="str">
        <f t="shared" si="16"/>
        <v/>
      </c>
      <c r="J75" s="35"/>
      <c r="N75" s="22" t="str">
        <f t="shared" si="19"/>
        <v/>
      </c>
      <c r="O75" t="str">
        <f t="shared" si="17"/>
        <v/>
      </c>
      <c r="Q75" s="35" t="str">
        <f t="shared" si="24"/>
        <v/>
      </c>
      <c r="S75" t="str">
        <f t="shared" si="20"/>
        <v/>
      </c>
      <c r="AN75">
        <f t="shared" si="21"/>
        <v>77900007</v>
      </c>
      <c r="AO75" t="s">
        <v>370</v>
      </c>
      <c r="AP75" t="s">
        <v>451</v>
      </c>
      <c r="AQ75">
        <f t="shared" si="22"/>
        <v>7</v>
      </c>
      <c r="AR75">
        <f t="shared" si="23"/>
        <v>77900007</v>
      </c>
      <c r="AV75" t="s">
        <v>77</v>
      </c>
      <c r="AW75">
        <v>5404</v>
      </c>
    </row>
    <row r="76" spans="7:49" x14ac:dyDescent="0.3">
      <c r="G76" s="22" t="str">
        <f t="shared" si="18"/>
        <v/>
      </c>
      <c r="H76" s="22"/>
      <c r="I76" s="35" t="str">
        <f t="shared" si="16"/>
        <v/>
      </c>
      <c r="J76" s="35"/>
      <c r="N76" s="22" t="str">
        <f t="shared" si="19"/>
        <v/>
      </c>
      <c r="O76" t="str">
        <f t="shared" si="17"/>
        <v/>
      </c>
      <c r="Q76" s="35" t="str">
        <f t="shared" si="24"/>
        <v/>
      </c>
      <c r="S76" t="str">
        <f t="shared" si="20"/>
        <v/>
      </c>
      <c r="AN76" t="e">
        <f t="shared" si="21"/>
        <v>#N/A</v>
      </c>
      <c r="AO76" t="s">
        <v>370</v>
      </c>
      <c r="AP76" t="s">
        <v>721</v>
      </c>
      <c r="AQ76">
        <f t="shared" si="22"/>
        <v>7</v>
      </c>
      <c r="AR76" t="e">
        <f t="shared" si="23"/>
        <v>#N/A</v>
      </c>
      <c r="AV76" t="s">
        <v>78</v>
      </c>
      <c r="AW76">
        <v>5405</v>
      </c>
    </row>
    <row r="77" spans="7:49" x14ac:dyDescent="0.3">
      <c r="G77" s="22" t="str">
        <f t="shared" si="18"/>
        <v/>
      </c>
      <c r="H77" s="22"/>
      <c r="I77" s="35" t="str">
        <f t="shared" si="16"/>
        <v/>
      </c>
      <c r="J77" s="35"/>
      <c r="N77" s="22" t="str">
        <f t="shared" si="19"/>
        <v/>
      </c>
      <c r="O77" t="str">
        <f t="shared" si="17"/>
        <v/>
      </c>
      <c r="Q77" s="35" t="str">
        <f t="shared" si="24"/>
        <v/>
      </c>
      <c r="S77" t="str">
        <f t="shared" si="20"/>
        <v/>
      </c>
      <c r="AN77">
        <f t="shared" si="21"/>
        <v>77900016</v>
      </c>
      <c r="AO77" t="s">
        <v>379</v>
      </c>
      <c r="AP77" t="s">
        <v>451</v>
      </c>
      <c r="AQ77">
        <f t="shared" si="22"/>
        <v>16</v>
      </c>
      <c r="AR77">
        <f t="shared" si="23"/>
        <v>77900016</v>
      </c>
      <c r="AV77" t="s">
        <v>79</v>
      </c>
      <c r="AW77">
        <v>5501</v>
      </c>
    </row>
    <row r="78" spans="7:49" x14ac:dyDescent="0.3">
      <c r="G78" s="22" t="str">
        <f t="shared" si="18"/>
        <v/>
      </c>
      <c r="H78" s="22"/>
      <c r="I78" s="35" t="str">
        <f t="shared" si="16"/>
        <v/>
      </c>
      <c r="J78" s="35"/>
      <c r="N78" s="22" t="str">
        <f t="shared" si="19"/>
        <v/>
      </c>
      <c r="O78" t="str">
        <f t="shared" si="17"/>
        <v/>
      </c>
      <c r="Q78" s="35" t="str">
        <f t="shared" si="24"/>
        <v/>
      </c>
      <c r="S78" t="str">
        <f t="shared" si="20"/>
        <v/>
      </c>
      <c r="AN78" t="e">
        <f t="shared" si="21"/>
        <v>#N/A</v>
      </c>
      <c r="AO78" t="s">
        <v>379</v>
      </c>
      <c r="AP78" t="s">
        <v>721</v>
      </c>
      <c r="AQ78">
        <f t="shared" si="22"/>
        <v>16</v>
      </c>
      <c r="AR78" t="e">
        <f t="shared" si="23"/>
        <v>#N/A</v>
      </c>
      <c r="AV78" t="s">
        <v>80</v>
      </c>
      <c r="AW78">
        <v>5502</v>
      </c>
    </row>
    <row r="79" spans="7:49" x14ac:dyDescent="0.3">
      <c r="G79" s="22" t="str">
        <f t="shared" si="18"/>
        <v/>
      </c>
      <c r="H79" s="22"/>
      <c r="I79" s="35" t="str">
        <f t="shared" si="16"/>
        <v/>
      </c>
      <c r="J79" s="35"/>
      <c r="N79" s="22" t="str">
        <f t="shared" si="19"/>
        <v/>
      </c>
      <c r="O79" t="str">
        <f t="shared" si="17"/>
        <v/>
      </c>
      <c r="Q79" s="35" t="str">
        <f t="shared" si="24"/>
        <v/>
      </c>
      <c r="S79" t="str">
        <f t="shared" si="20"/>
        <v/>
      </c>
      <c r="AN79">
        <f t="shared" si="21"/>
        <v>77900006</v>
      </c>
      <c r="AO79" t="s">
        <v>369</v>
      </c>
      <c r="AP79" t="s">
        <v>451</v>
      </c>
      <c r="AQ79">
        <f t="shared" si="22"/>
        <v>6</v>
      </c>
      <c r="AR79">
        <f t="shared" si="23"/>
        <v>77900006</v>
      </c>
      <c r="AV79" t="s">
        <v>81</v>
      </c>
      <c r="AW79">
        <v>5503</v>
      </c>
    </row>
    <row r="80" spans="7:49" x14ac:dyDescent="0.3">
      <c r="G80" s="22" t="str">
        <f t="shared" si="18"/>
        <v/>
      </c>
      <c r="H80" s="22"/>
      <c r="I80" s="35" t="str">
        <f t="shared" si="16"/>
        <v/>
      </c>
      <c r="J80" s="35"/>
      <c r="N80" s="22" t="str">
        <f t="shared" si="19"/>
        <v/>
      </c>
      <c r="O80" t="str">
        <f t="shared" si="17"/>
        <v/>
      </c>
      <c r="Q80" s="35" t="str">
        <f t="shared" si="24"/>
        <v/>
      </c>
      <c r="S80" t="str">
        <f t="shared" si="20"/>
        <v/>
      </c>
      <c r="AN80" t="e">
        <f t="shared" si="21"/>
        <v>#N/A</v>
      </c>
      <c r="AO80" t="s">
        <v>369</v>
      </c>
      <c r="AP80" t="s">
        <v>721</v>
      </c>
      <c r="AQ80">
        <f t="shared" si="22"/>
        <v>6</v>
      </c>
      <c r="AR80" t="e">
        <f t="shared" si="23"/>
        <v>#N/A</v>
      </c>
      <c r="AV80" t="s">
        <v>82</v>
      </c>
      <c r="AW80">
        <v>5504</v>
      </c>
    </row>
    <row r="81" spans="7:49" x14ac:dyDescent="0.3">
      <c r="G81" s="22" t="str">
        <f t="shared" si="18"/>
        <v/>
      </c>
      <c r="H81" s="22"/>
      <c r="I81" s="35" t="str">
        <f t="shared" si="16"/>
        <v/>
      </c>
      <c r="J81" s="35"/>
      <c r="N81" s="22" t="str">
        <f t="shared" si="19"/>
        <v/>
      </c>
      <c r="O81" t="str">
        <f t="shared" si="17"/>
        <v/>
      </c>
      <c r="Q81" s="35" t="str">
        <f t="shared" si="24"/>
        <v/>
      </c>
      <c r="S81" t="str">
        <f t="shared" si="20"/>
        <v/>
      </c>
      <c r="AN81">
        <f t="shared" si="21"/>
        <v>77900001</v>
      </c>
      <c r="AO81" t="s">
        <v>364</v>
      </c>
      <c r="AP81" t="s">
        <v>451</v>
      </c>
      <c r="AQ81">
        <f t="shared" si="22"/>
        <v>1</v>
      </c>
      <c r="AR81">
        <f t="shared" si="23"/>
        <v>77900001</v>
      </c>
      <c r="AV81" t="s">
        <v>83</v>
      </c>
      <c r="AW81">
        <v>5506</v>
      </c>
    </row>
    <row r="82" spans="7:49" x14ac:dyDescent="0.3">
      <c r="G82" s="22" t="str">
        <f t="shared" si="18"/>
        <v/>
      </c>
      <c r="H82" s="22"/>
      <c r="I82" s="35" t="str">
        <f t="shared" si="16"/>
        <v/>
      </c>
      <c r="J82" s="35"/>
      <c r="N82" s="22" t="str">
        <f t="shared" si="19"/>
        <v/>
      </c>
      <c r="O82" t="str">
        <f t="shared" si="17"/>
        <v/>
      </c>
      <c r="Q82" s="35" t="str">
        <f t="shared" si="24"/>
        <v/>
      </c>
      <c r="S82" t="str">
        <f t="shared" si="20"/>
        <v/>
      </c>
      <c r="AN82" t="e">
        <f t="shared" si="21"/>
        <v>#N/A</v>
      </c>
      <c r="AO82" t="s">
        <v>364</v>
      </c>
      <c r="AP82" t="s">
        <v>721</v>
      </c>
      <c r="AQ82">
        <f t="shared" si="22"/>
        <v>1</v>
      </c>
      <c r="AR82" t="e">
        <f t="shared" si="23"/>
        <v>#N/A</v>
      </c>
      <c r="AV82" t="s">
        <v>84</v>
      </c>
      <c r="AW82">
        <v>5601</v>
      </c>
    </row>
    <row r="83" spans="7:49" x14ac:dyDescent="0.3">
      <c r="G83" s="22" t="str">
        <f t="shared" si="18"/>
        <v/>
      </c>
      <c r="H83" s="22"/>
      <c r="I83" s="35" t="str">
        <f t="shared" si="16"/>
        <v/>
      </c>
      <c r="J83" s="35"/>
      <c r="N83" s="22" t="str">
        <f t="shared" si="19"/>
        <v/>
      </c>
      <c r="O83" t="str">
        <f t="shared" si="17"/>
        <v/>
      </c>
      <c r="Q83" s="35" t="str">
        <f t="shared" si="24"/>
        <v/>
      </c>
      <c r="S83" t="str">
        <f t="shared" si="20"/>
        <v/>
      </c>
      <c r="AN83">
        <f t="shared" si="21"/>
        <v>77900005</v>
      </c>
      <c r="AO83" t="s">
        <v>368</v>
      </c>
      <c r="AP83" t="s">
        <v>451</v>
      </c>
      <c r="AQ83">
        <f t="shared" si="22"/>
        <v>5</v>
      </c>
      <c r="AR83">
        <f t="shared" si="23"/>
        <v>77900005</v>
      </c>
      <c r="AV83" t="s">
        <v>85</v>
      </c>
      <c r="AW83">
        <v>5602</v>
      </c>
    </row>
    <row r="84" spans="7:49" x14ac:dyDescent="0.3">
      <c r="G84" s="22" t="str">
        <f t="shared" si="18"/>
        <v/>
      </c>
      <c r="H84" s="22"/>
      <c r="I84" s="35" t="str">
        <f t="shared" si="16"/>
        <v/>
      </c>
      <c r="J84" s="35"/>
      <c r="N84" s="22" t="str">
        <f t="shared" si="19"/>
        <v/>
      </c>
      <c r="O84" t="str">
        <f t="shared" si="17"/>
        <v/>
      </c>
      <c r="Q84" s="35" t="str">
        <f t="shared" si="24"/>
        <v/>
      </c>
      <c r="S84" t="str">
        <f t="shared" si="20"/>
        <v/>
      </c>
      <c r="AN84" t="e">
        <f t="shared" si="21"/>
        <v>#N/A</v>
      </c>
      <c r="AO84" t="s">
        <v>368</v>
      </c>
      <c r="AP84" t="s">
        <v>721</v>
      </c>
      <c r="AQ84">
        <f t="shared" si="22"/>
        <v>5</v>
      </c>
      <c r="AR84" t="e">
        <f t="shared" si="23"/>
        <v>#N/A</v>
      </c>
      <c r="AV84" t="s">
        <v>86</v>
      </c>
      <c r="AW84">
        <v>5603</v>
      </c>
    </row>
    <row r="85" spans="7:49" x14ac:dyDescent="0.3">
      <c r="G85" s="22" t="str">
        <f t="shared" si="18"/>
        <v/>
      </c>
      <c r="H85" s="22"/>
      <c r="I85" s="35" t="str">
        <f t="shared" si="16"/>
        <v/>
      </c>
      <c r="J85" s="35"/>
      <c r="N85" s="22" t="str">
        <f t="shared" si="19"/>
        <v/>
      </c>
      <c r="O85" t="str">
        <f t="shared" si="17"/>
        <v/>
      </c>
      <c r="Q85" s="35" t="str">
        <f t="shared" si="24"/>
        <v/>
      </c>
      <c r="S85" t="str">
        <f t="shared" si="20"/>
        <v/>
      </c>
      <c r="AN85">
        <f t="shared" si="21"/>
        <v>77900008</v>
      </c>
      <c r="AO85" t="s">
        <v>371</v>
      </c>
      <c r="AP85" t="s">
        <v>451</v>
      </c>
      <c r="AQ85">
        <f t="shared" si="22"/>
        <v>8</v>
      </c>
      <c r="AR85">
        <f t="shared" si="23"/>
        <v>77900008</v>
      </c>
      <c r="AV85" t="s">
        <v>87</v>
      </c>
      <c r="AW85">
        <v>5604</v>
      </c>
    </row>
    <row r="86" spans="7:49" x14ac:dyDescent="0.3">
      <c r="G86" s="22" t="str">
        <f t="shared" si="18"/>
        <v/>
      </c>
      <c r="H86" s="22"/>
      <c r="I86" s="35" t="str">
        <f t="shared" si="16"/>
        <v/>
      </c>
      <c r="J86" s="35"/>
      <c r="N86" s="22" t="str">
        <f t="shared" si="19"/>
        <v/>
      </c>
      <c r="O86" t="str">
        <f t="shared" si="17"/>
        <v/>
      </c>
      <c r="Q86" s="35" t="str">
        <f t="shared" si="24"/>
        <v/>
      </c>
      <c r="S86" t="str">
        <f t="shared" si="20"/>
        <v/>
      </c>
      <c r="AN86" t="e">
        <f t="shared" si="21"/>
        <v>#N/A</v>
      </c>
      <c r="AO86" t="s">
        <v>371</v>
      </c>
      <c r="AP86" t="s">
        <v>721</v>
      </c>
      <c r="AQ86">
        <f t="shared" si="22"/>
        <v>8</v>
      </c>
      <c r="AR86" t="e">
        <f t="shared" si="23"/>
        <v>#N/A</v>
      </c>
      <c r="AV86" t="s">
        <v>88</v>
      </c>
      <c r="AW86">
        <v>5605</v>
      </c>
    </row>
    <row r="87" spans="7:49" x14ac:dyDescent="0.3">
      <c r="G87" s="22" t="str">
        <f t="shared" si="18"/>
        <v/>
      </c>
      <c r="H87" s="22"/>
      <c r="I87" s="35" t="str">
        <f t="shared" si="16"/>
        <v/>
      </c>
      <c r="J87" s="35"/>
      <c r="N87" s="22" t="str">
        <f t="shared" si="19"/>
        <v/>
      </c>
      <c r="O87" t="str">
        <f t="shared" si="17"/>
        <v/>
      </c>
      <c r="Q87" s="35" t="str">
        <f t="shared" si="24"/>
        <v/>
      </c>
      <c r="S87" t="str">
        <f t="shared" si="20"/>
        <v/>
      </c>
      <c r="AN87">
        <f t="shared" si="21"/>
        <v>77900013</v>
      </c>
      <c r="AO87" t="s">
        <v>376</v>
      </c>
      <c r="AP87" t="s">
        <v>451</v>
      </c>
      <c r="AQ87">
        <f t="shared" si="22"/>
        <v>13</v>
      </c>
      <c r="AR87">
        <f t="shared" si="23"/>
        <v>77900013</v>
      </c>
      <c r="AV87" t="s">
        <v>89</v>
      </c>
      <c r="AW87">
        <v>5606</v>
      </c>
    </row>
    <row r="88" spans="7:49" x14ac:dyDescent="0.3">
      <c r="G88" s="22" t="str">
        <f t="shared" si="18"/>
        <v/>
      </c>
      <c r="H88" s="22"/>
      <c r="I88" s="35" t="str">
        <f t="shared" si="16"/>
        <v/>
      </c>
      <c r="J88" s="35"/>
      <c r="N88" s="22" t="str">
        <f t="shared" si="19"/>
        <v/>
      </c>
      <c r="O88" t="str">
        <f t="shared" si="17"/>
        <v/>
      </c>
      <c r="Q88" s="35" t="str">
        <f t="shared" si="24"/>
        <v/>
      </c>
      <c r="S88" t="str">
        <f t="shared" si="20"/>
        <v/>
      </c>
      <c r="AN88" t="e">
        <f t="shared" si="21"/>
        <v>#N/A</v>
      </c>
      <c r="AO88" t="s">
        <v>376</v>
      </c>
      <c r="AP88" t="s">
        <v>721</v>
      </c>
      <c r="AQ88">
        <f t="shared" si="22"/>
        <v>13</v>
      </c>
      <c r="AR88" t="e">
        <f t="shared" si="23"/>
        <v>#N/A</v>
      </c>
      <c r="AV88" t="s">
        <v>90</v>
      </c>
      <c r="AW88">
        <v>5701</v>
      </c>
    </row>
    <row r="89" spans="7:49" x14ac:dyDescent="0.3">
      <c r="G89" s="22" t="str">
        <f t="shared" si="18"/>
        <v/>
      </c>
      <c r="H89" s="22"/>
      <c r="I89" s="35" t="str">
        <f t="shared" si="16"/>
        <v/>
      </c>
      <c r="J89" s="35"/>
      <c r="N89" s="22" t="str">
        <f t="shared" si="19"/>
        <v/>
      </c>
      <c r="O89" t="str">
        <f t="shared" si="17"/>
        <v/>
      </c>
      <c r="Q89" s="35" t="str">
        <f t="shared" si="24"/>
        <v/>
      </c>
      <c r="S89" t="str">
        <f t="shared" si="20"/>
        <v/>
      </c>
      <c r="AN89" t="e">
        <f t="shared" si="21"/>
        <v>#N/A</v>
      </c>
      <c r="AO89" t="s">
        <v>72</v>
      </c>
      <c r="AP89" t="s">
        <v>792</v>
      </c>
      <c r="AQ89">
        <f t="shared" si="22"/>
        <v>5303</v>
      </c>
      <c r="AR89" t="e">
        <f t="shared" si="23"/>
        <v>#N/A</v>
      </c>
      <c r="AV89" t="s">
        <v>91</v>
      </c>
      <c r="AW89">
        <v>5702</v>
      </c>
    </row>
    <row r="90" spans="7:49" x14ac:dyDescent="0.3">
      <c r="G90" s="22" t="str">
        <f t="shared" si="18"/>
        <v/>
      </c>
      <c r="H90" s="22"/>
      <c r="I90" s="35" t="str">
        <f t="shared" si="16"/>
        <v/>
      </c>
      <c r="J90" s="35"/>
      <c r="N90" s="22" t="str">
        <f t="shared" si="19"/>
        <v/>
      </c>
      <c r="O90" t="str">
        <f t="shared" si="17"/>
        <v/>
      </c>
      <c r="Q90" s="35" t="str">
        <f t="shared" si="24"/>
        <v/>
      </c>
      <c r="S90" t="str">
        <f t="shared" si="20"/>
        <v/>
      </c>
      <c r="AN90" t="e">
        <f t="shared" si="21"/>
        <v>#N/A</v>
      </c>
      <c r="AO90" t="s">
        <v>62</v>
      </c>
      <c r="AP90" t="s">
        <v>792</v>
      </c>
      <c r="AQ90">
        <f t="shared" si="22"/>
        <v>4305</v>
      </c>
      <c r="AR90" t="e">
        <f t="shared" si="23"/>
        <v>#N/A</v>
      </c>
      <c r="AV90" t="s">
        <v>92</v>
      </c>
      <c r="AW90">
        <v>5703</v>
      </c>
    </row>
    <row r="91" spans="7:49" x14ac:dyDescent="0.3">
      <c r="G91" s="22" t="str">
        <f t="shared" si="18"/>
        <v/>
      </c>
      <c r="H91" s="22"/>
      <c r="I91" s="35" t="str">
        <f t="shared" si="16"/>
        <v/>
      </c>
      <c r="J91" s="35"/>
      <c r="N91" s="22" t="str">
        <f t="shared" si="19"/>
        <v/>
      </c>
      <c r="O91" t="str">
        <f t="shared" si="17"/>
        <v/>
      </c>
      <c r="Q91" s="35" t="str">
        <f t="shared" si="24"/>
        <v/>
      </c>
      <c r="S91" t="str">
        <f t="shared" si="20"/>
        <v/>
      </c>
      <c r="AN91" t="e">
        <f t="shared" si="21"/>
        <v>#N/A</v>
      </c>
      <c r="AO91" t="s">
        <v>58</v>
      </c>
      <c r="AP91" t="s">
        <v>792</v>
      </c>
      <c r="AQ91">
        <f t="shared" si="22"/>
        <v>4204</v>
      </c>
      <c r="AR91" t="e">
        <f t="shared" si="23"/>
        <v>#N/A</v>
      </c>
      <c r="AV91" t="s">
        <v>93</v>
      </c>
      <c r="AW91">
        <v>5704</v>
      </c>
    </row>
    <row r="92" spans="7:49" x14ac:dyDescent="0.3">
      <c r="G92" s="22" t="str">
        <f t="shared" si="18"/>
        <v/>
      </c>
      <c r="H92" s="22"/>
      <c r="I92" s="35" t="str">
        <f t="shared" si="16"/>
        <v/>
      </c>
      <c r="J92" s="35"/>
      <c r="N92" s="22" t="str">
        <f t="shared" si="19"/>
        <v/>
      </c>
      <c r="O92" t="str">
        <f t="shared" si="17"/>
        <v/>
      </c>
      <c r="Q92" s="35" t="str">
        <f t="shared" si="24"/>
        <v/>
      </c>
      <c r="S92" t="str">
        <f t="shared" si="20"/>
        <v/>
      </c>
      <c r="AN92" t="e">
        <f t="shared" si="21"/>
        <v>#N/A</v>
      </c>
      <c r="AO92" t="s">
        <v>84</v>
      </c>
      <c r="AP92" t="s">
        <v>792</v>
      </c>
      <c r="AQ92">
        <f t="shared" si="22"/>
        <v>5601</v>
      </c>
      <c r="AR92" t="e">
        <f t="shared" si="23"/>
        <v>#N/A</v>
      </c>
      <c r="AV92" t="s">
        <v>94</v>
      </c>
      <c r="AW92">
        <v>5705</v>
      </c>
    </row>
    <row r="93" spans="7:49" x14ac:dyDescent="0.3">
      <c r="G93" s="22" t="str">
        <f t="shared" si="18"/>
        <v/>
      </c>
      <c r="H93" s="22"/>
      <c r="I93" s="35" t="str">
        <f t="shared" si="16"/>
        <v/>
      </c>
      <c r="J93" s="35"/>
      <c r="N93" s="22" t="str">
        <f t="shared" si="19"/>
        <v/>
      </c>
      <c r="O93" t="str">
        <f t="shared" si="17"/>
        <v/>
      </c>
      <c r="Q93" s="35" t="str">
        <f t="shared" si="24"/>
        <v/>
      </c>
      <c r="S93" t="str">
        <f t="shared" si="20"/>
        <v/>
      </c>
      <c r="AN93" t="e">
        <f t="shared" si="21"/>
        <v>#N/A</v>
      </c>
      <c r="AO93" t="s">
        <v>73</v>
      </c>
      <c r="AP93" t="s">
        <v>792</v>
      </c>
      <c r="AQ93">
        <f t="shared" si="22"/>
        <v>5304</v>
      </c>
      <c r="AR93" t="e">
        <f t="shared" si="23"/>
        <v>#N/A</v>
      </c>
      <c r="AV93" t="s">
        <v>95</v>
      </c>
      <c r="AW93">
        <v>5706</v>
      </c>
    </row>
    <row r="94" spans="7:49" x14ac:dyDescent="0.3">
      <c r="G94" s="22" t="str">
        <f t="shared" si="18"/>
        <v/>
      </c>
      <c r="H94" s="22"/>
      <c r="I94" s="35" t="str">
        <f t="shared" si="16"/>
        <v/>
      </c>
      <c r="J94" s="35"/>
      <c r="N94" s="22" t="str">
        <f t="shared" si="19"/>
        <v/>
      </c>
      <c r="O94" t="str">
        <f t="shared" si="17"/>
        <v/>
      </c>
      <c r="Q94" s="35" t="str">
        <f t="shared" si="24"/>
        <v/>
      </c>
      <c r="S94" t="str">
        <f t="shared" si="20"/>
        <v/>
      </c>
      <c r="AN94" t="e">
        <f t="shared" si="21"/>
        <v>#N/A</v>
      </c>
      <c r="AO94" t="s">
        <v>38</v>
      </c>
      <c r="AP94" t="s">
        <v>792</v>
      </c>
      <c r="AQ94">
        <f t="shared" si="22"/>
        <v>2203</v>
      </c>
      <c r="AR94" t="e">
        <f t="shared" si="23"/>
        <v>#N/A</v>
      </c>
      <c r="AV94" t="s">
        <v>96</v>
      </c>
      <c r="AW94">
        <v>5801</v>
      </c>
    </row>
    <row r="95" spans="7:49" x14ac:dyDescent="0.3">
      <c r="G95" s="22" t="str">
        <f t="shared" si="18"/>
        <v/>
      </c>
      <c r="H95" s="22"/>
      <c r="I95" s="35" t="str">
        <f t="shared" si="16"/>
        <v/>
      </c>
      <c r="J95" s="35"/>
      <c r="N95" s="22" t="str">
        <f t="shared" si="19"/>
        <v/>
      </c>
      <c r="O95" t="str">
        <f t="shared" si="17"/>
        <v/>
      </c>
      <c r="Q95" s="35" t="str">
        <f t="shared" si="24"/>
        <v/>
      </c>
      <c r="S95" t="str">
        <f t="shared" si="20"/>
        <v/>
      </c>
      <c r="AN95" t="e">
        <f t="shared" si="21"/>
        <v>#N/A</v>
      </c>
      <c r="AO95" t="s">
        <v>34</v>
      </c>
      <c r="AP95" t="s">
        <v>792</v>
      </c>
      <c r="AQ95">
        <f t="shared" si="22"/>
        <v>2103</v>
      </c>
      <c r="AR95" t="e">
        <f t="shared" si="23"/>
        <v>#N/A</v>
      </c>
      <c r="AV95" t="s">
        <v>97</v>
      </c>
      <c r="AW95">
        <v>5802</v>
      </c>
    </row>
    <row r="96" spans="7:49" x14ac:dyDescent="0.3">
      <c r="G96" s="22" t="str">
        <f t="shared" si="18"/>
        <v/>
      </c>
      <c r="H96" s="22"/>
      <c r="I96" s="35" t="str">
        <f t="shared" si="16"/>
        <v/>
      </c>
      <c r="J96" s="35"/>
      <c r="N96" s="22" t="str">
        <f t="shared" si="19"/>
        <v/>
      </c>
      <c r="O96" t="str">
        <f t="shared" si="17"/>
        <v/>
      </c>
      <c r="Q96" s="35" t="str">
        <f t="shared" si="24"/>
        <v/>
      </c>
      <c r="S96" t="str">
        <f t="shared" si="20"/>
        <v/>
      </c>
      <c r="AN96" t="e">
        <f t="shared" si="21"/>
        <v>#N/A</v>
      </c>
      <c r="AO96" t="s">
        <v>35</v>
      </c>
      <c r="AP96" t="s">
        <v>792</v>
      </c>
      <c r="AQ96">
        <f t="shared" si="22"/>
        <v>2104</v>
      </c>
      <c r="AR96" t="e">
        <f t="shared" si="23"/>
        <v>#N/A</v>
      </c>
      <c r="AV96" t="s">
        <v>98</v>
      </c>
      <c r="AW96">
        <v>5803</v>
      </c>
    </row>
    <row r="97" spans="7:49" x14ac:dyDescent="0.3">
      <c r="G97" s="22" t="str">
        <f t="shared" si="18"/>
        <v/>
      </c>
      <c r="H97" s="22"/>
      <c r="I97" s="35" t="str">
        <f t="shared" si="16"/>
        <v/>
      </c>
      <c r="J97" s="35"/>
      <c r="N97" s="22" t="str">
        <f t="shared" si="19"/>
        <v/>
      </c>
      <c r="O97" t="str">
        <f t="shared" si="17"/>
        <v/>
      </c>
      <c r="Q97" s="35" t="str">
        <f t="shared" si="24"/>
        <v/>
      </c>
      <c r="S97" t="str">
        <f t="shared" si="20"/>
        <v/>
      </c>
      <c r="AN97" t="e">
        <f t="shared" si="21"/>
        <v>#N/A</v>
      </c>
      <c r="AO97" t="s">
        <v>43</v>
      </c>
      <c r="AP97" t="s">
        <v>792</v>
      </c>
      <c r="AQ97">
        <f t="shared" si="22"/>
        <v>3103</v>
      </c>
      <c r="AR97" t="e">
        <f t="shared" si="23"/>
        <v>#N/A</v>
      </c>
      <c r="AV97" t="s">
        <v>99</v>
      </c>
      <c r="AW97">
        <v>5804</v>
      </c>
    </row>
    <row r="98" spans="7:49" x14ac:dyDescent="0.3">
      <c r="G98" s="22" t="str">
        <f t="shared" si="18"/>
        <v/>
      </c>
      <c r="H98" s="22"/>
      <c r="I98" s="35" t="str">
        <f t="shared" si="16"/>
        <v/>
      </c>
      <c r="J98" s="35"/>
      <c r="N98" s="22" t="str">
        <f t="shared" si="19"/>
        <v/>
      </c>
      <c r="O98" t="str">
        <f t="shared" si="17"/>
        <v/>
      </c>
      <c r="Q98" s="35" t="str">
        <f t="shared" si="24"/>
        <v/>
      </c>
      <c r="S98" t="str">
        <f t="shared" si="20"/>
        <v/>
      </c>
      <c r="AN98" t="e">
        <f t="shared" si="21"/>
        <v>#N/A</v>
      </c>
      <c r="AO98" t="s">
        <v>39</v>
      </c>
      <c r="AP98" t="s">
        <v>792</v>
      </c>
      <c r="AQ98">
        <f t="shared" si="22"/>
        <v>2301</v>
      </c>
      <c r="AR98" t="e">
        <f t="shared" si="23"/>
        <v>#N/A</v>
      </c>
      <c r="AV98" t="s">
        <v>100</v>
      </c>
      <c r="AW98">
        <v>6101</v>
      </c>
    </row>
    <row r="99" spans="7:49" x14ac:dyDescent="0.3">
      <c r="G99" s="22" t="str">
        <f t="shared" si="18"/>
        <v/>
      </c>
      <c r="H99" s="22"/>
      <c r="I99" s="35" t="str">
        <f t="shared" si="16"/>
        <v/>
      </c>
      <c r="J99" s="35"/>
      <c r="N99" s="22" t="str">
        <f t="shared" si="19"/>
        <v/>
      </c>
      <c r="O99" t="str">
        <f t="shared" si="17"/>
        <v/>
      </c>
      <c r="Q99" s="35" t="str">
        <f t="shared" si="24"/>
        <v/>
      </c>
      <c r="S99" t="str">
        <f t="shared" si="20"/>
        <v/>
      </c>
      <c r="AN99" t="e">
        <f t="shared" si="21"/>
        <v>#N/A</v>
      </c>
      <c r="AO99" t="s">
        <v>46</v>
      </c>
      <c r="AP99" t="s">
        <v>792</v>
      </c>
      <c r="AQ99">
        <f t="shared" si="22"/>
        <v>3301</v>
      </c>
      <c r="AR99" t="e">
        <f t="shared" si="23"/>
        <v>#N/A</v>
      </c>
      <c r="AV99" t="s">
        <v>101</v>
      </c>
      <c r="AW99">
        <v>6102</v>
      </c>
    </row>
    <row r="100" spans="7:49" x14ac:dyDescent="0.3">
      <c r="G100" s="22" t="str">
        <f t="shared" si="18"/>
        <v/>
      </c>
      <c r="H100" s="22"/>
      <c r="I100" s="35" t="str">
        <f t="shared" si="16"/>
        <v/>
      </c>
      <c r="J100" s="35"/>
      <c r="N100" s="22" t="str">
        <f t="shared" si="19"/>
        <v/>
      </c>
      <c r="O100" t="str">
        <f t="shared" si="17"/>
        <v/>
      </c>
      <c r="Q100" s="35" t="str">
        <f t="shared" si="24"/>
        <v/>
      </c>
      <c r="S100" t="str">
        <f t="shared" si="20"/>
        <v/>
      </c>
      <c r="AN100" t="e">
        <f t="shared" si="21"/>
        <v>#N/A</v>
      </c>
      <c r="AO100" t="s">
        <v>23</v>
      </c>
      <c r="AP100" t="s">
        <v>792</v>
      </c>
      <c r="AQ100">
        <f t="shared" si="22"/>
        <v>5101</v>
      </c>
      <c r="AR100" t="e">
        <f t="shared" si="23"/>
        <v>#N/A</v>
      </c>
      <c r="AV100" t="s">
        <v>102</v>
      </c>
      <c r="AW100">
        <v>6103</v>
      </c>
    </row>
    <row r="101" spans="7:49" x14ac:dyDescent="0.3">
      <c r="G101" s="22" t="str">
        <f t="shared" si="18"/>
        <v/>
      </c>
      <c r="H101" s="22"/>
      <c r="I101" s="35" t="str">
        <f t="shared" si="16"/>
        <v/>
      </c>
      <c r="J101" s="35"/>
      <c r="N101" s="22" t="str">
        <f t="shared" si="19"/>
        <v/>
      </c>
      <c r="O101" t="str">
        <f t="shared" si="17"/>
        <v/>
      </c>
      <c r="Q101" s="35" t="str">
        <f t="shared" si="24"/>
        <v/>
      </c>
      <c r="S101" t="str">
        <f t="shared" si="20"/>
        <v/>
      </c>
      <c r="AN101" t="e">
        <f t="shared" si="21"/>
        <v>#N/A</v>
      </c>
      <c r="AO101" t="s">
        <v>54</v>
      </c>
      <c r="AP101" t="s">
        <v>792</v>
      </c>
      <c r="AQ101">
        <f t="shared" si="22"/>
        <v>4106</v>
      </c>
      <c r="AR101" t="e">
        <f t="shared" si="23"/>
        <v>#N/A</v>
      </c>
      <c r="AV101" t="s">
        <v>103</v>
      </c>
      <c r="AW101">
        <v>6104</v>
      </c>
    </row>
    <row r="102" spans="7:49" x14ac:dyDescent="0.3">
      <c r="G102" s="22" t="str">
        <f t="shared" si="18"/>
        <v/>
      </c>
      <c r="H102" s="22"/>
      <c r="I102" s="35" t="str">
        <f t="shared" si="16"/>
        <v/>
      </c>
      <c r="J102" s="35"/>
      <c r="N102" s="22" t="str">
        <f t="shared" si="19"/>
        <v/>
      </c>
      <c r="O102" t="str">
        <f t="shared" si="17"/>
        <v/>
      </c>
      <c r="Q102" s="35" t="str">
        <f t="shared" si="24"/>
        <v/>
      </c>
      <c r="S102" t="str">
        <f t="shared" si="20"/>
        <v/>
      </c>
      <c r="AN102" t="e">
        <f t="shared" si="21"/>
        <v>#N/A</v>
      </c>
      <c r="AO102" t="s">
        <v>68</v>
      </c>
      <c r="AP102" t="s">
        <v>792</v>
      </c>
      <c r="AQ102">
        <f t="shared" si="22"/>
        <v>5109</v>
      </c>
      <c r="AR102" t="e">
        <f t="shared" si="23"/>
        <v>#N/A</v>
      </c>
      <c r="AV102" t="s">
        <v>104</v>
      </c>
      <c r="AW102">
        <v>6105</v>
      </c>
    </row>
    <row r="103" spans="7:49" x14ac:dyDescent="0.3">
      <c r="G103" s="22" t="str">
        <f t="shared" si="18"/>
        <v/>
      </c>
      <c r="H103" s="22"/>
      <c r="I103" s="35" t="str">
        <f t="shared" si="16"/>
        <v/>
      </c>
      <c r="J103" s="35"/>
      <c r="N103" s="22" t="str">
        <f t="shared" si="19"/>
        <v/>
      </c>
      <c r="O103" t="str">
        <f t="shared" si="17"/>
        <v/>
      </c>
      <c r="Q103" s="35" t="str">
        <f t="shared" si="24"/>
        <v/>
      </c>
      <c r="S103" t="str">
        <f t="shared" si="20"/>
        <v/>
      </c>
      <c r="AN103" t="e">
        <f t="shared" si="21"/>
        <v>#N/A</v>
      </c>
      <c r="AO103" t="s">
        <v>78</v>
      </c>
      <c r="AP103" t="s">
        <v>792</v>
      </c>
      <c r="AQ103">
        <f t="shared" si="22"/>
        <v>5405</v>
      </c>
      <c r="AR103" t="e">
        <f t="shared" si="23"/>
        <v>#N/A</v>
      </c>
      <c r="AV103" t="s">
        <v>105</v>
      </c>
      <c r="AW103">
        <v>6106</v>
      </c>
    </row>
    <row r="104" spans="7:49" x14ac:dyDescent="0.3">
      <c r="G104" s="22" t="str">
        <f t="shared" si="18"/>
        <v/>
      </c>
      <c r="H104" s="22"/>
      <c r="I104" s="35" t="str">
        <f t="shared" si="16"/>
        <v/>
      </c>
      <c r="J104" s="35"/>
      <c r="N104" s="22" t="str">
        <f t="shared" si="19"/>
        <v/>
      </c>
      <c r="O104" t="str">
        <f t="shared" si="17"/>
        <v/>
      </c>
      <c r="Q104" s="35" t="str">
        <f t="shared" si="24"/>
        <v/>
      </c>
      <c r="S104" t="str">
        <f t="shared" si="20"/>
        <v/>
      </c>
      <c r="AN104" t="e">
        <f t="shared" si="21"/>
        <v>#N/A</v>
      </c>
      <c r="AO104" t="s">
        <v>655</v>
      </c>
      <c r="AP104" t="s">
        <v>700</v>
      </c>
      <c r="AQ104">
        <f t="shared" si="22"/>
        <v>3</v>
      </c>
      <c r="AR104" t="e">
        <f t="shared" si="23"/>
        <v>#N/A</v>
      </c>
      <c r="AV104" t="s">
        <v>106</v>
      </c>
      <c r="AW104">
        <v>6107</v>
      </c>
    </row>
    <row r="105" spans="7:49" x14ac:dyDescent="0.3">
      <c r="G105" s="22" t="str">
        <f t="shared" si="18"/>
        <v/>
      </c>
      <c r="H105" s="22"/>
      <c r="I105" s="35" t="str">
        <f t="shared" si="16"/>
        <v/>
      </c>
      <c r="J105" s="35"/>
      <c r="N105" s="22" t="str">
        <f t="shared" si="19"/>
        <v/>
      </c>
      <c r="O105" t="str">
        <f t="shared" si="17"/>
        <v/>
      </c>
      <c r="Q105" s="35" t="str">
        <f t="shared" si="24"/>
        <v/>
      </c>
      <c r="S105" t="str">
        <f t="shared" si="20"/>
        <v/>
      </c>
      <c r="AN105" t="e">
        <f t="shared" si="21"/>
        <v>#N/A</v>
      </c>
      <c r="AO105" t="s">
        <v>689</v>
      </c>
      <c r="AP105" t="s">
        <v>700</v>
      </c>
      <c r="AQ105">
        <f t="shared" si="22"/>
        <v>7</v>
      </c>
      <c r="AR105" t="e">
        <f t="shared" si="23"/>
        <v>#N/A</v>
      </c>
      <c r="AV105" t="s">
        <v>107</v>
      </c>
      <c r="AW105">
        <v>6108</v>
      </c>
    </row>
    <row r="106" spans="7:49" x14ac:dyDescent="0.3">
      <c r="G106" s="22" t="str">
        <f t="shared" si="18"/>
        <v/>
      </c>
      <c r="H106" s="22"/>
      <c r="I106" s="35" t="str">
        <f t="shared" si="16"/>
        <v/>
      </c>
      <c r="J106" s="35"/>
      <c r="N106" s="22" t="str">
        <f t="shared" si="19"/>
        <v/>
      </c>
      <c r="O106" t="str">
        <f t="shared" si="17"/>
        <v/>
      </c>
      <c r="Q106" s="35" t="str">
        <f t="shared" si="24"/>
        <v/>
      </c>
      <c r="S106" t="str">
        <f t="shared" si="20"/>
        <v/>
      </c>
      <c r="AN106" t="e">
        <f t="shared" si="21"/>
        <v>#N/A</v>
      </c>
      <c r="AO106" t="s">
        <v>641</v>
      </c>
      <c r="AP106" t="s">
        <v>700</v>
      </c>
      <c r="AQ106">
        <f t="shared" si="22"/>
        <v>9</v>
      </c>
      <c r="AR106" t="e">
        <f t="shared" si="23"/>
        <v>#N/A</v>
      </c>
      <c r="AV106" t="s">
        <v>108</v>
      </c>
      <c r="AW106">
        <v>6109</v>
      </c>
    </row>
    <row r="107" spans="7:49" x14ac:dyDescent="0.3">
      <c r="G107" s="22" t="str">
        <f t="shared" si="18"/>
        <v/>
      </c>
      <c r="H107" s="22"/>
      <c r="I107" s="35" t="str">
        <f t="shared" si="16"/>
        <v/>
      </c>
      <c r="J107" s="35"/>
      <c r="N107" s="22" t="str">
        <f t="shared" si="19"/>
        <v/>
      </c>
      <c r="O107" t="str">
        <f t="shared" si="17"/>
        <v/>
      </c>
      <c r="Q107" s="35" t="str">
        <f t="shared" si="24"/>
        <v/>
      </c>
      <c r="S107" t="str">
        <f t="shared" si="20"/>
        <v/>
      </c>
      <c r="AN107" t="e">
        <f t="shared" si="21"/>
        <v>#N/A</v>
      </c>
      <c r="AO107" t="s">
        <v>642</v>
      </c>
      <c r="AP107" t="s">
        <v>700</v>
      </c>
      <c r="AQ107">
        <f t="shared" si="22"/>
        <v>11</v>
      </c>
      <c r="AR107" t="e">
        <f t="shared" si="23"/>
        <v>#N/A</v>
      </c>
      <c r="AV107" t="s">
        <v>109</v>
      </c>
      <c r="AW107">
        <v>6110</v>
      </c>
    </row>
    <row r="108" spans="7:49" x14ac:dyDescent="0.3">
      <c r="G108" s="22" t="str">
        <f t="shared" si="18"/>
        <v/>
      </c>
      <c r="H108" s="22"/>
      <c r="I108" s="35" t="str">
        <f t="shared" si="16"/>
        <v/>
      </c>
      <c r="J108" s="35"/>
      <c r="N108" s="22" t="str">
        <f t="shared" si="19"/>
        <v/>
      </c>
      <c r="O108" t="str">
        <f t="shared" si="17"/>
        <v/>
      </c>
      <c r="Q108" s="35" t="str">
        <f t="shared" si="24"/>
        <v/>
      </c>
      <c r="S108" t="str">
        <f t="shared" si="20"/>
        <v/>
      </c>
      <c r="AN108" t="e">
        <f t="shared" si="21"/>
        <v>#N/A</v>
      </c>
      <c r="AO108" t="s">
        <v>643</v>
      </c>
      <c r="AP108" t="s">
        <v>700</v>
      </c>
      <c r="AQ108">
        <f t="shared" si="22"/>
        <v>12</v>
      </c>
      <c r="AR108" t="e">
        <f t="shared" si="23"/>
        <v>#N/A</v>
      </c>
      <c r="AV108" t="s">
        <v>110</v>
      </c>
      <c r="AW108">
        <v>6111</v>
      </c>
    </row>
    <row r="109" spans="7:49" x14ac:dyDescent="0.3">
      <c r="G109" s="22" t="str">
        <f t="shared" si="18"/>
        <v/>
      </c>
      <c r="H109" s="22"/>
      <c r="I109" s="35" t="str">
        <f t="shared" si="16"/>
        <v/>
      </c>
      <c r="J109" s="35"/>
      <c r="N109" s="22" t="str">
        <f t="shared" si="19"/>
        <v/>
      </c>
      <c r="O109" t="str">
        <f t="shared" si="17"/>
        <v/>
      </c>
      <c r="Q109" s="35" t="str">
        <f t="shared" si="24"/>
        <v/>
      </c>
      <c r="S109" t="str">
        <f t="shared" si="20"/>
        <v/>
      </c>
      <c r="AN109" t="e">
        <f t="shared" si="21"/>
        <v>#N/A</v>
      </c>
      <c r="AO109" t="s">
        <v>644</v>
      </c>
      <c r="AP109" t="s">
        <v>700</v>
      </c>
      <c r="AQ109">
        <f t="shared" si="22"/>
        <v>13</v>
      </c>
      <c r="AR109" t="e">
        <f t="shared" si="23"/>
        <v>#N/A</v>
      </c>
      <c r="AV109" t="s">
        <v>111</v>
      </c>
      <c r="AW109">
        <v>6112</v>
      </c>
    </row>
    <row r="110" spans="7:49" x14ac:dyDescent="0.3">
      <c r="G110" s="22" t="str">
        <f t="shared" si="18"/>
        <v/>
      </c>
      <c r="H110" s="22"/>
      <c r="I110" s="35" t="str">
        <f t="shared" si="16"/>
        <v/>
      </c>
      <c r="J110" s="35"/>
      <c r="N110" s="22" t="str">
        <f t="shared" si="19"/>
        <v/>
      </c>
      <c r="O110" t="str">
        <f t="shared" si="17"/>
        <v/>
      </c>
      <c r="Q110" s="35" t="str">
        <f t="shared" si="24"/>
        <v/>
      </c>
      <c r="S110" t="str">
        <f t="shared" si="20"/>
        <v/>
      </c>
      <c r="AN110" t="e">
        <f t="shared" si="21"/>
        <v>#N/A</v>
      </c>
      <c r="AO110" t="s">
        <v>645</v>
      </c>
      <c r="AP110" t="s">
        <v>700</v>
      </c>
      <c r="AQ110">
        <f t="shared" si="22"/>
        <v>18</v>
      </c>
      <c r="AR110" t="e">
        <f t="shared" si="23"/>
        <v>#N/A</v>
      </c>
      <c r="AV110" t="s">
        <v>112</v>
      </c>
      <c r="AW110">
        <v>6113</v>
      </c>
    </row>
    <row r="111" spans="7:49" x14ac:dyDescent="0.3">
      <c r="G111" s="22" t="str">
        <f t="shared" si="18"/>
        <v/>
      </c>
      <c r="H111" s="22"/>
      <c r="I111" s="35" t="str">
        <f t="shared" si="16"/>
        <v/>
      </c>
      <c r="J111" s="35"/>
      <c r="N111" s="22" t="str">
        <f t="shared" si="19"/>
        <v/>
      </c>
      <c r="O111" t="str">
        <f t="shared" si="17"/>
        <v/>
      </c>
      <c r="Q111" s="35" t="str">
        <f t="shared" si="24"/>
        <v/>
      </c>
      <c r="S111" t="str">
        <f t="shared" si="20"/>
        <v/>
      </c>
      <c r="AN111" t="e">
        <f t="shared" si="21"/>
        <v>#N/A</v>
      </c>
      <c r="AO111" t="s">
        <v>646</v>
      </c>
      <c r="AP111" t="s">
        <v>700</v>
      </c>
      <c r="AQ111">
        <f t="shared" si="22"/>
        <v>21</v>
      </c>
      <c r="AR111" t="e">
        <f t="shared" si="23"/>
        <v>#N/A</v>
      </c>
      <c r="AV111" t="s">
        <v>113</v>
      </c>
      <c r="AW111">
        <v>6114</v>
      </c>
    </row>
    <row r="112" spans="7:49" x14ac:dyDescent="0.3">
      <c r="G112" s="22" t="str">
        <f t="shared" si="18"/>
        <v/>
      </c>
      <c r="H112" s="22"/>
      <c r="I112" s="35" t="str">
        <f t="shared" si="16"/>
        <v/>
      </c>
      <c r="J112" s="35"/>
      <c r="N112" s="22" t="str">
        <f t="shared" si="19"/>
        <v/>
      </c>
      <c r="O112" t="str">
        <f t="shared" si="17"/>
        <v/>
      </c>
      <c r="Q112" s="35" t="str">
        <f t="shared" si="24"/>
        <v/>
      </c>
      <c r="S112" t="str">
        <f t="shared" si="20"/>
        <v/>
      </c>
      <c r="AN112" t="e">
        <f t="shared" si="21"/>
        <v>#N/A</v>
      </c>
      <c r="AO112" t="s">
        <v>647</v>
      </c>
      <c r="AP112" t="s">
        <v>700</v>
      </c>
      <c r="AQ112">
        <f t="shared" si="22"/>
        <v>23</v>
      </c>
      <c r="AR112" t="e">
        <f t="shared" si="23"/>
        <v>#N/A</v>
      </c>
      <c r="AV112" t="s">
        <v>114</v>
      </c>
      <c r="AW112">
        <v>6115</v>
      </c>
    </row>
    <row r="113" spans="7:49" x14ac:dyDescent="0.3">
      <c r="G113" s="22" t="str">
        <f t="shared" si="18"/>
        <v/>
      </c>
      <c r="H113" s="22"/>
      <c r="I113" s="35" t="str">
        <f t="shared" si="16"/>
        <v/>
      </c>
      <c r="J113" s="35"/>
      <c r="N113" s="22" t="str">
        <f t="shared" si="19"/>
        <v/>
      </c>
      <c r="O113" t="str">
        <f t="shared" si="17"/>
        <v/>
      </c>
      <c r="Q113" s="35" t="str">
        <f t="shared" si="24"/>
        <v/>
      </c>
      <c r="S113" t="str">
        <f t="shared" si="20"/>
        <v/>
      </c>
      <c r="AN113" t="e">
        <f t="shared" si="21"/>
        <v>#N/A</v>
      </c>
      <c r="AO113" t="s">
        <v>648</v>
      </c>
      <c r="AP113" t="s">
        <v>700</v>
      </c>
      <c r="AQ113">
        <f t="shared" si="22"/>
        <v>26</v>
      </c>
      <c r="AR113" t="e">
        <f t="shared" si="23"/>
        <v>#N/A</v>
      </c>
      <c r="AV113" t="s">
        <v>115</v>
      </c>
      <c r="AW113">
        <v>6116</v>
      </c>
    </row>
    <row r="114" spans="7:49" x14ac:dyDescent="0.3">
      <c r="G114" s="22" t="str">
        <f t="shared" si="18"/>
        <v/>
      </c>
      <c r="H114" s="22"/>
      <c r="I114" s="35" t="str">
        <f t="shared" si="16"/>
        <v/>
      </c>
      <c r="J114" s="35"/>
      <c r="N114" s="22" t="str">
        <f t="shared" si="19"/>
        <v/>
      </c>
      <c r="O114" t="str">
        <f t="shared" si="17"/>
        <v/>
      </c>
      <c r="Q114" s="35" t="str">
        <f t="shared" si="24"/>
        <v/>
      </c>
      <c r="S114" t="str">
        <f t="shared" si="20"/>
        <v/>
      </c>
      <c r="AN114" t="e">
        <f t="shared" si="21"/>
        <v>#N/A</v>
      </c>
      <c r="AO114" t="s">
        <v>649</v>
      </c>
      <c r="AP114" t="s">
        <v>700</v>
      </c>
      <c r="AQ114">
        <f t="shared" si="22"/>
        <v>35</v>
      </c>
      <c r="AR114" t="e">
        <f t="shared" si="23"/>
        <v>#N/A</v>
      </c>
      <c r="AV114" t="s">
        <v>116</v>
      </c>
      <c r="AW114">
        <v>6117</v>
      </c>
    </row>
    <row r="115" spans="7:49" x14ac:dyDescent="0.3">
      <c r="G115" s="22" t="str">
        <f t="shared" si="18"/>
        <v/>
      </c>
      <c r="H115" s="22"/>
      <c r="I115" s="35" t="str">
        <f t="shared" si="16"/>
        <v/>
      </c>
      <c r="J115" s="35"/>
      <c r="N115" s="22" t="str">
        <f t="shared" si="19"/>
        <v/>
      </c>
      <c r="O115" t="str">
        <f t="shared" si="17"/>
        <v/>
      </c>
      <c r="Q115" s="35" t="str">
        <f t="shared" si="24"/>
        <v/>
      </c>
      <c r="S115" t="str">
        <f t="shared" si="20"/>
        <v/>
      </c>
      <c r="AN115" t="e">
        <f t="shared" si="21"/>
        <v>#N/A</v>
      </c>
      <c r="AO115" t="s">
        <v>651</v>
      </c>
      <c r="AP115" t="s">
        <v>700</v>
      </c>
      <c r="AQ115">
        <f t="shared" si="22"/>
        <v>39</v>
      </c>
      <c r="AR115" t="e">
        <f t="shared" si="23"/>
        <v>#N/A</v>
      </c>
      <c r="AV115" t="s">
        <v>117</v>
      </c>
      <c r="AW115">
        <v>6201</v>
      </c>
    </row>
    <row r="116" spans="7:49" x14ac:dyDescent="0.3">
      <c r="G116" s="22" t="str">
        <f t="shared" si="18"/>
        <v/>
      </c>
      <c r="H116" s="22"/>
      <c r="I116" s="35" t="str">
        <f t="shared" si="16"/>
        <v/>
      </c>
      <c r="J116" s="35"/>
      <c r="N116" s="22" t="str">
        <f t="shared" si="19"/>
        <v/>
      </c>
      <c r="O116" t="str">
        <f t="shared" si="17"/>
        <v/>
      </c>
      <c r="Q116" s="35" t="str">
        <f t="shared" si="24"/>
        <v/>
      </c>
      <c r="S116" t="str">
        <f t="shared" si="20"/>
        <v/>
      </c>
      <c r="AN116" t="e">
        <f t="shared" si="21"/>
        <v>#N/A</v>
      </c>
      <c r="AO116" t="s">
        <v>652</v>
      </c>
      <c r="AP116" t="s">
        <v>700</v>
      </c>
      <c r="AQ116">
        <f t="shared" si="22"/>
        <v>41</v>
      </c>
      <c r="AR116" t="e">
        <f t="shared" si="23"/>
        <v>#N/A</v>
      </c>
      <c r="AV116" t="s">
        <v>118</v>
      </c>
      <c r="AW116">
        <v>6202</v>
      </c>
    </row>
    <row r="117" spans="7:49" x14ac:dyDescent="0.3">
      <c r="G117" s="22" t="str">
        <f t="shared" si="18"/>
        <v/>
      </c>
      <c r="H117" s="22"/>
      <c r="I117" s="35" t="str">
        <f t="shared" si="16"/>
        <v/>
      </c>
      <c r="J117" s="35"/>
      <c r="N117" s="22" t="str">
        <f t="shared" si="19"/>
        <v/>
      </c>
      <c r="O117" t="str">
        <f t="shared" si="17"/>
        <v/>
      </c>
      <c r="Q117" s="35" t="str">
        <f t="shared" si="24"/>
        <v/>
      </c>
      <c r="S117" t="str">
        <f t="shared" si="20"/>
        <v/>
      </c>
      <c r="AN117" t="e">
        <f t="shared" si="21"/>
        <v>#N/A</v>
      </c>
      <c r="AO117" t="s">
        <v>671</v>
      </c>
      <c r="AP117" t="s">
        <v>700</v>
      </c>
      <c r="AQ117">
        <f t="shared" si="22"/>
        <v>45</v>
      </c>
      <c r="AR117" t="e">
        <f t="shared" si="23"/>
        <v>#N/A</v>
      </c>
      <c r="AV117" t="s">
        <v>119</v>
      </c>
      <c r="AW117">
        <v>6203</v>
      </c>
    </row>
    <row r="118" spans="7:49" x14ac:dyDescent="0.3">
      <c r="G118" s="22" t="str">
        <f t="shared" si="18"/>
        <v/>
      </c>
      <c r="H118" s="22"/>
      <c r="I118" s="35" t="str">
        <f t="shared" si="16"/>
        <v/>
      </c>
      <c r="J118" s="35"/>
      <c r="N118" s="22" t="str">
        <f t="shared" si="19"/>
        <v/>
      </c>
      <c r="O118" t="str">
        <f t="shared" si="17"/>
        <v/>
      </c>
      <c r="Q118" s="35" t="str">
        <f t="shared" si="24"/>
        <v/>
      </c>
      <c r="S118" t="str">
        <f t="shared" si="20"/>
        <v/>
      </c>
      <c r="AN118" t="e">
        <f t="shared" si="21"/>
        <v>#N/A</v>
      </c>
      <c r="AO118" t="s">
        <v>653</v>
      </c>
      <c r="AP118" t="s">
        <v>700</v>
      </c>
      <c r="AQ118">
        <f t="shared" si="22"/>
        <v>47</v>
      </c>
      <c r="AR118" t="e">
        <f t="shared" si="23"/>
        <v>#N/A</v>
      </c>
      <c r="AV118" t="s">
        <v>120</v>
      </c>
      <c r="AW118">
        <v>6204</v>
      </c>
    </row>
    <row r="119" spans="7:49" x14ac:dyDescent="0.3">
      <c r="G119" s="22" t="str">
        <f t="shared" si="18"/>
        <v/>
      </c>
      <c r="H119" s="22"/>
      <c r="I119" s="35" t="str">
        <f t="shared" si="16"/>
        <v/>
      </c>
      <c r="J119" s="35"/>
      <c r="N119" s="22" t="str">
        <f t="shared" si="19"/>
        <v/>
      </c>
      <c r="O119" t="str">
        <f t="shared" si="17"/>
        <v/>
      </c>
      <c r="Q119" s="35" t="str">
        <f t="shared" si="24"/>
        <v/>
      </c>
      <c r="S119" t="str">
        <f t="shared" si="20"/>
        <v/>
      </c>
      <c r="AN119" t="e">
        <f t="shared" si="21"/>
        <v>#N/A</v>
      </c>
      <c r="AO119" t="s">
        <v>654</v>
      </c>
      <c r="AP119" t="s">
        <v>700</v>
      </c>
      <c r="AQ119">
        <f t="shared" si="22"/>
        <v>49</v>
      </c>
      <c r="AR119" t="e">
        <f t="shared" si="23"/>
        <v>#N/A</v>
      </c>
      <c r="AV119" t="s">
        <v>121</v>
      </c>
      <c r="AW119">
        <v>6205</v>
      </c>
    </row>
    <row r="120" spans="7:49" x14ac:dyDescent="0.3">
      <c r="G120" s="22" t="str">
        <f t="shared" si="18"/>
        <v/>
      </c>
      <c r="H120" s="22"/>
      <c r="I120" s="35" t="str">
        <f t="shared" si="16"/>
        <v/>
      </c>
      <c r="J120" s="35"/>
      <c r="N120" s="22" t="str">
        <f t="shared" si="19"/>
        <v/>
      </c>
      <c r="O120" t="str">
        <f t="shared" si="17"/>
        <v/>
      </c>
      <c r="Q120" s="35" t="str">
        <f t="shared" si="24"/>
        <v/>
      </c>
      <c r="S120" t="str">
        <f t="shared" si="20"/>
        <v/>
      </c>
      <c r="AN120" t="e">
        <f t="shared" si="21"/>
        <v>#N/A</v>
      </c>
      <c r="AO120" t="s">
        <v>656</v>
      </c>
      <c r="AP120" t="s">
        <v>700</v>
      </c>
      <c r="AQ120">
        <f t="shared" si="22"/>
        <v>50</v>
      </c>
      <c r="AR120" t="e">
        <f t="shared" si="23"/>
        <v>#N/A</v>
      </c>
      <c r="AV120" t="s">
        <v>122</v>
      </c>
      <c r="AW120">
        <v>6206</v>
      </c>
    </row>
    <row r="121" spans="7:49" x14ac:dyDescent="0.3">
      <c r="G121" s="22" t="str">
        <f t="shared" si="18"/>
        <v/>
      </c>
      <c r="H121" s="22"/>
      <c r="I121" s="35" t="str">
        <f t="shared" si="16"/>
        <v/>
      </c>
      <c r="J121" s="35"/>
      <c r="N121" s="22" t="str">
        <f t="shared" si="19"/>
        <v/>
      </c>
      <c r="O121" t="str">
        <f t="shared" si="17"/>
        <v/>
      </c>
      <c r="Q121" s="35" t="str">
        <f t="shared" si="24"/>
        <v/>
      </c>
      <c r="S121" t="str">
        <f t="shared" si="20"/>
        <v/>
      </c>
      <c r="AN121" t="e">
        <f t="shared" si="21"/>
        <v>#N/A</v>
      </c>
      <c r="AO121" t="s">
        <v>658</v>
      </c>
      <c r="AP121" t="s">
        <v>700</v>
      </c>
      <c r="AQ121">
        <f t="shared" si="22"/>
        <v>52</v>
      </c>
      <c r="AR121" t="e">
        <f t="shared" si="23"/>
        <v>#N/A</v>
      </c>
      <c r="AV121" t="s">
        <v>123</v>
      </c>
      <c r="AW121">
        <v>6301</v>
      </c>
    </row>
    <row r="122" spans="7:49" x14ac:dyDescent="0.3">
      <c r="G122" s="22" t="str">
        <f t="shared" si="18"/>
        <v/>
      </c>
      <c r="H122" s="22"/>
      <c r="I122" s="35" t="str">
        <f t="shared" si="16"/>
        <v/>
      </c>
      <c r="J122" s="35"/>
      <c r="N122" s="22" t="str">
        <f t="shared" si="19"/>
        <v/>
      </c>
      <c r="O122" t="str">
        <f t="shared" si="17"/>
        <v/>
      </c>
      <c r="Q122" s="35" t="str">
        <f t="shared" si="24"/>
        <v/>
      </c>
      <c r="S122" t="str">
        <f t="shared" si="20"/>
        <v/>
      </c>
      <c r="AN122" t="e">
        <f t="shared" si="21"/>
        <v>#N/A</v>
      </c>
      <c r="AO122" t="s">
        <v>691</v>
      </c>
      <c r="AP122" t="s">
        <v>700</v>
      </c>
      <c r="AQ122">
        <f t="shared" si="22"/>
        <v>54</v>
      </c>
      <c r="AR122" t="e">
        <f t="shared" si="23"/>
        <v>#N/A</v>
      </c>
      <c r="AV122" t="s">
        <v>124</v>
      </c>
      <c r="AW122">
        <v>6302</v>
      </c>
    </row>
    <row r="123" spans="7:49" x14ac:dyDescent="0.3">
      <c r="G123" s="22" t="str">
        <f t="shared" si="18"/>
        <v/>
      </c>
      <c r="H123" s="22"/>
      <c r="I123" s="35" t="str">
        <f t="shared" si="16"/>
        <v/>
      </c>
      <c r="J123" s="35"/>
      <c r="N123" s="22" t="str">
        <f t="shared" si="19"/>
        <v/>
      </c>
      <c r="O123" t="str">
        <f t="shared" si="17"/>
        <v/>
      </c>
      <c r="Q123" s="35" t="str">
        <f t="shared" si="24"/>
        <v/>
      </c>
      <c r="S123" t="str">
        <f t="shared" si="20"/>
        <v/>
      </c>
      <c r="AN123" t="e">
        <f t="shared" si="21"/>
        <v>#N/A</v>
      </c>
      <c r="AO123" t="s">
        <v>640</v>
      </c>
      <c r="AP123" t="s">
        <v>700</v>
      </c>
      <c r="AQ123">
        <f t="shared" si="22"/>
        <v>55</v>
      </c>
      <c r="AR123" t="e">
        <f t="shared" si="23"/>
        <v>#N/A</v>
      </c>
      <c r="AV123" t="s">
        <v>125</v>
      </c>
      <c r="AW123">
        <v>6303</v>
      </c>
    </row>
    <row r="124" spans="7:49" x14ac:dyDescent="0.3">
      <c r="G124" s="22" t="str">
        <f t="shared" si="18"/>
        <v/>
      </c>
      <c r="H124" s="22"/>
      <c r="I124" s="35" t="str">
        <f t="shared" si="16"/>
        <v/>
      </c>
      <c r="J124" s="35"/>
      <c r="N124" s="22" t="str">
        <f t="shared" si="19"/>
        <v/>
      </c>
      <c r="O124" t="str">
        <f t="shared" si="17"/>
        <v/>
      </c>
      <c r="Q124" s="35" t="str">
        <f t="shared" si="24"/>
        <v/>
      </c>
      <c r="S124" t="str">
        <f t="shared" si="20"/>
        <v/>
      </c>
      <c r="AN124" t="e">
        <f t="shared" si="21"/>
        <v>#N/A</v>
      </c>
      <c r="AO124" t="s">
        <v>659</v>
      </c>
      <c r="AP124" t="s">
        <v>700</v>
      </c>
      <c r="AQ124">
        <f t="shared" si="22"/>
        <v>59</v>
      </c>
      <c r="AR124" t="e">
        <f t="shared" si="23"/>
        <v>#N/A</v>
      </c>
      <c r="AV124" t="s">
        <v>126</v>
      </c>
      <c r="AW124">
        <v>6304</v>
      </c>
    </row>
    <row r="125" spans="7:49" x14ac:dyDescent="0.3">
      <c r="G125" s="22" t="str">
        <f t="shared" si="18"/>
        <v/>
      </c>
      <c r="H125" s="22"/>
      <c r="I125" s="35" t="str">
        <f t="shared" si="16"/>
        <v/>
      </c>
      <c r="J125" s="35"/>
      <c r="N125" s="22" t="str">
        <f t="shared" si="19"/>
        <v/>
      </c>
      <c r="O125" t="str">
        <f t="shared" si="17"/>
        <v/>
      </c>
      <c r="Q125" s="35" t="str">
        <f t="shared" si="24"/>
        <v/>
      </c>
      <c r="S125" t="str">
        <f t="shared" si="20"/>
        <v/>
      </c>
      <c r="AN125" t="e">
        <f t="shared" si="21"/>
        <v>#N/A</v>
      </c>
      <c r="AO125" t="s">
        <v>697</v>
      </c>
      <c r="AP125" t="s">
        <v>700</v>
      </c>
      <c r="AQ125">
        <f t="shared" si="22"/>
        <v>60</v>
      </c>
      <c r="AR125" t="e">
        <f t="shared" si="23"/>
        <v>#N/A</v>
      </c>
      <c r="AV125" t="s">
        <v>127</v>
      </c>
      <c r="AW125">
        <v>6305</v>
      </c>
    </row>
    <row r="126" spans="7:49" x14ac:dyDescent="0.3">
      <c r="G126" s="22" t="str">
        <f t="shared" si="18"/>
        <v/>
      </c>
      <c r="H126" s="22"/>
      <c r="I126" s="35" t="str">
        <f t="shared" si="16"/>
        <v/>
      </c>
      <c r="J126" s="35"/>
      <c r="N126" s="22" t="str">
        <f t="shared" si="19"/>
        <v/>
      </c>
      <c r="O126" t="str">
        <f t="shared" si="17"/>
        <v/>
      </c>
      <c r="Q126" s="35" t="str">
        <f t="shared" si="24"/>
        <v/>
      </c>
      <c r="S126" t="str">
        <f t="shared" si="20"/>
        <v/>
      </c>
      <c r="AN126" t="e">
        <f t="shared" si="21"/>
        <v>#N/A</v>
      </c>
      <c r="AO126" t="s">
        <v>682</v>
      </c>
      <c r="AP126" t="s">
        <v>700</v>
      </c>
      <c r="AQ126">
        <f t="shared" si="22"/>
        <v>63</v>
      </c>
      <c r="AR126" t="e">
        <f t="shared" si="23"/>
        <v>#N/A</v>
      </c>
      <c r="AV126" t="s">
        <v>128</v>
      </c>
      <c r="AW126">
        <v>6306</v>
      </c>
    </row>
    <row r="127" spans="7:49" x14ac:dyDescent="0.3">
      <c r="G127" s="22" t="str">
        <f t="shared" si="18"/>
        <v/>
      </c>
      <c r="H127" s="22"/>
      <c r="I127" s="35" t="str">
        <f t="shared" si="16"/>
        <v/>
      </c>
      <c r="J127" s="35"/>
      <c r="N127" s="22" t="str">
        <f t="shared" si="19"/>
        <v/>
      </c>
      <c r="O127" t="str">
        <f t="shared" si="17"/>
        <v/>
      </c>
      <c r="Q127" s="35" t="str">
        <f t="shared" si="24"/>
        <v/>
      </c>
      <c r="S127" t="str">
        <f t="shared" si="20"/>
        <v/>
      </c>
      <c r="AN127" t="e">
        <f t="shared" si="21"/>
        <v>#N/A</v>
      </c>
      <c r="AO127" t="s">
        <v>660</v>
      </c>
      <c r="AP127" t="s">
        <v>700</v>
      </c>
      <c r="AQ127">
        <f t="shared" si="22"/>
        <v>64</v>
      </c>
      <c r="AR127" t="e">
        <f t="shared" si="23"/>
        <v>#N/A</v>
      </c>
      <c r="AV127" t="s">
        <v>129</v>
      </c>
      <c r="AW127">
        <v>6307</v>
      </c>
    </row>
    <row r="128" spans="7:49" x14ac:dyDescent="0.3">
      <c r="G128" s="22" t="str">
        <f t="shared" si="18"/>
        <v/>
      </c>
      <c r="H128" s="22"/>
      <c r="I128" s="35" t="str">
        <f t="shared" si="16"/>
        <v/>
      </c>
      <c r="J128" s="35"/>
      <c r="N128" s="22" t="str">
        <f t="shared" si="19"/>
        <v/>
      </c>
      <c r="O128" t="str">
        <f t="shared" si="17"/>
        <v/>
      </c>
      <c r="Q128" s="35" t="str">
        <f t="shared" si="24"/>
        <v/>
      </c>
      <c r="S128" t="str">
        <f t="shared" si="20"/>
        <v/>
      </c>
      <c r="AN128" t="e">
        <f t="shared" si="21"/>
        <v>#N/A</v>
      </c>
      <c r="AO128" t="s">
        <v>661</v>
      </c>
      <c r="AP128" t="s">
        <v>700</v>
      </c>
      <c r="AQ128">
        <f t="shared" si="22"/>
        <v>66</v>
      </c>
      <c r="AR128" t="e">
        <f t="shared" si="23"/>
        <v>#N/A</v>
      </c>
      <c r="AV128" t="s">
        <v>130</v>
      </c>
      <c r="AW128">
        <v>6308</v>
      </c>
    </row>
    <row r="129" spans="7:49" x14ac:dyDescent="0.3">
      <c r="G129" s="22" t="str">
        <f t="shared" si="18"/>
        <v/>
      </c>
      <c r="H129" s="22"/>
      <c r="I129" s="35" t="str">
        <f t="shared" si="16"/>
        <v/>
      </c>
      <c r="J129" s="35"/>
      <c r="N129" s="22" t="str">
        <f t="shared" si="19"/>
        <v/>
      </c>
      <c r="O129" t="str">
        <f t="shared" si="17"/>
        <v/>
      </c>
      <c r="Q129" s="35" t="str">
        <f t="shared" si="24"/>
        <v/>
      </c>
      <c r="S129" t="str">
        <f t="shared" si="20"/>
        <v/>
      </c>
      <c r="AN129" t="e">
        <f t="shared" si="21"/>
        <v>#N/A</v>
      </c>
      <c r="AO129" t="s">
        <v>663</v>
      </c>
      <c r="AP129" t="s">
        <v>700</v>
      </c>
      <c r="AQ129">
        <f t="shared" si="22"/>
        <v>73</v>
      </c>
      <c r="AR129" t="e">
        <f t="shared" si="23"/>
        <v>#N/A</v>
      </c>
      <c r="AV129" t="s">
        <v>131</v>
      </c>
      <c r="AW129">
        <v>6309</v>
      </c>
    </row>
    <row r="130" spans="7:49" x14ac:dyDescent="0.3">
      <c r="G130" s="22" t="str">
        <f t="shared" si="18"/>
        <v/>
      </c>
      <c r="H130" s="22"/>
      <c r="I130" s="35" t="str">
        <f t="shared" si="16"/>
        <v/>
      </c>
      <c r="J130" s="35"/>
      <c r="N130" s="22" t="str">
        <f t="shared" si="19"/>
        <v/>
      </c>
      <c r="O130" t="str">
        <f t="shared" si="17"/>
        <v/>
      </c>
      <c r="Q130" s="35" t="str">
        <f t="shared" si="24"/>
        <v/>
      </c>
      <c r="S130" t="str">
        <f t="shared" si="20"/>
        <v/>
      </c>
      <c r="AN130" t="e">
        <f t="shared" si="21"/>
        <v>#N/A</v>
      </c>
      <c r="AO130" t="s">
        <v>665</v>
      </c>
      <c r="AP130" t="s">
        <v>700</v>
      </c>
      <c r="AQ130">
        <f t="shared" si="22"/>
        <v>79</v>
      </c>
      <c r="AR130" t="e">
        <f t="shared" si="23"/>
        <v>#N/A</v>
      </c>
      <c r="AV130" t="s">
        <v>132</v>
      </c>
      <c r="AW130">
        <v>6310</v>
      </c>
    </row>
    <row r="131" spans="7:49" x14ac:dyDescent="0.3">
      <c r="G131" s="22" t="str">
        <f t="shared" si="18"/>
        <v/>
      </c>
      <c r="H131" s="22"/>
      <c r="I131" s="35" t="str">
        <f t="shared" si="16"/>
        <v/>
      </c>
      <c r="J131" s="35"/>
      <c r="N131" s="22" t="str">
        <f t="shared" si="19"/>
        <v/>
      </c>
      <c r="O131" t="str">
        <f t="shared" si="17"/>
        <v/>
      </c>
      <c r="Q131" s="35" t="str">
        <f t="shared" si="24"/>
        <v/>
      </c>
      <c r="S131" t="str">
        <f t="shared" si="20"/>
        <v/>
      </c>
      <c r="AN131" t="e">
        <f t="shared" si="21"/>
        <v>#N/A</v>
      </c>
      <c r="AO131" t="s">
        <v>667</v>
      </c>
      <c r="AP131" t="s">
        <v>700</v>
      </c>
      <c r="AQ131">
        <f t="shared" si="22"/>
        <v>81</v>
      </c>
      <c r="AR131" t="e">
        <f t="shared" si="23"/>
        <v>#N/A</v>
      </c>
      <c r="AV131" t="s">
        <v>133</v>
      </c>
      <c r="AW131">
        <v>7101</v>
      </c>
    </row>
    <row r="132" spans="7:49" x14ac:dyDescent="0.3">
      <c r="G132" s="22" t="str">
        <f t="shared" si="18"/>
        <v/>
      </c>
      <c r="H132" s="22"/>
      <c r="I132" s="35" t="str">
        <f t="shared" ref="I132:I195" si="25">+IF(F132="","","T-"&amp;$G$1+G132)</f>
        <v/>
      </c>
      <c r="J132" s="35"/>
      <c r="N132" s="22" t="str">
        <f t="shared" si="19"/>
        <v/>
      </c>
      <c r="O132" t="str">
        <f t="shared" ref="O132:O195" si="26">+IF(M132="","","C-"&amp;$G$1+N132)</f>
        <v/>
      </c>
      <c r="Q132" s="35" t="str">
        <f t="shared" si="24"/>
        <v/>
      </c>
      <c r="S132" t="str">
        <f t="shared" si="20"/>
        <v/>
      </c>
      <c r="AN132" t="e">
        <f t="shared" si="21"/>
        <v>#N/A</v>
      </c>
      <c r="AO132" t="s">
        <v>666</v>
      </c>
      <c r="AP132" t="s">
        <v>700</v>
      </c>
      <c r="AQ132">
        <f t="shared" si="22"/>
        <v>82</v>
      </c>
      <c r="AR132" t="e">
        <f t="shared" si="23"/>
        <v>#N/A</v>
      </c>
      <c r="AV132" t="s">
        <v>134</v>
      </c>
      <c r="AW132">
        <v>7102</v>
      </c>
    </row>
    <row r="133" spans="7:49" x14ac:dyDescent="0.3">
      <c r="G133" s="22" t="str">
        <f t="shared" ref="G133:G196" si="27">+IF(F133="","",G132+1)</f>
        <v/>
      </c>
      <c r="H133" s="22"/>
      <c r="I133" s="35" t="str">
        <f t="shared" si="25"/>
        <v/>
      </c>
      <c r="J133" s="35"/>
      <c r="N133" s="22" t="str">
        <f t="shared" ref="N133:N196" si="28">+IF(M133="","",N132+1)</f>
        <v/>
      </c>
      <c r="O133" t="str">
        <f t="shared" si="26"/>
        <v/>
      </c>
      <c r="Q133" s="35" t="str">
        <f t="shared" si="24"/>
        <v/>
      </c>
      <c r="S133" t="str">
        <f t="shared" ref="S133:S196" si="29">+Q133</f>
        <v/>
      </c>
      <c r="AN133" t="e">
        <f t="shared" ref="AN133:AN196" si="30">++IF(AO133="","",VLOOKUP(AP133,$R$4:$S$6,2,0)*100000+AQ133)</f>
        <v>#N/A</v>
      </c>
      <c r="AO133" t="s">
        <v>668</v>
      </c>
      <c r="AP133" t="s">
        <v>700</v>
      </c>
      <c r="AQ133">
        <f t="shared" ref="AQ133:AQ196" si="31">+IF(AO133="","",VLOOKUP(AO133,$AV$3:$AW$20000,2,0))</f>
        <v>89</v>
      </c>
      <c r="AR133" t="e">
        <f t="shared" ref="AR133:AR196" si="32">+AN133</f>
        <v>#N/A</v>
      </c>
      <c r="AV133" t="s">
        <v>135</v>
      </c>
      <c r="AW133">
        <v>7103</v>
      </c>
    </row>
    <row r="134" spans="7:49" x14ac:dyDescent="0.3">
      <c r="G134" s="22" t="str">
        <f t="shared" si="27"/>
        <v/>
      </c>
      <c r="H134" s="22"/>
      <c r="I134" s="35" t="str">
        <f t="shared" si="25"/>
        <v/>
      </c>
      <c r="J134" s="35"/>
      <c r="N134" s="22" t="str">
        <f t="shared" si="28"/>
        <v/>
      </c>
      <c r="O134" t="str">
        <f t="shared" si="26"/>
        <v/>
      </c>
      <c r="Q134" s="35" t="str">
        <f t="shared" ref="Q134:Q197" si="33">++IF(R134="","",Q133+1)</f>
        <v/>
      </c>
      <c r="S134" t="str">
        <f t="shared" si="29"/>
        <v/>
      </c>
      <c r="AN134" t="e">
        <f t="shared" si="30"/>
        <v>#N/A</v>
      </c>
      <c r="AO134" t="s">
        <v>669</v>
      </c>
      <c r="AP134" t="s">
        <v>700</v>
      </c>
      <c r="AQ134">
        <f t="shared" si="31"/>
        <v>90</v>
      </c>
      <c r="AR134" t="e">
        <f t="shared" si="32"/>
        <v>#N/A</v>
      </c>
      <c r="AV134" t="s">
        <v>136</v>
      </c>
      <c r="AW134">
        <v>7104</v>
      </c>
    </row>
    <row r="135" spans="7:49" x14ac:dyDescent="0.3">
      <c r="G135" s="22" t="str">
        <f t="shared" si="27"/>
        <v/>
      </c>
      <c r="H135" s="22"/>
      <c r="I135" s="35" t="str">
        <f t="shared" si="25"/>
        <v/>
      </c>
      <c r="J135" s="35"/>
      <c r="N135" s="22" t="str">
        <f t="shared" si="28"/>
        <v/>
      </c>
      <c r="O135" t="str">
        <f t="shared" si="26"/>
        <v/>
      </c>
      <c r="Q135" s="35" t="str">
        <f t="shared" si="33"/>
        <v/>
      </c>
      <c r="S135" t="str">
        <f t="shared" si="29"/>
        <v/>
      </c>
      <c r="AN135" t="e">
        <f t="shared" si="30"/>
        <v>#N/A</v>
      </c>
      <c r="AO135" t="s">
        <v>670</v>
      </c>
      <c r="AP135" t="s">
        <v>700</v>
      </c>
      <c r="AQ135">
        <f t="shared" si="31"/>
        <v>92</v>
      </c>
      <c r="AR135" t="e">
        <f t="shared" si="32"/>
        <v>#N/A</v>
      </c>
      <c r="AV135" t="s">
        <v>24</v>
      </c>
      <c r="AW135">
        <v>7105</v>
      </c>
    </row>
    <row r="136" spans="7:49" x14ac:dyDescent="0.3">
      <c r="G136" s="22" t="str">
        <f t="shared" si="27"/>
        <v/>
      </c>
      <c r="H136" s="22"/>
      <c r="I136" s="35" t="str">
        <f t="shared" si="25"/>
        <v/>
      </c>
      <c r="J136" s="35"/>
      <c r="N136" s="22" t="str">
        <f t="shared" si="28"/>
        <v/>
      </c>
      <c r="O136" t="str">
        <f t="shared" si="26"/>
        <v/>
      </c>
      <c r="Q136" s="35" t="str">
        <f t="shared" si="33"/>
        <v/>
      </c>
      <c r="S136" t="str">
        <f t="shared" si="29"/>
        <v/>
      </c>
      <c r="AN136" t="e">
        <f t="shared" si="30"/>
        <v>#N/A</v>
      </c>
      <c r="AO136" t="s">
        <v>672</v>
      </c>
      <c r="AP136" t="s">
        <v>700</v>
      </c>
      <c r="AQ136">
        <f t="shared" si="31"/>
        <v>99</v>
      </c>
      <c r="AR136" t="e">
        <f t="shared" si="32"/>
        <v>#N/A</v>
      </c>
      <c r="AV136" t="s">
        <v>137</v>
      </c>
      <c r="AW136">
        <v>7106</v>
      </c>
    </row>
    <row r="137" spans="7:49" x14ac:dyDescent="0.3">
      <c r="G137" s="22" t="str">
        <f t="shared" si="27"/>
        <v/>
      </c>
      <c r="H137" s="22"/>
      <c r="I137" s="35" t="str">
        <f t="shared" si="25"/>
        <v/>
      </c>
      <c r="J137" s="35"/>
      <c r="N137" s="22" t="str">
        <f t="shared" si="28"/>
        <v/>
      </c>
      <c r="O137" t="str">
        <f t="shared" si="26"/>
        <v/>
      </c>
      <c r="Q137" s="35" t="str">
        <f t="shared" si="33"/>
        <v/>
      </c>
      <c r="S137" t="str">
        <f t="shared" si="29"/>
        <v/>
      </c>
      <c r="AN137" t="e">
        <f t="shared" si="30"/>
        <v>#N/A</v>
      </c>
      <c r="AO137" t="s">
        <v>675</v>
      </c>
      <c r="AP137" t="s">
        <v>700</v>
      </c>
      <c r="AQ137">
        <f t="shared" si="31"/>
        <v>102</v>
      </c>
      <c r="AR137" t="e">
        <f t="shared" si="32"/>
        <v>#N/A</v>
      </c>
      <c r="AV137" t="s">
        <v>138</v>
      </c>
      <c r="AW137">
        <v>7107</v>
      </c>
    </row>
    <row r="138" spans="7:49" x14ac:dyDescent="0.3">
      <c r="G138" s="22" t="str">
        <f t="shared" si="27"/>
        <v/>
      </c>
      <c r="H138" s="22"/>
      <c r="I138" s="35" t="str">
        <f t="shared" si="25"/>
        <v/>
      </c>
      <c r="J138" s="35"/>
      <c r="N138" s="22" t="str">
        <f t="shared" si="28"/>
        <v/>
      </c>
      <c r="O138" t="str">
        <f t="shared" si="26"/>
        <v/>
      </c>
      <c r="Q138" s="35" t="str">
        <f t="shared" si="33"/>
        <v/>
      </c>
      <c r="S138" t="str">
        <f t="shared" si="29"/>
        <v/>
      </c>
      <c r="AN138" t="e">
        <f t="shared" si="30"/>
        <v>#N/A</v>
      </c>
      <c r="AO138" t="s">
        <v>673</v>
      </c>
      <c r="AP138" t="s">
        <v>700</v>
      </c>
      <c r="AQ138">
        <f t="shared" si="31"/>
        <v>105</v>
      </c>
      <c r="AR138" t="e">
        <f t="shared" si="32"/>
        <v>#N/A</v>
      </c>
      <c r="AV138" t="s">
        <v>139</v>
      </c>
      <c r="AW138">
        <v>7108</v>
      </c>
    </row>
    <row r="139" spans="7:49" x14ac:dyDescent="0.3">
      <c r="G139" s="22" t="str">
        <f t="shared" si="27"/>
        <v/>
      </c>
      <c r="H139" s="22"/>
      <c r="I139" s="35" t="str">
        <f t="shared" si="25"/>
        <v/>
      </c>
      <c r="J139" s="35"/>
      <c r="N139" s="22" t="str">
        <f t="shared" si="28"/>
        <v/>
      </c>
      <c r="O139" t="str">
        <f t="shared" si="26"/>
        <v/>
      </c>
      <c r="Q139" s="35" t="str">
        <f t="shared" si="33"/>
        <v/>
      </c>
      <c r="S139" t="str">
        <f t="shared" si="29"/>
        <v/>
      </c>
      <c r="AN139" t="e">
        <f t="shared" si="30"/>
        <v>#N/A</v>
      </c>
      <c r="AO139" t="s">
        <v>674</v>
      </c>
      <c r="AP139" t="s">
        <v>700</v>
      </c>
      <c r="AQ139">
        <f t="shared" si="31"/>
        <v>107</v>
      </c>
      <c r="AR139" t="e">
        <f t="shared" si="32"/>
        <v>#N/A</v>
      </c>
      <c r="AV139" t="s">
        <v>140</v>
      </c>
      <c r="AW139">
        <v>7109</v>
      </c>
    </row>
    <row r="140" spans="7:49" x14ac:dyDescent="0.3">
      <c r="G140" s="22" t="str">
        <f t="shared" si="27"/>
        <v/>
      </c>
      <c r="H140" s="22"/>
      <c r="I140" s="35" t="str">
        <f t="shared" si="25"/>
        <v/>
      </c>
      <c r="J140" s="35"/>
      <c r="N140" s="22" t="str">
        <f t="shared" si="28"/>
        <v/>
      </c>
      <c r="O140" t="str">
        <f t="shared" si="26"/>
        <v/>
      </c>
      <c r="Q140" s="35" t="str">
        <f t="shared" si="33"/>
        <v/>
      </c>
      <c r="S140" t="str">
        <f t="shared" si="29"/>
        <v/>
      </c>
      <c r="AN140" t="e">
        <f t="shared" si="30"/>
        <v>#N/A</v>
      </c>
      <c r="AO140" t="s">
        <v>639</v>
      </c>
      <c r="AP140" t="s">
        <v>700</v>
      </c>
      <c r="AQ140">
        <f t="shared" si="31"/>
        <v>116</v>
      </c>
      <c r="AR140" t="e">
        <f t="shared" si="32"/>
        <v>#N/A</v>
      </c>
      <c r="AV140" t="s">
        <v>141</v>
      </c>
      <c r="AW140">
        <v>7110</v>
      </c>
    </row>
    <row r="141" spans="7:49" x14ac:dyDescent="0.3">
      <c r="G141" s="22" t="str">
        <f t="shared" si="27"/>
        <v/>
      </c>
      <c r="H141" s="22"/>
      <c r="I141" s="35" t="str">
        <f t="shared" si="25"/>
        <v/>
      </c>
      <c r="J141" s="35"/>
      <c r="N141" s="22" t="str">
        <f t="shared" si="28"/>
        <v/>
      </c>
      <c r="O141" t="str">
        <f t="shared" si="26"/>
        <v/>
      </c>
      <c r="Q141" s="35" t="str">
        <f t="shared" si="33"/>
        <v/>
      </c>
      <c r="S141" t="str">
        <f t="shared" si="29"/>
        <v/>
      </c>
      <c r="AN141" t="e">
        <f t="shared" si="30"/>
        <v>#N/A</v>
      </c>
      <c r="AO141" t="s">
        <v>676</v>
      </c>
      <c r="AP141" t="s">
        <v>700</v>
      </c>
      <c r="AQ141">
        <f t="shared" si="31"/>
        <v>119</v>
      </c>
      <c r="AR141" t="e">
        <f t="shared" si="32"/>
        <v>#N/A</v>
      </c>
      <c r="AV141" t="s">
        <v>142</v>
      </c>
      <c r="AW141">
        <v>7201</v>
      </c>
    </row>
    <row r="142" spans="7:49" x14ac:dyDescent="0.3">
      <c r="G142" s="22" t="str">
        <f t="shared" si="27"/>
        <v/>
      </c>
      <c r="H142" s="22"/>
      <c r="I142" s="35" t="str">
        <f t="shared" si="25"/>
        <v/>
      </c>
      <c r="J142" s="35"/>
      <c r="N142" s="22" t="str">
        <f t="shared" si="28"/>
        <v/>
      </c>
      <c r="O142" t="str">
        <f t="shared" si="26"/>
        <v/>
      </c>
      <c r="Q142" s="35" t="str">
        <f t="shared" si="33"/>
        <v/>
      </c>
      <c r="S142" t="str">
        <f t="shared" si="29"/>
        <v/>
      </c>
      <c r="AN142" t="e">
        <f t="shared" si="30"/>
        <v>#N/A</v>
      </c>
      <c r="AO142" t="s">
        <v>678</v>
      </c>
      <c r="AP142" t="s">
        <v>700</v>
      </c>
      <c r="AQ142">
        <f t="shared" si="31"/>
        <v>132</v>
      </c>
      <c r="AR142" t="e">
        <f t="shared" si="32"/>
        <v>#N/A</v>
      </c>
      <c r="AV142" t="s">
        <v>143</v>
      </c>
      <c r="AW142">
        <v>7202</v>
      </c>
    </row>
    <row r="143" spans="7:49" x14ac:dyDescent="0.3">
      <c r="G143" s="22" t="str">
        <f t="shared" si="27"/>
        <v/>
      </c>
      <c r="H143" s="22"/>
      <c r="I143" s="35" t="str">
        <f t="shared" si="25"/>
        <v/>
      </c>
      <c r="J143" s="35"/>
      <c r="N143" s="22" t="str">
        <f t="shared" si="28"/>
        <v/>
      </c>
      <c r="O143" t="str">
        <f t="shared" si="26"/>
        <v/>
      </c>
      <c r="Q143" s="35" t="str">
        <f t="shared" si="33"/>
        <v/>
      </c>
      <c r="S143" t="str">
        <f t="shared" si="29"/>
        <v/>
      </c>
      <c r="AN143" t="e">
        <f t="shared" si="30"/>
        <v>#N/A</v>
      </c>
      <c r="AO143" t="s">
        <v>679</v>
      </c>
      <c r="AP143" t="s">
        <v>700</v>
      </c>
      <c r="AQ143">
        <f t="shared" si="31"/>
        <v>133</v>
      </c>
      <c r="AR143" t="e">
        <f t="shared" si="32"/>
        <v>#N/A</v>
      </c>
      <c r="AV143" t="s">
        <v>144</v>
      </c>
      <c r="AW143">
        <v>7203</v>
      </c>
    </row>
    <row r="144" spans="7:49" x14ac:dyDescent="0.3">
      <c r="G144" s="22" t="str">
        <f t="shared" si="27"/>
        <v/>
      </c>
      <c r="H144" s="22"/>
      <c r="I144" s="35" t="str">
        <f t="shared" si="25"/>
        <v/>
      </c>
      <c r="J144" s="35"/>
      <c r="N144" s="22" t="str">
        <f t="shared" si="28"/>
        <v/>
      </c>
      <c r="O144" t="str">
        <f t="shared" si="26"/>
        <v/>
      </c>
      <c r="Q144" s="35" t="str">
        <f t="shared" si="33"/>
        <v/>
      </c>
      <c r="S144" t="str">
        <f t="shared" si="29"/>
        <v/>
      </c>
      <c r="AN144" t="e">
        <f t="shared" si="30"/>
        <v>#N/A</v>
      </c>
      <c r="AO144" t="s">
        <v>677</v>
      </c>
      <c r="AP144" t="s">
        <v>700</v>
      </c>
      <c r="AQ144">
        <f t="shared" si="31"/>
        <v>135</v>
      </c>
      <c r="AR144" t="e">
        <f t="shared" si="32"/>
        <v>#N/A</v>
      </c>
      <c r="AV144" t="s">
        <v>145</v>
      </c>
      <c r="AW144">
        <v>7301</v>
      </c>
    </row>
    <row r="145" spans="7:49" x14ac:dyDescent="0.3">
      <c r="G145" s="22" t="str">
        <f t="shared" si="27"/>
        <v/>
      </c>
      <c r="H145" s="22"/>
      <c r="I145" s="35" t="str">
        <f t="shared" si="25"/>
        <v/>
      </c>
      <c r="J145" s="35"/>
      <c r="N145" s="22" t="str">
        <f t="shared" si="28"/>
        <v/>
      </c>
      <c r="O145" t="str">
        <f t="shared" si="26"/>
        <v/>
      </c>
      <c r="Q145" s="35" t="str">
        <f t="shared" si="33"/>
        <v/>
      </c>
      <c r="S145" t="str">
        <f t="shared" si="29"/>
        <v/>
      </c>
      <c r="AN145" t="e">
        <f t="shared" si="30"/>
        <v>#N/A</v>
      </c>
      <c r="AO145" t="s">
        <v>680</v>
      </c>
      <c r="AP145" t="s">
        <v>700</v>
      </c>
      <c r="AQ145">
        <f t="shared" si="31"/>
        <v>139</v>
      </c>
      <c r="AR145" t="e">
        <f t="shared" si="32"/>
        <v>#N/A</v>
      </c>
      <c r="AV145" t="s">
        <v>146</v>
      </c>
      <c r="AW145">
        <v>7302</v>
      </c>
    </row>
    <row r="146" spans="7:49" x14ac:dyDescent="0.3">
      <c r="G146" s="22" t="str">
        <f t="shared" si="27"/>
        <v/>
      </c>
      <c r="H146" s="22"/>
      <c r="I146" s="35" t="str">
        <f t="shared" si="25"/>
        <v/>
      </c>
      <c r="J146" s="35"/>
      <c r="N146" s="22" t="str">
        <f t="shared" si="28"/>
        <v/>
      </c>
      <c r="O146" t="str">
        <f t="shared" si="26"/>
        <v/>
      </c>
      <c r="Q146" s="35" t="str">
        <f t="shared" si="33"/>
        <v/>
      </c>
      <c r="S146" t="str">
        <f t="shared" si="29"/>
        <v/>
      </c>
      <c r="AN146" t="e">
        <f t="shared" si="30"/>
        <v>#N/A</v>
      </c>
      <c r="AO146" t="s">
        <v>686</v>
      </c>
      <c r="AP146" t="s">
        <v>700</v>
      </c>
      <c r="AQ146">
        <f t="shared" si="31"/>
        <v>141</v>
      </c>
      <c r="AR146" t="e">
        <f t="shared" si="32"/>
        <v>#N/A</v>
      </c>
      <c r="AV146" t="s">
        <v>147</v>
      </c>
      <c r="AW146">
        <v>7303</v>
      </c>
    </row>
    <row r="147" spans="7:49" x14ac:dyDescent="0.3">
      <c r="G147" s="22" t="str">
        <f t="shared" si="27"/>
        <v/>
      </c>
      <c r="H147" s="22"/>
      <c r="I147" s="35" t="str">
        <f t="shared" si="25"/>
        <v/>
      </c>
      <c r="J147" s="35"/>
      <c r="N147" s="22" t="str">
        <f t="shared" si="28"/>
        <v/>
      </c>
      <c r="O147" t="str">
        <f t="shared" si="26"/>
        <v/>
      </c>
      <c r="Q147" s="35" t="str">
        <f t="shared" si="33"/>
        <v/>
      </c>
      <c r="S147" t="str">
        <f t="shared" si="29"/>
        <v/>
      </c>
      <c r="AN147" t="e">
        <f t="shared" si="30"/>
        <v>#N/A</v>
      </c>
      <c r="AO147" t="s">
        <v>681</v>
      </c>
      <c r="AP147" t="s">
        <v>700</v>
      </c>
      <c r="AQ147">
        <f t="shared" si="31"/>
        <v>142</v>
      </c>
      <c r="AR147" t="e">
        <f t="shared" si="32"/>
        <v>#N/A</v>
      </c>
      <c r="AV147" t="s">
        <v>148</v>
      </c>
      <c r="AW147">
        <v>7304</v>
      </c>
    </row>
    <row r="148" spans="7:49" x14ac:dyDescent="0.3">
      <c r="G148" s="22" t="str">
        <f t="shared" si="27"/>
        <v/>
      </c>
      <c r="H148" s="22"/>
      <c r="I148" s="35" t="str">
        <f t="shared" si="25"/>
        <v/>
      </c>
      <c r="J148" s="35"/>
      <c r="N148" s="22" t="str">
        <f t="shared" si="28"/>
        <v/>
      </c>
      <c r="O148" t="str">
        <f t="shared" si="26"/>
        <v/>
      </c>
      <c r="Q148" s="35" t="str">
        <f t="shared" si="33"/>
        <v/>
      </c>
      <c r="S148" t="str">
        <f t="shared" si="29"/>
        <v/>
      </c>
      <c r="AN148" t="e">
        <f t="shared" si="30"/>
        <v>#N/A</v>
      </c>
      <c r="AO148" t="s">
        <v>683</v>
      </c>
      <c r="AP148" t="s">
        <v>700</v>
      </c>
      <c r="AQ148">
        <f t="shared" si="31"/>
        <v>143</v>
      </c>
      <c r="AR148" t="e">
        <f t="shared" si="32"/>
        <v>#N/A</v>
      </c>
      <c r="AV148" t="s">
        <v>149</v>
      </c>
      <c r="AW148">
        <v>7305</v>
      </c>
    </row>
    <row r="149" spans="7:49" x14ac:dyDescent="0.3">
      <c r="G149" s="22" t="str">
        <f t="shared" si="27"/>
        <v/>
      </c>
      <c r="H149" s="22"/>
      <c r="I149" s="35" t="str">
        <f t="shared" si="25"/>
        <v/>
      </c>
      <c r="J149" s="35"/>
      <c r="N149" s="22" t="str">
        <f t="shared" si="28"/>
        <v/>
      </c>
      <c r="O149" t="str">
        <f t="shared" si="26"/>
        <v/>
      </c>
      <c r="Q149" s="35" t="str">
        <f t="shared" si="33"/>
        <v/>
      </c>
      <c r="S149" t="str">
        <f t="shared" si="29"/>
        <v/>
      </c>
      <c r="AN149" t="e">
        <f t="shared" si="30"/>
        <v>#N/A</v>
      </c>
      <c r="AO149" t="s">
        <v>685</v>
      </c>
      <c r="AP149" t="s">
        <v>700</v>
      </c>
      <c r="AQ149">
        <f t="shared" si="31"/>
        <v>144</v>
      </c>
      <c r="AR149" t="e">
        <f t="shared" si="32"/>
        <v>#N/A</v>
      </c>
      <c r="AV149" t="s">
        <v>150</v>
      </c>
      <c r="AW149">
        <v>7306</v>
      </c>
    </row>
    <row r="150" spans="7:49" x14ac:dyDescent="0.3">
      <c r="G150" s="22" t="str">
        <f t="shared" si="27"/>
        <v/>
      </c>
      <c r="H150" s="22"/>
      <c r="I150" s="35" t="str">
        <f t="shared" si="25"/>
        <v/>
      </c>
      <c r="J150" s="35"/>
      <c r="N150" s="22" t="str">
        <f t="shared" si="28"/>
        <v/>
      </c>
      <c r="O150" t="str">
        <f t="shared" si="26"/>
        <v/>
      </c>
      <c r="Q150" s="35" t="str">
        <f t="shared" si="33"/>
        <v/>
      </c>
      <c r="S150" t="str">
        <f t="shared" si="29"/>
        <v/>
      </c>
      <c r="AN150" t="e">
        <f t="shared" si="30"/>
        <v>#N/A</v>
      </c>
      <c r="AO150" t="s">
        <v>662</v>
      </c>
      <c r="AP150" t="s">
        <v>700</v>
      </c>
      <c r="AQ150">
        <f t="shared" si="31"/>
        <v>145</v>
      </c>
      <c r="AR150" t="e">
        <f t="shared" si="32"/>
        <v>#N/A</v>
      </c>
      <c r="AV150" t="s">
        <v>151</v>
      </c>
      <c r="AW150">
        <v>7307</v>
      </c>
    </row>
    <row r="151" spans="7:49" x14ac:dyDescent="0.3">
      <c r="G151" s="22" t="str">
        <f t="shared" si="27"/>
        <v/>
      </c>
      <c r="H151" s="22"/>
      <c r="I151" s="35" t="str">
        <f t="shared" si="25"/>
        <v/>
      </c>
      <c r="J151" s="35"/>
      <c r="N151" s="22" t="str">
        <f t="shared" si="28"/>
        <v/>
      </c>
      <c r="O151" t="str">
        <f t="shared" si="26"/>
        <v/>
      </c>
      <c r="Q151" s="35" t="str">
        <f t="shared" si="33"/>
        <v/>
      </c>
      <c r="S151" t="str">
        <f t="shared" si="29"/>
        <v/>
      </c>
      <c r="AN151" t="e">
        <f t="shared" si="30"/>
        <v>#N/A</v>
      </c>
      <c r="AO151" t="s">
        <v>657</v>
      </c>
      <c r="AP151" t="s">
        <v>700</v>
      </c>
      <c r="AQ151">
        <f t="shared" si="31"/>
        <v>149</v>
      </c>
      <c r="AR151" t="e">
        <f t="shared" si="32"/>
        <v>#N/A</v>
      </c>
      <c r="AV151" t="s">
        <v>152</v>
      </c>
      <c r="AW151">
        <v>7308</v>
      </c>
    </row>
    <row r="152" spans="7:49" x14ac:dyDescent="0.3">
      <c r="G152" s="22" t="str">
        <f t="shared" si="27"/>
        <v/>
      </c>
      <c r="H152" s="22"/>
      <c r="I152" s="35" t="str">
        <f t="shared" si="25"/>
        <v/>
      </c>
      <c r="J152" s="35"/>
      <c r="N152" s="22" t="str">
        <f t="shared" si="28"/>
        <v/>
      </c>
      <c r="O152" t="str">
        <f t="shared" si="26"/>
        <v/>
      </c>
      <c r="Q152" s="35" t="str">
        <f t="shared" si="33"/>
        <v/>
      </c>
      <c r="S152" t="str">
        <f t="shared" si="29"/>
        <v/>
      </c>
      <c r="AN152" t="e">
        <f t="shared" si="30"/>
        <v>#N/A</v>
      </c>
      <c r="AO152" t="s">
        <v>687</v>
      </c>
      <c r="AP152" t="s">
        <v>700</v>
      </c>
      <c r="AQ152">
        <f t="shared" si="31"/>
        <v>151</v>
      </c>
      <c r="AR152" t="e">
        <f t="shared" si="32"/>
        <v>#N/A</v>
      </c>
      <c r="AV152" t="s">
        <v>153</v>
      </c>
      <c r="AW152">
        <v>7309</v>
      </c>
    </row>
    <row r="153" spans="7:49" x14ac:dyDescent="0.3">
      <c r="G153" s="22" t="str">
        <f t="shared" si="27"/>
        <v/>
      </c>
      <c r="H153" s="22"/>
      <c r="I153" s="35" t="str">
        <f t="shared" si="25"/>
        <v/>
      </c>
      <c r="J153" s="35"/>
      <c r="N153" s="22" t="str">
        <f t="shared" si="28"/>
        <v/>
      </c>
      <c r="O153" t="str">
        <f t="shared" si="26"/>
        <v/>
      </c>
      <c r="Q153" s="35" t="str">
        <f t="shared" si="33"/>
        <v/>
      </c>
      <c r="S153" t="str">
        <f t="shared" si="29"/>
        <v/>
      </c>
      <c r="AN153" t="e">
        <f t="shared" si="30"/>
        <v>#N/A</v>
      </c>
      <c r="AO153" t="s">
        <v>688</v>
      </c>
      <c r="AP153" t="s">
        <v>700</v>
      </c>
      <c r="AQ153">
        <f t="shared" si="31"/>
        <v>152</v>
      </c>
      <c r="AR153" t="e">
        <f t="shared" si="32"/>
        <v>#N/A</v>
      </c>
      <c r="AV153" t="s">
        <v>154</v>
      </c>
      <c r="AW153">
        <v>7401</v>
      </c>
    </row>
    <row r="154" spans="7:49" x14ac:dyDescent="0.3">
      <c r="G154" s="22" t="str">
        <f t="shared" si="27"/>
        <v/>
      </c>
      <c r="H154" s="22"/>
      <c r="I154" s="35" t="str">
        <f t="shared" si="25"/>
        <v/>
      </c>
      <c r="J154" s="35"/>
      <c r="N154" s="22" t="str">
        <f t="shared" si="28"/>
        <v/>
      </c>
      <c r="O154" t="str">
        <f t="shared" si="26"/>
        <v/>
      </c>
      <c r="Q154" s="35" t="str">
        <f t="shared" si="33"/>
        <v/>
      </c>
      <c r="S154" t="str">
        <f t="shared" si="29"/>
        <v/>
      </c>
      <c r="AN154" t="e">
        <f t="shared" si="30"/>
        <v>#N/A</v>
      </c>
      <c r="AO154" t="s">
        <v>690</v>
      </c>
      <c r="AP154" t="s">
        <v>700</v>
      </c>
      <c r="AQ154">
        <f t="shared" si="31"/>
        <v>163</v>
      </c>
      <c r="AR154" t="e">
        <f t="shared" si="32"/>
        <v>#N/A</v>
      </c>
      <c r="AV154" t="s">
        <v>155</v>
      </c>
      <c r="AW154">
        <v>7402</v>
      </c>
    </row>
    <row r="155" spans="7:49" x14ac:dyDescent="0.3">
      <c r="G155" s="22" t="str">
        <f t="shared" si="27"/>
        <v/>
      </c>
      <c r="H155" s="22"/>
      <c r="I155" s="35" t="str">
        <f t="shared" si="25"/>
        <v/>
      </c>
      <c r="J155" s="35"/>
      <c r="N155" s="22" t="str">
        <f t="shared" si="28"/>
        <v/>
      </c>
      <c r="O155" t="str">
        <f t="shared" si="26"/>
        <v/>
      </c>
      <c r="Q155" s="35" t="str">
        <f t="shared" si="33"/>
        <v/>
      </c>
      <c r="S155" t="str">
        <f t="shared" si="29"/>
        <v/>
      </c>
      <c r="AN155" t="e">
        <f t="shared" si="30"/>
        <v>#N/A</v>
      </c>
      <c r="AO155" t="s">
        <v>692</v>
      </c>
      <c r="AP155" t="s">
        <v>700</v>
      </c>
      <c r="AQ155">
        <f t="shared" si="31"/>
        <v>171</v>
      </c>
      <c r="AR155" t="e">
        <f t="shared" si="32"/>
        <v>#N/A</v>
      </c>
      <c r="AV155" t="s">
        <v>156</v>
      </c>
      <c r="AW155">
        <v>7403</v>
      </c>
    </row>
    <row r="156" spans="7:49" x14ac:dyDescent="0.3">
      <c r="G156" s="22" t="str">
        <f t="shared" si="27"/>
        <v/>
      </c>
      <c r="H156" s="22"/>
      <c r="I156" s="35" t="str">
        <f t="shared" si="25"/>
        <v/>
      </c>
      <c r="J156" s="35"/>
      <c r="N156" s="22" t="str">
        <f t="shared" si="28"/>
        <v/>
      </c>
      <c r="O156" t="str">
        <f t="shared" si="26"/>
        <v/>
      </c>
      <c r="Q156" s="35" t="str">
        <f t="shared" si="33"/>
        <v/>
      </c>
      <c r="S156" t="str">
        <f t="shared" si="29"/>
        <v/>
      </c>
      <c r="AN156" t="e">
        <f t="shared" si="30"/>
        <v>#N/A</v>
      </c>
      <c r="AO156" t="s">
        <v>650</v>
      </c>
      <c r="AP156" t="s">
        <v>700</v>
      </c>
      <c r="AQ156">
        <f t="shared" si="31"/>
        <v>172</v>
      </c>
      <c r="AR156" t="e">
        <f t="shared" si="32"/>
        <v>#N/A</v>
      </c>
      <c r="AV156" t="s">
        <v>157</v>
      </c>
      <c r="AW156">
        <v>7404</v>
      </c>
    </row>
    <row r="157" spans="7:49" x14ac:dyDescent="0.3">
      <c r="G157" s="22" t="str">
        <f t="shared" si="27"/>
        <v/>
      </c>
      <c r="H157" s="22"/>
      <c r="I157" s="35" t="str">
        <f t="shared" si="25"/>
        <v/>
      </c>
      <c r="J157" s="35"/>
      <c r="N157" s="22" t="str">
        <f t="shared" si="28"/>
        <v/>
      </c>
      <c r="O157" t="str">
        <f t="shared" si="26"/>
        <v/>
      </c>
      <c r="Q157" s="35" t="str">
        <f t="shared" si="33"/>
        <v/>
      </c>
      <c r="S157" t="str">
        <f t="shared" si="29"/>
        <v/>
      </c>
      <c r="AN157" t="e">
        <f t="shared" si="30"/>
        <v>#N/A</v>
      </c>
      <c r="AO157" t="s">
        <v>693</v>
      </c>
      <c r="AP157" t="s">
        <v>700</v>
      </c>
      <c r="AQ157">
        <f t="shared" si="31"/>
        <v>174</v>
      </c>
      <c r="AR157" t="e">
        <f t="shared" si="32"/>
        <v>#N/A</v>
      </c>
      <c r="AV157" t="s">
        <v>158</v>
      </c>
      <c r="AW157">
        <v>7405</v>
      </c>
    </row>
    <row r="158" spans="7:49" x14ac:dyDescent="0.3">
      <c r="G158" s="22" t="str">
        <f t="shared" si="27"/>
        <v/>
      </c>
      <c r="H158" s="22"/>
      <c r="I158" s="35" t="str">
        <f t="shared" si="25"/>
        <v/>
      </c>
      <c r="J158" s="35"/>
      <c r="N158" s="22" t="str">
        <f t="shared" si="28"/>
        <v/>
      </c>
      <c r="O158" t="str">
        <f t="shared" si="26"/>
        <v/>
      </c>
      <c r="Q158" s="35" t="str">
        <f t="shared" si="33"/>
        <v/>
      </c>
      <c r="S158" t="str">
        <f t="shared" si="29"/>
        <v/>
      </c>
      <c r="AN158" t="e">
        <f t="shared" si="30"/>
        <v>#N/A</v>
      </c>
      <c r="AO158" t="s">
        <v>695</v>
      </c>
      <c r="AP158" t="s">
        <v>700</v>
      </c>
      <c r="AQ158">
        <f t="shared" si="31"/>
        <v>175</v>
      </c>
      <c r="AR158" t="e">
        <f t="shared" si="32"/>
        <v>#N/A</v>
      </c>
      <c r="AV158" t="s">
        <v>159</v>
      </c>
      <c r="AW158">
        <v>7406</v>
      </c>
    </row>
    <row r="159" spans="7:49" x14ac:dyDescent="0.3">
      <c r="G159" s="22" t="str">
        <f t="shared" si="27"/>
        <v/>
      </c>
      <c r="H159" s="22"/>
      <c r="I159" s="35" t="str">
        <f t="shared" si="25"/>
        <v/>
      </c>
      <c r="J159" s="35"/>
      <c r="N159" s="22" t="str">
        <f t="shared" si="28"/>
        <v/>
      </c>
      <c r="O159" t="str">
        <f t="shared" si="26"/>
        <v/>
      </c>
      <c r="Q159" s="35" t="str">
        <f t="shared" si="33"/>
        <v/>
      </c>
      <c r="S159" t="str">
        <f t="shared" si="29"/>
        <v/>
      </c>
      <c r="AN159" t="e">
        <f t="shared" si="30"/>
        <v>#N/A</v>
      </c>
      <c r="AO159" t="s">
        <v>694</v>
      </c>
      <c r="AP159" t="s">
        <v>700</v>
      </c>
      <c r="AQ159">
        <f t="shared" si="31"/>
        <v>184</v>
      </c>
      <c r="AR159" t="e">
        <f t="shared" si="32"/>
        <v>#N/A</v>
      </c>
      <c r="AV159" t="s">
        <v>160</v>
      </c>
      <c r="AW159">
        <v>7407</v>
      </c>
    </row>
    <row r="160" spans="7:49" x14ac:dyDescent="0.3">
      <c r="G160" s="22" t="str">
        <f t="shared" si="27"/>
        <v/>
      </c>
      <c r="H160" s="22"/>
      <c r="I160" s="35" t="str">
        <f t="shared" si="25"/>
        <v/>
      </c>
      <c r="J160" s="35"/>
      <c r="N160" s="22" t="str">
        <f t="shared" si="28"/>
        <v/>
      </c>
      <c r="O160" t="str">
        <f t="shared" si="26"/>
        <v/>
      </c>
      <c r="Q160" s="35" t="str">
        <f t="shared" si="33"/>
        <v/>
      </c>
      <c r="S160" t="str">
        <f t="shared" si="29"/>
        <v/>
      </c>
      <c r="AN160" t="e">
        <f t="shared" si="30"/>
        <v>#N/A</v>
      </c>
      <c r="AO160" t="s">
        <v>696</v>
      </c>
      <c r="AP160" t="s">
        <v>700</v>
      </c>
      <c r="AQ160">
        <f t="shared" si="31"/>
        <v>188</v>
      </c>
      <c r="AR160" t="e">
        <f t="shared" si="32"/>
        <v>#N/A</v>
      </c>
      <c r="AV160" t="s">
        <v>161</v>
      </c>
      <c r="AW160">
        <v>7408</v>
      </c>
    </row>
    <row r="161" spans="7:49" x14ac:dyDescent="0.3">
      <c r="G161" s="22" t="str">
        <f t="shared" si="27"/>
        <v/>
      </c>
      <c r="H161" s="22"/>
      <c r="I161" s="35" t="str">
        <f t="shared" si="25"/>
        <v/>
      </c>
      <c r="J161" s="35"/>
      <c r="N161" s="22" t="str">
        <f t="shared" si="28"/>
        <v/>
      </c>
      <c r="O161" t="str">
        <f t="shared" si="26"/>
        <v/>
      </c>
      <c r="Q161" s="35" t="str">
        <f t="shared" si="33"/>
        <v/>
      </c>
      <c r="S161" t="str">
        <f t="shared" si="29"/>
        <v/>
      </c>
      <c r="AN161" t="e">
        <f t="shared" si="30"/>
        <v>#N/A</v>
      </c>
      <c r="AO161" t="s">
        <v>698</v>
      </c>
      <c r="AP161" t="s">
        <v>700</v>
      </c>
      <c r="AQ161">
        <f t="shared" si="31"/>
        <v>192</v>
      </c>
      <c r="AR161" t="e">
        <f t="shared" si="32"/>
        <v>#N/A</v>
      </c>
      <c r="AV161" t="s">
        <v>162</v>
      </c>
      <c r="AW161">
        <v>8101</v>
      </c>
    </row>
    <row r="162" spans="7:49" x14ac:dyDescent="0.3">
      <c r="G162" s="22" t="str">
        <f t="shared" si="27"/>
        <v/>
      </c>
      <c r="H162" s="22"/>
      <c r="I162" s="35" t="str">
        <f t="shared" si="25"/>
        <v/>
      </c>
      <c r="J162" s="35"/>
      <c r="N162" s="22" t="str">
        <f t="shared" si="28"/>
        <v/>
      </c>
      <c r="O162" t="str">
        <f t="shared" si="26"/>
        <v/>
      </c>
      <c r="Q162" s="35" t="str">
        <f t="shared" si="33"/>
        <v/>
      </c>
      <c r="S162" t="str">
        <f t="shared" si="29"/>
        <v/>
      </c>
      <c r="AN162" t="e">
        <f t="shared" si="30"/>
        <v>#N/A</v>
      </c>
      <c r="AO162" t="s">
        <v>699</v>
      </c>
      <c r="AP162" t="s">
        <v>700</v>
      </c>
      <c r="AQ162">
        <f t="shared" si="31"/>
        <v>193</v>
      </c>
      <c r="AR162" t="e">
        <f t="shared" si="32"/>
        <v>#N/A</v>
      </c>
      <c r="AV162" t="s">
        <v>163</v>
      </c>
      <c r="AW162">
        <v>8102</v>
      </c>
    </row>
    <row r="163" spans="7:49" x14ac:dyDescent="0.3">
      <c r="G163" s="22" t="str">
        <f t="shared" si="27"/>
        <v/>
      </c>
      <c r="H163" s="22"/>
      <c r="I163" s="35" t="str">
        <f t="shared" si="25"/>
        <v/>
      </c>
      <c r="J163" s="35"/>
      <c r="N163" s="22" t="str">
        <f t="shared" si="28"/>
        <v/>
      </c>
      <c r="O163" t="str">
        <f t="shared" si="26"/>
        <v/>
      </c>
      <c r="Q163" s="35" t="str">
        <f t="shared" si="33"/>
        <v/>
      </c>
      <c r="S163" t="str">
        <f t="shared" si="29"/>
        <v/>
      </c>
      <c r="AN163" t="e">
        <f t="shared" si="30"/>
        <v>#N/A</v>
      </c>
      <c r="AO163" t="s">
        <v>664</v>
      </c>
      <c r="AP163" t="s">
        <v>700</v>
      </c>
      <c r="AQ163">
        <f t="shared" si="31"/>
        <v>3096</v>
      </c>
      <c r="AR163" t="e">
        <f t="shared" si="32"/>
        <v>#N/A</v>
      </c>
      <c r="AV163" t="s">
        <v>164</v>
      </c>
      <c r="AW163">
        <v>8103</v>
      </c>
    </row>
    <row r="164" spans="7:49" x14ac:dyDescent="0.3">
      <c r="G164" s="22" t="str">
        <f t="shared" si="27"/>
        <v/>
      </c>
      <c r="H164" s="22"/>
      <c r="I164" s="35" t="str">
        <f t="shared" si="25"/>
        <v/>
      </c>
      <c r="J164" s="35"/>
      <c r="N164" s="22" t="str">
        <f t="shared" si="28"/>
        <v/>
      </c>
      <c r="O164" t="str">
        <f t="shared" si="26"/>
        <v/>
      </c>
      <c r="Q164" s="35" t="str">
        <f t="shared" si="33"/>
        <v/>
      </c>
      <c r="S164" t="str">
        <f t="shared" si="29"/>
        <v/>
      </c>
      <c r="AN164" t="e">
        <f t="shared" si="30"/>
        <v>#N/A</v>
      </c>
      <c r="AO164" t="s">
        <v>684</v>
      </c>
      <c r="AP164" t="s">
        <v>700</v>
      </c>
      <c r="AQ164">
        <f t="shared" si="31"/>
        <v>3097</v>
      </c>
      <c r="AR164" t="e">
        <f t="shared" si="32"/>
        <v>#N/A</v>
      </c>
      <c r="AV164" t="s">
        <v>165</v>
      </c>
      <c r="AW164">
        <v>8104</v>
      </c>
    </row>
    <row r="165" spans="7:49" x14ac:dyDescent="0.3">
      <c r="G165" s="22" t="str">
        <f t="shared" si="27"/>
        <v/>
      </c>
      <c r="H165" s="22"/>
      <c r="I165" s="35" t="str">
        <f t="shared" si="25"/>
        <v/>
      </c>
      <c r="J165" s="35"/>
      <c r="N165" s="22" t="str">
        <f t="shared" si="28"/>
        <v/>
      </c>
      <c r="O165" t="str">
        <f t="shared" si="26"/>
        <v/>
      </c>
      <c r="Q165" s="35" t="str">
        <f t="shared" si="33"/>
        <v/>
      </c>
      <c r="S165" t="str">
        <f t="shared" si="29"/>
        <v/>
      </c>
      <c r="AN165" t="str">
        <f t="shared" si="30"/>
        <v/>
      </c>
      <c r="AQ165" t="str">
        <f t="shared" si="31"/>
        <v/>
      </c>
      <c r="AR165" t="str">
        <f t="shared" si="32"/>
        <v/>
      </c>
      <c r="AV165" t="s">
        <v>166</v>
      </c>
      <c r="AW165">
        <v>8105</v>
      </c>
    </row>
    <row r="166" spans="7:49" x14ac:dyDescent="0.3">
      <c r="G166" s="22" t="str">
        <f t="shared" si="27"/>
        <v/>
      </c>
      <c r="H166" s="22"/>
      <c r="I166" s="35" t="str">
        <f t="shared" si="25"/>
        <v/>
      </c>
      <c r="J166" s="35"/>
      <c r="N166" s="22" t="str">
        <f t="shared" si="28"/>
        <v/>
      </c>
      <c r="O166" t="str">
        <f t="shared" si="26"/>
        <v/>
      </c>
      <c r="Q166" s="35" t="str">
        <f t="shared" si="33"/>
        <v/>
      </c>
      <c r="S166" t="str">
        <f t="shared" si="29"/>
        <v/>
      </c>
      <c r="AN166" t="str">
        <f t="shared" si="30"/>
        <v/>
      </c>
      <c r="AQ166" t="str">
        <f t="shared" si="31"/>
        <v/>
      </c>
      <c r="AR166" t="str">
        <f t="shared" si="32"/>
        <v/>
      </c>
      <c r="AV166" t="s">
        <v>167</v>
      </c>
      <c r="AW166">
        <v>8106</v>
      </c>
    </row>
    <row r="167" spans="7:49" x14ac:dyDescent="0.3">
      <c r="G167" s="22" t="str">
        <f t="shared" si="27"/>
        <v/>
      </c>
      <c r="H167" s="22"/>
      <c r="I167" s="35" t="str">
        <f t="shared" si="25"/>
        <v/>
      </c>
      <c r="J167" s="35"/>
      <c r="N167" s="22" t="str">
        <f t="shared" si="28"/>
        <v/>
      </c>
      <c r="O167" t="str">
        <f t="shared" si="26"/>
        <v/>
      </c>
      <c r="Q167" s="35" t="str">
        <f t="shared" si="33"/>
        <v/>
      </c>
      <c r="S167" t="str">
        <f t="shared" si="29"/>
        <v/>
      </c>
      <c r="AN167" t="str">
        <f t="shared" si="30"/>
        <v/>
      </c>
      <c r="AQ167" t="str">
        <f t="shared" si="31"/>
        <v/>
      </c>
      <c r="AR167" t="str">
        <f t="shared" si="32"/>
        <v/>
      </c>
      <c r="AV167" t="s">
        <v>168</v>
      </c>
      <c r="AW167">
        <v>8107</v>
      </c>
    </row>
    <row r="168" spans="7:49" x14ac:dyDescent="0.3">
      <c r="G168" s="22" t="str">
        <f t="shared" si="27"/>
        <v/>
      </c>
      <c r="H168" s="22"/>
      <c r="I168" s="35" t="str">
        <f t="shared" si="25"/>
        <v/>
      </c>
      <c r="J168" s="35"/>
      <c r="N168" s="22" t="str">
        <f t="shared" si="28"/>
        <v/>
      </c>
      <c r="O168" t="str">
        <f t="shared" si="26"/>
        <v/>
      </c>
      <c r="Q168" s="35" t="str">
        <f t="shared" si="33"/>
        <v/>
      </c>
      <c r="S168" t="str">
        <f t="shared" si="29"/>
        <v/>
      </c>
      <c r="AN168" t="str">
        <f t="shared" si="30"/>
        <v/>
      </c>
      <c r="AQ168" t="str">
        <f t="shared" si="31"/>
        <v/>
      </c>
      <c r="AR168" t="str">
        <f t="shared" si="32"/>
        <v/>
      </c>
      <c r="AV168" t="s">
        <v>169</v>
      </c>
      <c r="AW168">
        <v>8108</v>
      </c>
    </row>
    <row r="169" spans="7:49" x14ac:dyDescent="0.3">
      <c r="G169" s="22" t="str">
        <f t="shared" si="27"/>
        <v/>
      </c>
      <c r="H169" s="22"/>
      <c r="I169" s="35" t="str">
        <f t="shared" si="25"/>
        <v/>
      </c>
      <c r="J169" s="35"/>
      <c r="N169" s="22" t="str">
        <f t="shared" si="28"/>
        <v/>
      </c>
      <c r="O169" t="str">
        <f t="shared" si="26"/>
        <v/>
      </c>
      <c r="Q169" s="35" t="str">
        <f t="shared" si="33"/>
        <v/>
      </c>
      <c r="S169" t="str">
        <f t="shared" si="29"/>
        <v/>
      </c>
      <c r="AN169" t="str">
        <f t="shared" si="30"/>
        <v/>
      </c>
      <c r="AQ169" t="str">
        <f t="shared" si="31"/>
        <v/>
      </c>
      <c r="AR169" t="str">
        <f t="shared" si="32"/>
        <v/>
      </c>
      <c r="AV169" t="s">
        <v>170</v>
      </c>
      <c r="AW169">
        <v>8109</v>
      </c>
    </row>
    <row r="170" spans="7:49" x14ac:dyDescent="0.3">
      <c r="G170" s="22" t="str">
        <f t="shared" si="27"/>
        <v/>
      </c>
      <c r="H170" s="22"/>
      <c r="I170" s="35" t="str">
        <f t="shared" si="25"/>
        <v/>
      </c>
      <c r="J170" s="35"/>
      <c r="N170" s="22" t="str">
        <f t="shared" si="28"/>
        <v/>
      </c>
      <c r="O170" t="str">
        <f t="shared" si="26"/>
        <v/>
      </c>
      <c r="Q170" s="35" t="str">
        <f t="shared" si="33"/>
        <v/>
      </c>
      <c r="S170" t="str">
        <f t="shared" si="29"/>
        <v/>
      </c>
      <c r="AN170" t="str">
        <f t="shared" si="30"/>
        <v/>
      </c>
      <c r="AQ170" t="str">
        <f t="shared" si="31"/>
        <v/>
      </c>
      <c r="AR170" t="str">
        <f t="shared" si="32"/>
        <v/>
      </c>
      <c r="AV170" t="s">
        <v>171</v>
      </c>
      <c r="AW170">
        <v>8110</v>
      </c>
    </row>
    <row r="171" spans="7:49" x14ac:dyDescent="0.3">
      <c r="G171" s="22" t="str">
        <f t="shared" si="27"/>
        <v/>
      </c>
      <c r="H171" s="22"/>
      <c r="I171" s="35" t="str">
        <f t="shared" si="25"/>
        <v/>
      </c>
      <c r="J171" s="35"/>
      <c r="N171" s="22" t="str">
        <f t="shared" si="28"/>
        <v/>
      </c>
      <c r="O171" t="str">
        <f t="shared" si="26"/>
        <v/>
      </c>
      <c r="Q171" s="35" t="str">
        <f t="shared" si="33"/>
        <v/>
      </c>
      <c r="S171" t="str">
        <f t="shared" si="29"/>
        <v/>
      </c>
      <c r="AN171" t="str">
        <f t="shared" si="30"/>
        <v/>
      </c>
      <c r="AQ171" t="str">
        <f t="shared" si="31"/>
        <v/>
      </c>
      <c r="AR171" t="str">
        <f t="shared" si="32"/>
        <v/>
      </c>
      <c r="AV171" t="s">
        <v>172</v>
      </c>
      <c r="AW171">
        <v>8111</v>
      </c>
    </row>
    <row r="172" spans="7:49" x14ac:dyDescent="0.3">
      <c r="G172" s="22" t="str">
        <f t="shared" si="27"/>
        <v/>
      </c>
      <c r="H172" s="22"/>
      <c r="I172" s="35" t="str">
        <f t="shared" si="25"/>
        <v/>
      </c>
      <c r="J172" s="35"/>
      <c r="N172" s="22" t="str">
        <f t="shared" si="28"/>
        <v/>
      </c>
      <c r="O172" t="str">
        <f t="shared" si="26"/>
        <v/>
      </c>
      <c r="Q172" s="35" t="str">
        <f t="shared" si="33"/>
        <v/>
      </c>
      <c r="S172" t="str">
        <f t="shared" si="29"/>
        <v/>
      </c>
      <c r="AN172" t="str">
        <f t="shared" si="30"/>
        <v/>
      </c>
      <c r="AQ172" t="str">
        <f t="shared" si="31"/>
        <v/>
      </c>
      <c r="AR172" t="str">
        <f t="shared" si="32"/>
        <v/>
      </c>
      <c r="AV172" t="s">
        <v>173</v>
      </c>
      <c r="AW172">
        <v>8112</v>
      </c>
    </row>
    <row r="173" spans="7:49" x14ac:dyDescent="0.3">
      <c r="G173" s="22" t="str">
        <f t="shared" si="27"/>
        <v/>
      </c>
      <c r="H173" s="22"/>
      <c r="I173" s="35" t="str">
        <f t="shared" si="25"/>
        <v/>
      </c>
      <c r="J173" s="35"/>
      <c r="N173" s="22" t="str">
        <f t="shared" si="28"/>
        <v/>
      </c>
      <c r="O173" t="str">
        <f t="shared" si="26"/>
        <v/>
      </c>
      <c r="Q173" s="35" t="str">
        <f t="shared" si="33"/>
        <v/>
      </c>
      <c r="S173" t="str">
        <f t="shared" si="29"/>
        <v/>
      </c>
      <c r="AN173" t="str">
        <f t="shared" si="30"/>
        <v/>
      </c>
      <c r="AQ173" t="str">
        <f t="shared" si="31"/>
        <v/>
      </c>
      <c r="AR173" t="str">
        <f t="shared" si="32"/>
        <v/>
      </c>
      <c r="AV173" t="s">
        <v>174</v>
      </c>
      <c r="AW173">
        <v>8201</v>
      </c>
    </row>
    <row r="174" spans="7:49" x14ac:dyDescent="0.3">
      <c r="G174" s="22" t="str">
        <f t="shared" si="27"/>
        <v/>
      </c>
      <c r="H174" s="22"/>
      <c r="I174" s="35" t="str">
        <f t="shared" si="25"/>
        <v/>
      </c>
      <c r="J174" s="35"/>
      <c r="N174" s="22" t="str">
        <f t="shared" si="28"/>
        <v/>
      </c>
      <c r="O174" t="str">
        <f t="shared" si="26"/>
        <v/>
      </c>
      <c r="Q174" s="35" t="str">
        <f t="shared" si="33"/>
        <v/>
      </c>
      <c r="S174" t="str">
        <f t="shared" si="29"/>
        <v/>
      </c>
      <c r="AN174" t="str">
        <f t="shared" si="30"/>
        <v/>
      </c>
      <c r="AQ174" t="str">
        <f t="shared" si="31"/>
        <v/>
      </c>
      <c r="AR174" t="str">
        <f t="shared" si="32"/>
        <v/>
      </c>
      <c r="AV174" t="s">
        <v>175</v>
      </c>
      <c r="AW174">
        <v>8202</v>
      </c>
    </row>
    <row r="175" spans="7:49" x14ac:dyDescent="0.3">
      <c r="G175" s="22" t="str">
        <f t="shared" si="27"/>
        <v/>
      </c>
      <c r="H175" s="22"/>
      <c r="I175" s="35" t="str">
        <f t="shared" si="25"/>
        <v/>
      </c>
      <c r="J175" s="35"/>
      <c r="N175" s="22" t="str">
        <f t="shared" si="28"/>
        <v/>
      </c>
      <c r="O175" t="str">
        <f t="shared" si="26"/>
        <v/>
      </c>
      <c r="Q175" s="35" t="str">
        <f t="shared" si="33"/>
        <v/>
      </c>
      <c r="S175" t="str">
        <f t="shared" si="29"/>
        <v/>
      </c>
      <c r="AN175" t="str">
        <f t="shared" si="30"/>
        <v/>
      </c>
      <c r="AQ175" t="str">
        <f t="shared" si="31"/>
        <v/>
      </c>
      <c r="AR175" t="str">
        <f t="shared" si="32"/>
        <v/>
      </c>
      <c r="AV175" t="s">
        <v>176</v>
      </c>
      <c r="AW175">
        <v>8203</v>
      </c>
    </row>
    <row r="176" spans="7:49" x14ac:dyDescent="0.3">
      <c r="G176" s="22" t="str">
        <f t="shared" si="27"/>
        <v/>
      </c>
      <c r="H176" s="22"/>
      <c r="I176" s="35" t="str">
        <f t="shared" si="25"/>
        <v/>
      </c>
      <c r="J176" s="35"/>
      <c r="N176" s="22" t="str">
        <f t="shared" si="28"/>
        <v/>
      </c>
      <c r="O176" t="str">
        <f t="shared" si="26"/>
        <v/>
      </c>
      <c r="Q176" s="35" t="str">
        <f t="shared" si="33"/>
        <v/>
      </c>
      <c r="S176" t="str">
        <f t="shared" si="29"/>
        <v/>
      </c>
      <c r="AN176" t="str">
        <f t="shared" si="30"/>
        <v/>
      </c>
      <c r="AQ176" t="str">
        <f t="shared" si="31"/>
        <v/>
      </c>
      <c r="AR176" t="str">
        <f t="shared" si="32"/>
        <v/>
      </c>
      <c r="AV176" t="s">
        <v>177</v>
      </c>
      <c r="AW176">
        <v>8204</v>
      </c>
    </row>
    <row r="177" spans="7:49" x14ac:dyDescent="0.3">
      <c r="G177" s="22" t="str">
        <f t="shared" si="27"/>
        <v/>
      </c>
      <c r="H177" s="22"/>
      <c r="I177" s="35" t="str">
        <f t="shared" si="25"/>
        <v/>
      </c>
      <c r="J177" s="35"/>
      <c r="N177" s="22" t="str">
        <f t="shared" si="28"/>
        <v/>
      </c>
      <c r="O177" t="str">
        <f t="shared" si="26"/>
        <v/>
      </c>
      <c r="Q177" s="35" t="str">
        <f t="shared" si="33"/>
        <v/>
      </c>
      <c r="S177" t="str">
        <f t="shared" si="29"/>
        <v/>
      </c>
      <c r="AN177" t="str">
        <f t="shared" si="30"/>
        <v/>
      </c>
      <c r="AQ177" t="str">
        <f t="shared" si="31"/>
        <v/>
      </c>
      <c r="AR177" t="str">
        <f t="shared" si="32"/>
        <v/>
      </c>
      <c r="AV177" t="s">
        <v>178</v>
      </c>
      <c r="AW177">
        <v>8205</v>
      </c>
    </row>
    <row r="178" spans="7:49" x14ac:dyDescent="0.3">
      <c r="G178" s="22" t="str">
        <f t="shared" si="27"/>
        <v/>
      </c>
      <c r="H178" s="22"/>
      <c r="I178" s="35" t="str">
        <f t="shared" si="25"/>
        <v/>
      </c>
      <c r="J178" s="35"/>
      <c r="N178" s="22" t="str">
        <f t="shared" si="28"/>
        <v/>
      </c>
      <c r="O178" t="str">
        <f t="shared" si="26"/>
        <v/>
      </c>
      <c r="Q178" s="35" t="str">
        <f t="shared" si="33"/>
        <v/>
      </c>
      <c r="S178" t="str">
        <f t="shared" si="29"/>
        <v/>
      </c>
      <c r="AN178" t="str">
        <f t="shared" si="30"/>
        <v/>
      </c>
      <c r="AQ178" t="str">
        <f t="shared" si="31"/>
        <v/>
      </c>
      <c r="AR178" t="str">
        <f t="shared" si="32"/>
        <v/>
      </c>
      <c r="AV178" t="s">
        <v>179</v>
      </c>
      <c r="AW178">
        <v>8206</v>
      </c>
    </row>
    <row r="179" spans="7:49" x14ac:dyDescent="0.3">
      <c r="G179" s="22" t="str">
        <f t="shared" si="27"/>
        <v/>
      </c>
      <c r="H179" s="22"/>
      <c r="I179" s="35" t="str">
        <f t="shared" si="25"/>
        <v/>
      </c>
      <c r="J179" s="35"/>
      <c r="N179" s="22" t="str">
        <f t="shared" si="28"/>
        <v/>
      </c>
      <c r="O179" t="str">
        <f t="shared" si="26"/>
        <v/>
      </c>
      <c r="Q179" s="35" t="str">
        <f t="shared" si="33"/>
        <v/>
      </c>
      <c r="S179" t="str">
        <f t="shared" si="29"/>
        <v/>
      </c>
      <c r="AN179" t="str">
        <f t="shared" si="30"/>
        <v/>
      </c>
      <c r="AQ179" t="str">
        <f t="shared" si="31"/>
        <v/>
      </c>
      <c r="AR179" t="str">
        <f t="shared" si="32"/>
        <v/>
      </c>
      <c r="AV179" t="s">
        <v>180</v>
      </c>
      <c r="AW179">
        <v>8207</v>
      </c>
    </row>
    <row r="180" spans="7:49" x14ac:dyDescent="0.3">
      <c r="G180" s="22" t="str">
        <f t="shared" si="27"/>
        <v/>
      </c>
      <c r="H180" s="22"/>
      <c r="I180" s="35" t="str">
        <f t="shared" si="25"/>
        <v/>
      </c>
      <c r="J180" s="35"/>
      <c r="N180" s="22" t="str">
        <f t="shared" si="28"/>
        <v/>
      </c>
      <c r="O180" t="str">
        <f t="shared" si="26"/>
        <v/>
      </c>
      <c r="Q180" s="35" t="str">
        <f t="shared" si="33"/>
        <v/>
      </c>
      <c r="S180" t="str">
        <f t="shared" si="29"/>
        <v/>
      </c>
      <c r="AN180" t="str">
        <f t="shared" si="30"/>
        <v/>
      </c>
      <c r="AQ180" t="str">
        <f t="shared" si="31"/>
        <v/>
      </c>
      <c r="AR180" t="str">
        <f t="shared" si="32"/>
        <v/>
      </c>
      <c r="AV180" t="s">
        <v>181</v>
      </c>
      <c r="AW180">
        <v>8301</v>
      </c>
    </row>
    <row r="181" spans="7:49" x14ac:dyDescent="0.3">
      <c r="G181" s="22" t="str">
        <f t="shared" si="27"/>
        <v/>
      </c>
      <c r="H181" s="22"/>
      <c r="I181" s="35" t="str">
        <f t="shared" si="25"/>
        <v/>
      </c>
      <c r="J181" s="35"/>
      <c r="N181" s="22" t="str">
        <f t="shared" si="28"/>
        <v/>
      </c>
      <c r="O181" t="str">
        <f t="shared" si="26"/>
        <v/>
      </c>
      <c r="Q181" s="35" t="str">
        <f t="shared" si="33"/>
        <v/>
      </c>
      <c r="S181" t="str">
        <f t="shared" si="29"/>
        <v/>
      </c>
      <c r="AN181" t="str">
        <f t="shared" si="30"/>
        <v/>
      </c>
      <c r="AQ181" t="str">
        <f t="shared" si="31"/>
        <v/>
      </c>
      <c r="AR181" t="str">
        <f t="shared" si="32"/>
        <v/>
      </c>
      <c r="AV181" t="s">
        <v>182</v>
      </c>
      <c r="AW181">
        <v>8302</v>
      </c>
    </row>
    <row r="182" spans="7:49" x14ac:dyDescent="0.3">
      <c r="G182" s="22" t="str">
        <f t="shared" si="27"/>
        <v/>
      </c>
      <c r="H182" s="22"/>
      <c r="I182" s="35" t="str">
        <f t="shared" si="25"/>
        <v/>
      </c>
      <c r="J182" s="35"/>
      <c r="N182" s="22" t="str">
        <f t="shared" si="28"/>
        <v/>
      </c>
      <c r="O182" t="str">
        <f t="shared" si="26"/>
        <v/>
      </c>
      <c r="Q182" s="35" t="str">
        <f t="shared" si="33"/>
        <v/>
      </c>
      <c r="S182" t="str">
        <f t="shared" si="29"/>
        <v/>
      </c>
      <c r="AN182" t="str">
        <f t="shared" si="30"/>
        <v/>
      </c>
      <c r="AQ182" t="str">
        <f t="shared" si="31"/>
        <v/>
      </c>
      <c r="AR182" t="str">
        <f t="shared" si="32"/>
        <v/>
      </c>
      <c r="AV182" t="s">
        <v>183</v>
      </c>
      <c r="AW182">
        <v>8303</v>
      </c>
    </row>
    <row r="183" spans="7:49" x14ac:dyDescent="0.3">
      <c r="G183" s="22" t="str">
        <f t="shared" si="27"/>
        <v/>
      </c>
      <c r="H183" s="22"/>
      <c r="I183" s="35" t="str">
        <f t="shared" si="25"/>
        <v/>
      </c>
      <c r="J183" s="35"/>
      <c r="N183" s="22" t="str">
        <f t="shared" si="28"/>
        <v/>
      </c>
      <c r="O183" t="str">
        <f t="shared" si="26"/>
        <v/>
      </c>
      <c r="Q183" s="35" t="str">
        <f t="shared" si="33"/>
        <v/>
      </c>
      <c r="S183" t="str">
        <f t="shared" si="29"/>
        <v/>
      </c>
      <c r="AN183" t="str">
        <f t="shared" si="30"/>
        <v/>
      </c>
      <c r="AQ183" t="str">
        <f t="shared" si="31"/>
        <v/>
      </c>
      <c r="AR183" t="str">
        <f t="shared" si="32"/>
        <v/>
      </c>
      <c r="AV183" t="s">
        <v>184</v>
      </c>
      <c r="AW183">
        <v>8304</v>
      </c>
    </row>
    <row r="184" spans="7:49" x14ac:dyDescent="0.3">
      <c r="G184" s="22" t="str">
        <f t="shared" si="27"/>
        <v/>
      </c>
      <c r="H184" s="22"/>
      <c r="I184" s="35" t="str">
        <f t="shared" si="25"/>
        <v/>
      </c>
      <c r="J184" s="35"/>
      <c r="N184" s="22" t="str">
        <f t="shared" si="28"/>
        <v/>
      </c>
      <c r="O184" t="str">
        <f t="shared" si="26"/>
        <v/>
      </c>
      <c r="Q184" s="35" t="str">
        <f t="shared" si="33"/>
        <v/>
      </c>
      <c r="S184" t="str">
        <f t="shared" si="29"/>
        <v/>
      </c>
      <c r="AN184" t="str">
        <f t="shared" si="30"/>
        <v/>
      </c>
      <c r="AQ184" t="str">
        <f t="shared" si="31"/>
        <v/>
      </c>
      <c r="AR184" t="str">
        <f t="shared" si="32"/>
        <v/>
      </c>
      <c r="AV184" t="s">
        <v>185</v>
      </c>
      <c r="AW184">
        <v>8305</v>
      </c>
    </row>
    <row r="185" spans="7:49" x14ac:dyDescent="0.3">
      <c r="G185" s="22" t="str">
        <f t="shared" si="27"/>
        <v/>
      </c>
      <c r="H185" s="22"/>
      <c r="I185" s="35" t="str">
        <f t="shared" si="25"/>
        <v/>
      </c>
      <c r="J185" s="35"/>
      <c r="N185" s="22" t="str">
        <f t="shared" si="28"/>
        <v/>
      </c>
      <c r="O185" t="str">
        <f t="shared" si="26"/>
        <v/>
      </c>
      <c r="Q185" s="35" t="str">
        <f t="shared" si="33"/>
        <v/>
      </c>
      <c r="S185" t="str">
        <f t="shared" si="29"/>
        <v/>
      </c>
      <c r="AN185" t="str">
        <f t="shared" si="30"/>
        <v/>
      </c>
      <c r="AQ185" t="str">
        <f t="shared" si="31"/>
        <v/>
      </c>
      <c r="AR185" t="str">
        <f t="shared" si="32"/>
        <v/>
      </c>
      <c r="AV185" t="s">
        <v>186</v>
      </c>
      <c r="AW185">
        <v>8306</v>
      </c>
    </row>
    <row r="186" spans="7:49" x14ac:dyDescent="0.3">
      <c r="G186" s="22" t="str">
        <f t="shared" si="27"/>
        <v/>
      </c>
      <c r="H186" s="22"/>
      <c r="I186" s="35" t="str">
        <f t="shared" si="25"/>
        <v/>
      </c>
      <c r="J186" s="35"/>
      <c r="N186" s="22" t="str">
        <f t="shared" si="28"/>
        <v/>
      </c>
      <c r="O186" t="str">
        <f t="shared" si="26"/>
        <v/>
      </c>
      <c r="Q186" s="35" t="str">
        <f t="shared" si="33"/>
        <v/>
      </c>
      <c r="S186" t="str">
        <f t="shared" si="29"/>
        <v/>
      </c>
      <c r="AN186" t="str">
        <f t="shared" si="30"/>
        <v/>
      </c>
      <c r="AQ186" t="str">
        <f t="shared" si="31"/>
        <v/>
      </c>
      <c r="AR186" t="str">
        <f t="shared" si="32"/>
        <v/>
      </c>
      <c r="AV186" t="s">
        <v>187</v>
      </c>
      <c r="AW186">
        <v>8307</v>
      </c>
    </row>
    <row r="187" spans="7:49" x14ac:dyDescent="0.3">
      <c r="G187" s="22" t="str">
        <f t="shared" si="27"/>
        <v/>
      </c>
      <c r="H187" s="22"/>
      <c r="I187" s="35" t="str">
        <f t="shared" si="25"/>
        <v/>
      </c>
      <c r="J187" s="35"/>
      <c r="N187" s="22" t="str">
        <f t="shared" si="28"/>
        <v/>
      </c>
      <c r="O187" t="str">
        <f t="shared" si="26"/>
        <v/>
      </c>
      <c r="Q187" s="35" t="str">
        <f t="shared" si="33"/>
        <v/>
      </c>
      <c r="S187" t="str">
        <f t="shared" si="29"/>
        <v/>
      </c>
      <c r="AN187" t="str">
        <f t="shared" si="30"/>
        <v/>
      </c>
      <c r="AQ187" t="str">
        <f t="shared" si="31"/>
        <v/>
      </c>
      <c r="AR187" t="str">
        <f t="shared" si="32"/>
        <v/>
      </c>
      <c r="AV187" t="s">
        <v>188</v>
      </c>
      <c r="AW187">
        <v>8308</v>
      </c>
    </row>
    <row r="188" spans="7:49" x14ac:dyDescent="0.3">
      <c r="G188" s="22" t="str">
        <f t="shared" si="27"/>
        <v/>
      </c>
      <c r="H188" s="22"/>
      <c r="I188" s="35" t="str">
        <f t="shared" si="25"/>
        <v/>
      </c>
      <c r="J188" s="35"/>
      <c r="N188" s="22" t="str">
        <f t="shared" si="28"/>
        <v/>
      </c>
      <c r="O188" t="str">
        <f t="shared" si="26"/>
        <v/>
      </c>
      <c r="Q188" s="35" t="str">
        <f t="shared" si="33"/>
        <v/>
      </c>
      <c r="S188" t="str">
        <f t="shared" si="29"/>
        <v/>
      </c>
      <c r="AN188" t="str">
        <f t="shared" si="30"/>
        <v/>
      </c>
      <c r="AQ188" t="str">
        <f t="shared" si="31"/>
        <v/>
      </c>
      <c r="AR188" t="str">
        <f t="shared" si="32"/>
        <v/>
      </c>
      <c r="AV188" t="s">
        <v>189</v>
      </c>
      <c r="AW188">
        <v>8309</v>
      </c>
    </row>
    <row r="189" spans="7:49" x14ac:dyDescent="0.3">
      <c r="G189" s="22" t="str">
        <f t="shared" si="27"/>
        <v/>
      </c>
      <c r="H189" s="22"/>
      <c r="I189" s="35" t="str">
        <f t="shared" si="25"/>
        <v/>
      </c>
      <c r="J189" s="35"/>
      <c r="N189" s="22" t="str">
        <f t="shared" si="28"/>
        <v/>
      </c>
      <c r="O189" t="str">
        <f t="shared" si="26"/>
        <v/>
      </c>
      <c r="Q189" s="35" t="str">
        <f t="shared" si="33"/>
        <v/>
      </c>
      <c r="S189" t="str">
        <f t="shared" si="29"/>
        <v/>
      </c>
      <c r="AN189" t="str">
        <f t="shared" si="30"/>
        <v/>
      </c>
      <c r="AQ189" t="str">
        <f t="shared" si="31"/>
        <v/>
      </c>
      <c r="AR189" t="str">
        <f t="shared" si="32"/>
        <v/>
      </c>
      <c r="AV189" t="s">
        <v>190</v>
      </c>
      <c r="AW189">
        <v>8310</v>
      </c>
    </row>
    <row r="190" spans="7:49" x14ac:dyDescent="0.3">
      <c r="G190" s="22" t="str">
        <f t="shared" si="27"/>
        <v/>
      </c>
      <c r="H190" s="22"/>
      <c r="I190" s="35" t="str">
        <f t="shared" si="25"/>
        <v/>
      </c>
      <c r="J190" s="35"/>
      <c r="N190" s="22" t="str">
        <f t="shared" si="28"/>
        <v/>
      </c>
      <c r="O190" t="str">
        <f t="shared" si="26"/>
        <v/>
      </c>
      <c r="Q190" s="35" t="str">
        <f t="shared" si="33"/>
        <v/>
      </c>
      <c r="S190" t="str">
        <f t="shared" si="29"/>
        <v/>
      </c>
      <c r="AN190" t="str">
        <f t="shared" si="30"/>
        <v/>
      </c>
      <c r="AQ190" t="str">
        <f t="shared" si="31"/>
        <v/>
      </c>
      <c r="AR190" t="str">
        <f t="shared" si="32"/>
        <v/>
      </c>
      <c r="AV190" t="s">
        <v>191</v>
      </c>
      <c r="AW190">
        <v>8311</v>
      </c>
    </row>
    <row r="191" spans="7:49" x14ac:dyDescent="0.3">
      <c r="G191" s="22" t="str">
        <f t="shared" si="27"/>
        <v/>
      </c>
      <c r="H191" s="22"/>
      <c r="I191" s="35" t="str">
        <f t="shared" si="25"/>
        <v/>
      </c>
      <c r="J191" s="35"/>
      <c r="N191" s="22" t="str">
        <f t="shared" si="28"/>
        <v/>
      </c>
      <c r="O191" t="str">
        <f t="shared" si="26"/>
        <v/>
      </c>
      <c r="Q191" s="35" t="str">
        <f t="shared" si="33"/>
        <v/>
      </c>
      <c r="S191" t="str">
        <f t="shared" si="29"/>
        <v/>
      </c>
      <c r="AN191" t="str">
        <f t="shared" si="30"/>
        <v/>
      </c>
      <c r="AQ191" t="str">
        <f t="shared" si="31"/>
        <v/>
      </c>
      <c r="AR191" t="str">
        <f t="shared" si="32"/>
        <v/>
      </c>
      <c r="AV191" t="s">
        <v>192</v>
      </c>
      <c r="AW191">
        <v>8312</v>
      </c>
    </row>
    <row r="192" spans="7:49" x14ac:dyDescent="0.3">
      <c r="G192" s="22" t="str">
        <f t="shared" si="27"/>
        <v/>
      </c>
      <c r="H192" s="22"/>
      <c r="I192" s="35" t="str">
        <f t="shared" si="25"/>
        <v/>
      </c>
      <c r="J192" s="35"/>
      <c r="N192" s="22" t="str">
        <f t="shared" si="28"/>
        <v/>
      </c>
      <c r="O192" t="str">
        <f t="shared" si="26"/>
        <v/>
      </c>
      <c r="Q192" s="35" t="str">
        <f t="shared" si="33"/>
        <v/>
      </c>
      <c r="S192" t="str">
        <f t="shared" si="29"/>
        <v/>
      </c>
      <c r="AN192" t="str">
        <f t="shared" si="30"/>
        <v/>
      </c>
      <c r="AQ192" t="str">
        <f t="shared" si="31"/>
        <v/>
      </c>
      <c r="AR192" t="str">
        <f t="shared" si="32"/>
        <v/>
      </c>
      <c r="AV192" t="s">
        <v>193</v>
      </c>
      <c r="AW192">
        <v>8313</v>
      </c>
    </row>
    <row r="193" spans="7:49" x14ac:dyDescent="0.3">
      <c r="G193" s="22" t="str">
        <f t="shared" si="27"/>
        <v/>
      </c>
      <c r="H193" s="22"/>
      <c r="I193" s="35" t="str">
        <f t="shared" si="25"/>
        <v/>
      </c>
      <c r="J193" s="35"/>
      <c r="N193" s="22" t="str">
        <f t="shared" si="28"/>
        <v/>
      </c>
      <c r="O193" t="str">
        <f t="shared" si="26"/>
        <v/>
      </c>
      <c r="Q193" s="35" t="str">
        <f t="shared" si="33"/>
        <v/>
      </c>
      <c r="S193" t="str">
        <f t="shared" si="29"/>
        <v/>
      </c>
      <c r="AN193" t="str">
        <f t="shared" si="30"/>
        <v/>
      </c>
      <c r="AQ193" t="str">
        <f t="shared" si="31"/>
        <v/>
      </c>
      <c r="AR193" t="str">
        <f t="shared" si="32"/>
        <v/>
      </c>
      <c r="AV193" t="s">
        <v>194</v>
      </c>
      <c r="AW193">
        <v>8314</v>
      </c>
    </row>
    <row r="194" spans="7:49" x14ac:dyDescent="0.3">
      <c r="G194" s="22" t="str">
        <f t="shared" si="27"/>
        <v/>
      </c>
      <c r="H194" s="22"/>
      <c r="I194" s="35" t="str">
        <f t="shared" si="25"/>
        <v/>
      </c>
      <c r="J194" s="35"/>
      <c r="N194" s="22" t="str">
        <f t="shared" si="28"/>
        <v/>
      </c>
      <c r="O194" t="str">
        <f t="shared" si="26"/>
        <v/>
      </c>
      <c r="Q194" s="35" t="str">
        <f t="shared" si="33"/>
        <v/>
      </c>
      <c r="S194" t="str">
        <f t="shared" si="29"/>
        <v/>
      </c>
      <c r="AN194" t="str">
        <f t="shared" si="30"/>
        <v/>
      </c>
      <c r="AQ194" t="str">
        <f t="shared" si="31"/>
        <v/>
      </c>
      <c r="AR194" t="str">
        <f t="shared" si="32"/>
        <v/>
      </c>
      <c r="AV194" t="s">
        <v>195</v>
      </c>
      <c r="AW194">
        <v>16101</v>
      </c>
    </row>
    <row r="195" spans="7:49" x14ac:dyDescent="0.3">
      <c r="G195" s="22" t="str">
        <f t="shared" si="27"/>
        <v/>
      </c>
      <c r="H195" s="22"/>
      <c r="I195" s="35" t="str">
        <f t="shared" si="25"/>
        <v/>
      </c>
      <c r="J195" s="35"/>
      <c r="N195" s="22" t="str">
        <f t="shared" si="28"/>
        <v/>
      </c>
      <c r="O195" t="str">
        <f t="shared" si="26"/>
        <v/>
      </c>
      <c r="Q195" s="35" t="str">
        <f t="shared" si="33"/>
        <v/>
      </c>
      <c r="S195" t="str">
        <f t="shared" si="29"/>
        <v/>
      </c>
      <c r="AN195" t="str">
        <f t="shared" si="30"/>
        <v/>
      </c>
      <c r="AQ195" t="str">
        <f t="shared" si="31"/>
        <v/>
      </c>
      <c r="AR195" t="str">
        <f t="shared" si="32"/>
        <v/>
      </c>
      <c r="AV195" t="s">
        <v>196</v>
      </c>
      <c r="AW195">
        <v>16102</v>
      </c>
    </row>
    <row r="196" spans="7:49" x14ac:dyDescent="0.3">
      <c r="G196" s="22" t="str">
        <f t="shared" si="27"/>
        <v/>
      </c>
      <c r="H196" s="22"/>
      <c r="I196" s="35" t="str">
        <f t="shared" ref="I196:I247" si="34">+IF(F196="","","T-"&amp;$G$1+G196)</f>
        <v/>
      </c>
      <c r="J196" s="35"/>
      <c r="N196" s="22" t="str">
        <f t="shared" si="28"/>
        <v/>
      </c>
      <c r="O196" t="str">
        <f t="shared" ref="O196:O259" si="35">+IF(M196="","","C-"&amp;$G$1+N196)</f>
        <v/>
      </c>
      <c r="Q196" s="35" t="str">
        <f t="shared" si="33"/>
        <v/>
      </c>
      <c r="S196" t="str">
        <f t="shared" si="29"/>
        <v/>
      </c>
      <c r="AN196" t="str">
        <f t="shared" si="30"/>
        <v/>
      </c>
      <c r="AQ196" t="str">
        <f t="shared" si="31"/>
        <v/>
      </c>
      <c r="AR196" t="str">
        <f t="shared" si="32"/>
        <v/>
      </c>
      <c r="AV196" t="s">
        <v>197</v>
      </c>
      <c r="AW196">
        <v>16202</v>
      </c>
    </row>
    <row r="197" spans="7:49" x14ac:dyDescent="0.3">
      <c r="G197" s="22" t="str">
        <f t="shared" ref="G197:G260" si="36">+IF(F197="","",G196+1)</f>
        <v/>
      </c>
      <c r="H197" s="22"/>
      <c r="I197" s="35" t="str">
        <f t="shared" si="34"/>
        <v/>
      </c>
      <c r="J197" s="35"/>
      <c r="N197" s="22" t="str">
        <f t="shared" ref="N197:N260" si="37">+IF(M197="","",N196+1)</f>
        <v/>
      </c>
      <c r="O197" t="str">
        <f t="shared" si="35"/>
        <v/>
      </c>
      <c r="Q197" s="35" t="str">
        <f t="shared" si="33"/>
        <v/>
      </c>
      <c r="S197" t="str">
        <f t="shared" ref="S197:S260" si="38">+Q197</f>
        <v/>
      </c>
      <c r="AN197" t="str">
        <f t="shared" ref="AN197:AN260" si="39">++IF(AO197="","",VLOOKUP(AP197,$R$4:$S$6,2,0)*100000+AQ197)</f>
        <v/>
      </c>
      <c r="AQ197" t="str">
        <f t="shared" ref="AQ197:AQ260" si="40">+IF(AO197="","",VLOOKUP(AO197,$AV$3:$AW$20000,2,0))</f>
        <v/>
      </c>
      <c r="AR197" t="str">
        <f t="shared" ref="AR197:AR260" si="41">+AN197</f>
        <v/>
      </c>
      <c r="AV197" t="s">
        <v>198</v>
      </c>
      <c r="AW197">
        <v>16203</v>
      </c>
    </row>
    <row r="198" spans="7:49" x14ac:dyDescent="0.3">
      <c r="G198" s="22" t="str">
        <f t="shared" si="36"/>
        <v/>
      </c>
      <c r="H198" s="22"/>
      <c r="I198" s="35" t="str">
        <f t="shared" si="34"/>
        <v/>
      </c>
      <c r="J198" s="35"/>
      <c r="N198" s="22" t="str">
        <f t="shared" si="37"/>
        <v/>
      </c>
      <c r="O198" t="str">
        <f t="shared" si="35"/>
        <v/>
      </c>
      <c r="Q198" s="35" t="str">
        <f t="shared" ref="Q198:Q261" si="42">++IF(R198="","",Q197+1)</f>
        <v/>
      </c>
      <c r="S198" t="str">
        <f t="shared" si="38"/>
        <v/>
      </c>
      <c r="AN198" t="str">
        <f t="shared" si="39"/>
        <v/>
      </c>
      <c r="AQ198" t="str">
        <f t="shared" si="40"/>
        <v/>
      </c>
      <c r="AR198" t="str">
        <f t="shared" si="41"/>
        <v/>
      </c>
      <c r="AV198" t="s">
        <v>199</v>
      </c>
      <c r="AW198">
        <v>16302</v>
      </c>
    </row>
    <row r="199" spans="7:49" x14ac:dyDescent="0.3">
      <c r="G199" s="22" t="str">
        <f t="shared" si="36"/>
        <v/>
      </c>
      <c r="H199" s="22"/>
      <c r="I199" s="35" t="str">
        <f t="shared" si="34"/>
        <v/>
      </c>
      <c r="J199" s="35"/>
      <c r="N199" s="22" t="str">
        <f t="shared" si="37"/>
        <v/>
      </c>
      <c r="O199" t="str">
        <f t="shared" si="35"/>
        <v/>
      </c>
      <c r="Q199" s="35" t="str">
        <f t="shared" si="42"/>
        <v/>
      </c>
      <c r="S199" t="str">
        <f t="shared" si="38"/>
        <v/>
      </c>
      <c r="AN199" t="str">
        <f t="shared" si="39"/>
        <v/>
      </c>
      <c r="AQ199" t="str">
        <f t="shared" si="40"/>
        <v/>
      </c>
      <c r="AR199" t="str">
        <f t="shared" si="41"/>
        <v/>
      </c>
      <c r="AV199" t="s">
        <v>200</v>
      </c>
      <c r="AW199">
        <v>16103</v>
      </c>
    </row>
    <row r="200" spans="7:49" x14ac:dyDescent="0.3">
      <c r="G200" s="22" t="str">
        <f t="shared" si="36"/>
        <v/>
      </c>
      <c r="H200" s="22"/>
      <c r="I200" s="35" t="str">
        <f t="shared" si="34"/>
        <v/>
      </c>
      <c r="J200" s="35"/>
      <c r="N200" s="22" t="str">
        <f t="shared" si="37"/>
        <v/>
      </c>
      <c r="O200" t="str">
        <f t="shared" si="35"/>
        <v/>
      </c>
      <c r="Q200" s="35" t="str">
        <f t="shared" si="42"/>
        <v/>
      </c>
      <c r="S200" t="str">
        <f t="shared" si="38"/>
        <v/>
      </c>
      <c r="AN200" t="str">
        <f t="shared" si="39"/>
        <v/>
      </c>
      <c r="AQ200" t="str">
        <f t="shared" si="40"/>
        <v/>
      </c>
      <c r="AR200" t="str">
        <f t="shared" si="41"/>
        <v/>
      </c>
      <c r="AV200" t="s">
        <v>201</v>
      </c>
      <c r="AW200">
        <v>16104</v>
      </c>
    </row>
    <row r="201" spans="7:49" x14ac:dyDescent="0.3">
      <c r="G201" s="22" t="str">
        <f t="shared" si="36"/>
        <v/>
      </c>
      <c r="H201" s="22"/>
      <c r="I201" s="35" t="str">
        <f t="shared" si="34"/>
        <v/>
      </c>
      <c r="J201" s="35"/>
      <c r="N201" s="22" t="str">
        <f t="shared" si="37"/>
        <v/>
      </c>
      <c r="O201" t="str">
        <f t="shared" si="35"/>
        <v/>
      </c>
      <c r="Q201" s="35" t="str">
        <f t="shared" si="42"/>
        <v/>
      </c>
      <c r="S201" t="str">
        <f t="shared" si="38"/>
        <v/>
      </c>
      <c r="AN201" t="str">
        <f t="shared" si="39"/>
        <v/>
      </c>
      <c r="AQ201" t="str">
        <f t="shared" si="40"/>
        <v/>
      </c>
      <c r="AR201" t="str">
        <f t="shared" si="41"/>
        <v/>
      </c>
      <c r="AV201" t="s">
        <v>202</v>
      </c>
      <c r="AW201">
        <v>16204</v>
      </c>
    </row>
    <row r="202" spans="7:49" x14ac:dyDescent="0.3">
      <c r="G202" s="22" t="str">
        <f t="shared" si="36"/>
        <v/>
      </c>
      <c r="H202" s="22"/>
      <c r="I202" s="35" t="str">
        <f t="shared" si="34"/>
        <v/>
      </c>
      <c r="J202" s="35"/>
      <c r="N202" s="22" t="str">
        <f t="shared" si="37"/>
        <v/>
      </c>
      <c r="O202" t="str">
        <f t="shared" si="35"/>
        <v/>
      </c>
      <c r="Q202" s="35" t="str">
        <f t="shared" si="42"/>
        <v/>
      </c>
      <c r="S202" t="str">
        <f t="shared" si="38"/>
        <v/>
      </c>
      <c r="AN202" t="str">
        <f t="shared" si="39"/>
        <v/>
      </c>
      <c r="AQ202" t="str">
        <f t="shared" si="40"/>
        <v/>
      </c>
      <c r="AR202" t="str">
        <f t="shared" si="41"/>
        <v/>
      </c>
      <c r="AV202" t="s">
        <v>203</v>
      </c>
      <c r="AW202">
        <v>16303</v>
      </c>
    </row>
    <row r="203" spans="7:49" x14ac:dyDescent="0.3">
      <c r="G203" s="22" t="str">
        <f t="shared" si="36"/>
        <v/>
      </c>
      <c r="H203" s="22"/>
      <c r="I203" s="35" t="str">
        <f t="shared" si="34"/>
        <v/>
      </c>
      <c r="J203" s="35"/>
      <c r="N203" s="22" t="str">
        <f t="shared" si="37"/>
        <v/>
      </c>
      <c r="O203" t="str">
        <f t="shared" si="35"/>
        <v/>
      </c>
      <c r="Q203" s="35" t="str">
        <f t="shared" si="42"/>
        <v/>
      </c>
      <c r="S203" t="str">
        <f t="shared" si="38"/>
        <v/>
      </c>
      <c r="AN203" t="str">
        <f t="shared" si="39"/>
        <v/>
      </c>
      <c r="AQ203" t="str">
        <f t="shared" si="40"/>
        <v/>
      </c>
      <c r="AR203" t="str">
        <f t="shared" si="41"/>
        <v/>
      </c>
      <c r="AV203" t="s">
        <v>204</v>
      </c>
      <c r="AW203">
        <v>16105</v>
      </c>
    </row>
    <row r="204" spans="7:49" x14ac:dyDescent="0.3">
      <c r="G204" s="22" t="str">
        <f t="shared" si="36"/>
        <v/>
      </c>
      <c r="H204" s="22"/>
      <c r="I204" s="35" t="str">
        <f t="shared" si="34"/>
        <v/>
      </c>
      <c r="J204" s="35"/>
      <c r="N204" s="22" t="str">
        <f t="shared" si="37"/>
        <v/>
      </c>
      <c r="O204" t="str">
        <f t="shared" si="35"/>
        <v/>
      </c>
      <c r="Q204" s="35" t="str">
        <f t="shared" si="42"/>
        <v/>
      </c>
      <c r="S204" t="str">
        <f t="shared" si="38"/>
        <v/>
      </c>
      <c r="AN204" t="str">
        <f t="shared" si="39"/>
        <v/>
      </c>
      <c r="AQ204" t="str">
        <f t="shared" si="40"/>
        <v/>
      </c>
      <c r="AR204" t="str">
        <f t="shared" si="41"/>
        <v/>
      </c>
      <c r="AV204" t="s">
        <v>205</v>
      </c>
      <c r="AW204">
        <v>16106</v>
      </c>
    </row>
    <row r="205" spans="7:49" x14ac:dyDescent="0.3">
      <c r="G205" s="22" t="str">
        <f t="shared" si="36"/>
        <v/>
      </c>
      <c r="H205" s="22"/>
      <c r="I205" s="35" t="str">
        <f t="shared" si="34"/>
        <v/>
      </c>
      <c r="J205" s="35"/>
      <c r="N205" s="22" t="str">
        <f t="shared" si="37"/>
        <v/>
      </c>
      <c r="O205" t="str">
        <f t="shared" si="35"/>
        <v/>
      </c>
      <c r="Q205" s="35" t="str">
        <f t="shared" si="42"/>
        <v/>
      </c>
      <c r="S205" t="str">
        <f t="shared" si="38"/>
        <v/>
      </c>
      <c r="AN205" t="str">
        <f t="shared" si="39"/>
        <v/>
      </c>
      <c r="AQ205" t="str">
        <f t="shared" si="40"/>
        <v/>
      </c>
      <c r="AR205" t="str">
        <f t="shared" si="41"/>
        <v/>
      </c>
      <c r="AV205" t="s">
        <v>206</v>
      </c>
      <c r="AW205">
        <v>16205</v>
      </c>
    </row>
    <row r="206" spans="7:49" x14ac:dyDescent="0.3">
      <c r="G206" s="22" t="str">
        <f t="shared" si="36"/>
        <v/>
      </c>
      <c r="H206" s="22"/>
      <c r="I206" s="35" t="str">
        <f t="shared" si="34"/>
        <v/>
      </c>
      <c r="J206" s="35"/>
      <c r="N206" s="22" t="str">
        <f t="shared" si="37"/>
        <v/>
      </c>
      <c r="O206" t="str">
        <f t="shared" si="35"/>
        <v/>
      </c>
      <c r="Q206" s="35" t="str">
        <f t="shared" si="42"/>
        <v/>
      </c>
      <c r="S206" t="str">
        <f t="shared" si="38"/>
        <v/>
      </c>
      <c r="AN206" t="str">
        <f t="shared" si="39"/>
        <v/>
      </c>
      <c r="AQ206" t="str">
        <f t="shared" si="40"/>
        <v/>
      </c>
      <c r="AR206" t="str">
        <f t="shared" si="41"/>
        <v/>
      </c>
      <c r="AV206" t="s">
        <v>207</v>
      </c>
      <c r="AW206">
        <v>16107</v>
      </c>
    </row>
    <row r="207" spans="7:49" x14ac:dyDescent="0.3">
      <c r="G207" s="22" t="str">
        <f t="shared" si="36"/>
        <v/>
      </c>
      <c r="H207" s="22"/>
      <c r="I207" s="35" t="str">
        <f t="shared" si="34"/>
        <v/>
      </c>
      <c r="J207" s="35"/>
      <c r="N207" s="22" t="str">
        <f t="shared" si="37"/>
        <v/>
      </c>
      <c r="O207" t="str">
        <f t="shared" si="35"/>
        <v/>
      </c>
      <c r="Q207" s="35" t="str">
        <f t="shared" si="42"/>
        <v/>
      </c>
      <c r="S207" t="str">
        <f t="shared" si="38"/>
        <v/>
      </c>
      <c r="AN207" t="str">
        <f t="shared" si="39"/>
        <v/>
      </c>
      <c r="AQ207" t="str">
        <f t="shared" si="40"/>
        <v/>
      </c>
      <c r="AR207" t="str">
        <f t="shared" si="41"/>
        <v/>
      </c>
      <c r="AV207" t="s">
        <v>208</v>
      </c>
      <c r="AW207">
        <v>16201</v>
      </c>
    </row>
    <row r="208" spans="7:49" x14ac:dyDescent="0.3">
      <c r="G208" s="22" t="str">
        <f t="shared" si="36"/>
        <v/>
      </c>
      <c r="H208" s="22"/>
      <c r="I208" s="35" t="str">
        <f t="shared" si="34"/>
        <v/>
      </c>
      <c r="J208" s="35"/>
      <c r="N208" s="22" t="str">
        <f t="shared" si="37"/>
        <v/>
      </c>
      <c r="O208" t="str">
        <f t="shared" si="35"/>
        <v/>
      </c>
      <c r="Q208" s="35" t="str">
        <f t="shared" si="42"/>
        <v/>
      </c>
      <c r="S208" t="str">
        <f t="shared" si="38"/>
        <v/>
      </c>
      <c r="AN208" t="str">
        <f t="shared" si="39"/>
        <v/>
      </c>
      <c r="AQ208" t="str">
        <f t="shared" si="40"/>
        <v/>
      </c>
      <c r="AR208" t="str">
        <f t="shared" si="41"/>
        <v/>
      </c>
      <c r="AV208" t="s">
        <v>209</v>
      </c>
      <c r="AW208">
        <v>16206</v>
      </c>
    </row>
    <row r="209" spans="7:49" x14ac:dyDescent="0.3">
      <c r="G209" s="22" t="str">
        <f t="shared" si="36"/>
        <v/>
      </c>
      <c r="H209" s="22"/>
      <c r="I209" s="35" t="str">
        <f t="shared" si="34"/>
        <v/>
      </c>
      <c r="J209" s="35"/>
      <c r="N209" s="22" t="str">
        <f t="shared" si="37"/>
        <v/>
      </c>
      <c r="O209" t="str">
        <f t="shared" si="35"/>
        <v/>
      </c>
      <c r="Q209" s="35" t="str">
        <f t="shared" si="42"/>
        <v/>
      </c>
      <c r="S209" t="str">
        <f t="shared" si="38"/>
        <v/>
      </c>
      <c r="AN209" t="str">
        <f t="shared" si="39"/>
        <v/>
      </c>
      <c r="AQ209" t="str">
        <f t="shared" si="40"/>
        <v/>
      </c>
      <c r="AR209" t="str">
        <f t="shared" si="41"/>
        <v/>
      </c>
      <c r="AV209" t="s">
        <v>210</v>
      </c>
      <c r="AW209">
        <v>16301</v>
      </c>
    </row>
    <row r="210" spans="7:49" x14ac:dyDescent="0.3">
      <c r="G210" s="22" t="str">
        <f t="shared" si="36"/>
        <v/>
      </c>
      <c r="H210" s="22"/>
      <c r="I210" s="35" t="str">
        <f t="shared" si="34"/>
        <v/>
      </c>
      <c r="J210" s="35"/>
      <c r="N210" s="22" t="str">
        <f t="shared" si="37"/>
        <v/>
      </c>
      <c r="O210" t="str">
        <f t="shared" si="35"/>
        <v/>
      </c>
      <c r="Q210" s="35" t="str">
        <f t="shared" si="42"/>
        <v/>
      </c>
      <c r="S210" t="str">
        <f t="shared" si="38"/>
        <v/>
      </c>
      <c r="AN210" t="str">
        <f t="shared" si="39"/>
        <v/>
      </c>
      <c r="AQ210" t="str">
        <f t="shared" si="40"/>
        <v/>
      </c>
      <c r="AR210" t="str">
        <f t="shared" si="41"/>
        <v/>
      </c>
      <c r="AV210" t="s">
        <v>211</v>
      </c>
      <c r="AW210">
        <v>16304</v>
      </c>
    </row>
    <row r="211" spans="7:49" x14ac:dyDescent="0.3">
      <c r="G211" s="22" t="str">
        <f t="shared" si="36"/>
        <v/>
      </c>
      <c r="H211" s="22"/>
      <c r="I211" s="35" t="str">
        <f t="shared" si="34"/>
        <v/>
      </c>
      <c r="J211" s="35"/>
      <c r="N211" s="22" t="str">
        <f t="shared" si="37"/>
        <v/>
      </c>
      <c r="O211" t="str">
        <f t="shared" si="35"/>
        <v/>
      </c>
      <c r="Q211" s="35" t="str">
        <f t="shared" si="42"/>
        <v/>
      </c>
      <c r="S211" t="str">
        <f t="shared" si="38"/>
        <v/>
      </c>
      <c r="AN211" t="str">
        <f t="shared" si="39"/>
        <v/>
      </c>
      <c r="AQ211" t="str">
        <f t="shared" si="40"/>
        <v/>
      </c>
      <c r="AR211" t="str">
        <f t="shared" si="41"/>
        <v/>
      </c>
      <c r="AV211" t="s">
        <v>212</v>
      </c>
      <c r="AW211">
        <v>16108</v>
      </c>
    </row>
    <row r="212" spans="7:49" x14ac:dyDescent="0.3">
      <c r="G212" s="22" t="str">
        <f t="shared" si="36"/>
        <v/>
      </c>
      <c r="H212" s="22"/>
      <c r="I212" s="35" t="str">
        <f t="shared" si="34"/>
        <v/>
      </c>
      <c r="J212" s="35"/>
      <c r="N212" s="22" t="str">
        <f t="shared" si="37"/>
        <v/>
      </c>
      <c r="O212" t="str">
        <f t="shared" si="35"/>
        <v/>
      </c>
      <c r="Q212" s="35" t="str">
        <f t="shared" si="42"/>
        <v/>
      </c>
      <c r="S212" t="str">
        <f t="shared" si="38"/>
        <v/>
      </c>
      <c r="AN212" t="str">
        <f t="shared" si="39"/>
        <v/>
      </c>
      <c r="AQ212" t="str">
        <f t="shared" si="40"/>
        <v/>
      </c>
      <c r="AR212" t="str">
        <f t="shared" si="41"/>
        <v/>
      </c>
      <c r="AV212" t="s">
        <v>213</v>
      </c>
      <c r="AW212">
        <v>16305</v>
      </c>
    </row>
    <row r="213" spans="7:49" x14ac:dyDescent="0.3">
      <c r="G213" s="22" t="str">
        <f t="shared" si="36"/>
        <v/>
      </c>
      <c r="H213" s="22"/>
      <c r="I213" s="35" t="str">
        <f t="shared" si="34"/>
        <v/>
      </c>
      <c r="J213" s="35"/>
      <c r="N213" s="22" t="str">
        <f t="shared" si="37"/>
        <v/>
      </c>
      <c r="O213" t="str">
        <f t="shared" si="35"/>
        <v/>
      </c>
      <c r="Q213" s="35" t="str">
        <f t="shared" si="42"/>
        <v/>
      </c>
      <c r="S213" t="str">
        <f t="shared" si="38"/>
        <v/>
      </c>
      <c r="AN213" t="str">
        <f t="shared" si="39"/>
        <v/>
      </c>
      <c r="AQ213" t="str">
        <f t="shared" si="40"/>
        <v/>
      </c>
      <c r="AR213" t="str">
        <f t="shared" si="41"/>
        <v/>
      </c>
      <c r="AV213" t="s">
        <v>214</v>
      </c>
      <c r="AW213">
        <v>16207</v>
      </c>
    </row>
    <row r="214" spans="7:49" x14ac:dyDescent="0.3">
      <c r="G214" s="22" t="str">
        <f t="shared" si="36"/>
        <v/>
      </c>
      <c r="H214" s="22"/>
      <c r="I214" s="35" t="str">
        <f t="shared" si="34"/>
        <v/>
      </c>
      <c r="J214" s="35"/>
      <c r="N214" s="22" t="str">
        <f t="shared" si="37"/>
        <v/>
      </c>
      <c r="O214" t="str">
        <f t="shared" si="35"/>
        <v/>
      </c>
      <c r="Q214" s="35" t="str">
        <f t="shared" si="42"/>
        <v/>
      </c>
      <c r="S214" t="str">
        <f t="shared" si="38"/>
        <v/>
      </c>
      <c r="AN214" t="str">
        <f t="shared" si="39"/>
        <v/>
      </c>
      <c r="AQ214" t="str">
        <f t="shared" si="40"/>
        <v/>
      </c>
      <c r="AR214" t="str">
        <f t="shared" si="41"/>
        <v/>
      </c>
      <c r="AV214" t="s">
        <v>215</v>
      </c>
      <c r="AW214">
        <v>16109</v>
      </c>
    </row>
    <row r="215" spans="7:49" x14ac:dyDescent="0.3">
      <c r="G215" s="22" t="str">
        <f t="shared" si="36"/>
        <v/>
      </c>
      <c r="H215" s="22"/>
      <c r="I215" s="35" t="str">
        <f t="shared" si="34"/>
        <v/>
      </c>
      <c r="J215" s="35"/>
      <c r="N215" s="22" t="str">
        <f t="shared" si="37"/>
        <v/>
      </c>
      <c r="O215" t="str">
        <f t="shared" si="35"/>
        <v/>
      </c>
      <c r="Q215" s="35" t="str">
        <f t="shared" si="42"/>
        <v/>
      </c>
      <c r="S215" t="str">
        <f t="shared" si="38"/>
        <v/>
      </c>
      <c r="AN215" t="str">
        <f t="shared" si="39"/>
        <v/>
      </c>
      <c r="AQ215" t="str">
        <f t="shared" si="40"/>
        <v/>
      </c>
      <c r="AR215" t="str">
        <f t="shared" si="41"/>
        <v/>
      </c>
      <c r="AV215" t="s">
        <v>216</v>
      </c>
      <c r="AW215">
        <v>9101</v>
      </c>
    </row>
    <row r="216" spans="7:49" x14ac:dyDescent="0.3">
      <c r="G216" s="22" t="str">
        <f t="shared" si="36"/>
        <v/>
      </c>
      <c r="H216" s="22"/>
      <c r="I216" s="35" t="str">
        <f t="shared" si="34"/>
        <v/>
      </c>
      <c r="J216" s="35"/>
      <c r="N216" s="22" t="str">
        <f t="shared" si="37"/>
        <v/>
      </c>
      <c r="O216" t="str">
        <f t="shared" si="35"/>
        <v/>
      </c>
      <c r="Q216" s="35" t="str">
        <f t="shared" si="42"/>
        <v/>
      </c>
      <c r="S216" t="str">
        <f t="shared" si="38"/>
        <v/>
      </c>
      <c r="AN216" t="str">
        <f t="shared" si="39"/>
        <v/>
      </c>
      <c r="AQ216" t="str">
        <f t="shared" si="40"/>
        <v/>
      </c>
      <c r="AR216" t="str">
        <f t="shared" si="41"/>
        <v/>
      </c>
      <c r="AV216" t="s">
        <v>217</v>
      </c>
      <c r="AW216">
        <v>9102</v>
      </c>
    </row>
    <row r="217" spans="7:49" x14ac:dyDescent="0.3">
      <c r="G217" s="22" t="str">
        <f t="shared" si="36"/>
        <v/>
      </c>
      <c r="H217" s="22"/>
      <c r="I217" s="35" t="str">
        <f t="shared" si="34"/>
        <v/>
      </c>
      <c r="J217" s="35"/>
      <c r="N217" s="22" t="str">
        <f t="shared" si="37"/>
        <v/>
      </c>
      <c r="O217" t="str">
        <f t="shared" si="35"/>
        <v/>
      </c>
      <c r="Q217" s="35" t="str">
        <f t="shared" si="42"/>
        <v/>
      </c>
      <c r="S217" t="str">
        <f t="shared" si="38"/>
        <v/>
      </c>
      <c r="AN217" t="str">
        <f t="shared" si="39"/>
        <v/>
      </c>
      <c r="AQ217" t="str">
        <f t="shared" si="40"/>
        <v/>
      </c>
      <c r="AR217" t="str">
        <f t="shared" si="41"/>
        <v/>
      </c>
      <c r="AV217" t="s">
        <v>218</v>
      </c>
      <c r="AW217">
        <v>9103</v>
      </c>
    </row>
    <row r="218" spans="7:49" x14ac:dyDescent="0.3">
      <c r="G218" s="22" t="str">
        <f t="shared" si="36"/>
        <v/>
      </c>
      <c r="H218" s="22"/>
      <c r="I218" s="35" t="str">
        <f t="shared" si="34"/>
        <v/>
      </c>
      <c r="J218" s="35"/>
      <c r="N218" s="22" t="str">
        <f t="shared" si="37"/>
        <v/>
      </c>
      <c r="O218" t="str">
        <f t="shared" si="35"/>
        <v/>
      </c>
      <c r="Q218" s="35" t="str">
        <f t="shared" si="42"/>
        <v/>
      </c>
      <c r="S218" t="str">
        <f t="shared" si="38"/>
        <v/>
      </c>
      <c r="AN218" t="str">
        <f t="shared" si="39"/>
        <v/>
      </c>
      <c r="AQ218" t="str">
        <f t="shared" si="40"/>
        <v/>
      </c>
      <c r="AR218" t="str">
        <f t="shared" si="41"/>
        <v/>
      </c>
      <c r="AV218" t="s">
        <v>219</v>
      </c>
      <c r="AW218">
        <v>9104</v>
      </c>
    </row>
    <row r="219" spans="7:49" x14ac:dyDescent="0.3">
      <c r="G219" s="22" t="str">
        <f t="shared" si="36"/>
        <v/>
      </c>
      <c r="H219" s="22"/>
      <c r="I219" s="35" t="str">
        <f t="shared" si="34"/>
        <v/>
      </c>
      <c r="J219" s="35"/>
      <c r="N219" s="22" t="str">
        <f t="shared" si="37"/>
        <v/>
      </c>
      <c r="O219" t="str">
        <f t="shared" si="35"/>
        <v/>
      </c>
      <c r="Q219" s="35" t="str">
        <f t="shared" si="42"/>
        <v/>
      </c>
      <c r="S219" t="str">
        <f t="shared" si="38"/>
        <v/>
      </c>
      <c r="AN219" t="str">
        <f t="shared" si="39"/>
        <v/>
      </c>
      <c r="AQ219" t="str">
        <f t="shared" si="40"/>
        <v/>
      </c>
      <c r="AR219" t="str">
        <f t="shared" si="41"/>
        <v/>
      </c>
      <c r="AV219" t="s">
        <v>220</v>
      </c>
      <c r="AW219">
        <v>9105</v>
      </c>
    </row>
    <row r="220" spans="7:49" x14ac:dyDescent="0.3">
      <c r="G220" s="22" t="str">
        <f t="shared" si="36"/>
        <v/>
      </c>
      <c r="H220" s="22"/>
      <c r="I220" s="35" t="str">
        <f t="shared" si="34"/>
        <v/>
      </c>
      <c r="J220" s="35"/>
      <c r="N220" s="22" t="str">
        <f t="shared" si="37"/>
        <v/>
      </c>
      <c r="O220" t="str">
        <f t="shared" si="35"/>
        <v/>
      </c>
      <c r="Q220" s="35" t="str">
        <f t="shared" si="42"/>
        <v/>
      </c>
      <c r="S220" t="str">
        <f t="shared" si="38"/>
        <v/>
      </c>
      <c r="AN220" t="str">
        <f t="shared" si="39"/>
        <v/>
      </c>
      <c r="AQ220" t="str">
        <f t="shared" si="40"/>
        <v/>
      </c>
      <c r="AR220" t="str">
        <f t="shared" si="41"/>
        <v/>
      </c>
      <c r="AV220" t="s">
        <v>221</v>
      </c>
      <c r="AW220">
        <v>9106</v>
      </c>
    </row>
    <row r="221" spans="7:49" x14ac:dyDescent="0.3">
      <c r="G221" s="22" t="str">
        <f t="shared" si="36"/>
        <v/>
      </c>
      <c r="H221" s="22"/>
      <c r="I221" s="35" t="str">
        <f t="shared" si="34"/>
        <v/>
      </c>
      <c r="J221" s="35"/>
      <c r="N221" s="22" t="str">
        <f t="shared" si="37"/>
        <v/>
      </c>
      <c r="O221" t="str">
        <f t="shared" si="35"/>
        <v/>
      </c>
      <c r="Q221" s="35" t="str">
        <f t="shared" si="42"/>
        <v/>
      </c>
      <c r="S221" t="str">
        <f t="shared" si="38"/>
        <v/>
      </c>
      <c r="AN221" t="str">
        <f t="shared" si="39"/>
        <v/>
      </c>
      <c r="AQ221" t="str">
        <f t="shared" si="40"/>
        <v/>
      </c>
      <c r="AR221" t="str">
        <f t="shared" si="41"/>
        <v/>
      </c>
      <c r="AV221" t="s">
        <v>222</v>
      </c>
      <c r="AW221">
        <v>9107</v>
      </c>
    </row>
    <row r="222" spans="7:49" x14ac:dyDescent="0.3">
      <c r="G222" s="22" t="str">
        <f t="shared" si="36"/>
        <v/>
      </c>
      <c r="H222" s="22"/>
      <c r="I222" s="35" t="str">
        <f t="shared" si="34"/>
        <v/>
      </c>
      <c r="J222" s="35"/>
      <c r="N222" s="22" t="str">
        <f t="shared" si="37"/>
        <v/>
      </c>
      <c r="O222" t="str">
        <f t="shared" si="35"/>
        <v/>
      </c>
      <c r="Q222" s="35" t="str">
        <f t="shared" si="42"/>
        <v/>
      </c>
      <c r="S222" t="str">
        <f t="shared" si="38"/>
        <v/>
      </c>
      <c r="AN222" t="str">
        <f t="shared" si="39"/>
        <v/>
      </c>
      <c r="AQ222" t="str">
        <f t="shared" si="40"/>
        <v/>
      </c>
      <c r="AR222" t="str">
        <f t="shared" si="41"/>
        <v/>
      </c>
      <c r="AV222" t="s">
        <v>223</v>
      </c>
      <c r="AW222">
        <v>9108</v>
      </c>
    </row>
    <row r="223" spans="7:49" x14ac:dyDescent="0.3">
      <c r="G223" s="22" t="str">
        <f t="shared" si="36"/>
        <v/>
      </c>
      <c r="H223" s="22"/>
      <c r="I223" s="35" t="str">
        <f t="shared" si="34"/>
        <v/>
      </c>
      <c r="J223" s="35"/>
      <c r="N223" s="22" t="str">
        <f t="shared" si="37"/>
        <v/>
      </c>
      <c r="O223" t="str">
        <f t="shared" si="35"/>
        <v/>
      </c>
      <c r="Q223" s="35" t="str">
        <f t="shared" si="42"/>
        <v/>
      </c>
      <c r="S223" t="str">
        <f t="shared" si="38"/>
        <v/>
      </c>
      <c r="AN223" t="str">
        <f t="shared" si="39"/>
        <v/>
      </c>
      <c r="AQ223" t="str">
        <f t="shared" si="40"/>
        <v/>
      </c>
      <c r="AR223" t="str">
        <f t="shared" si="41"/>
        <v/>
      </c>
      <c r="AV223" t="s">
        <v>224</v>
      </c>
      <c r="AW223">
        <v>9109</v>
      </c>
    </row>
    <row r="224" spans="7:49" x14ac:dyDescent="0.3">
      <c r="G224" s="22" t="str">
        <f t="shared" si="36"/>
        <v/>
      </c>
      <c r="H224" s="22"/>
      <c r="I224" s="35" t="str">
        <f t="shared" si="34"/>
        <v/>
      </c>
      <c r="J224" s="35"/>
      <c r="N224" s="22" t="str">
        <f t="shared" si="37"/>
        <v/>
      </c>
      <c r="O224" t="str">
        <f t="shared" si="35"/>
        <v/>
      </c>
      <c r="Q224" s="35" t="str">
        <f t="shared" si="42"/>
        <v/>
      </c>
      <c r="S224" t="str">
        <f t="shared" si="38"/>
        <v/>
      </c>
      <c r="AN224" t="str">
        <f t="shared" si="39"/>
        <v/>
      </c>
      <c r="AQ224" t="str">
        <f t="shared" si="40"/>
        <v/>
      </c>
      <c r="AR224" t="str">
        <f t="shared" si="41"/>
        <v/>
      </c>
      <c r="AV224" t="s">
        <v>225</v>
      </c>
      <c r="AW224">
        <v>9110</v>
      </c>
    </row>
    <row r="225" spans="7:49" x14ac:dyDescent="0.3">
      <c r="G225" s="22" t="str">
        <f t="shared" si="36"/>
        <v/>
      </c>
      <c r="H225" s="22"/>
      <c r="I225" s="35" t="str">
        <f t="shared" si="34"/>
        <v/>
      </c>
      <c r="J225" s="35"/>
      <c r="N225" s="22" t="str">
        <f t="shared" si="37"/>
        <v/>
      </c>
      <c r="O225" t="str">
        <f t="shared" si="35"/>
        <v/>
      </c>
      <c r="Q225" s="35" t="str">
        <f t="shared" si="42"/>
        <v/>
      </c>
      <c r="S225" t="str">
        <f t="shared" si="38"/>
        <v/>
      </c>
      <c r="AN225" t="str">
        <f t="shared" si="39"/>
        <v/>
      </c>
      <c r="AQ225" t="str">
        <f t="shared" si="40"/>
        <v/>
      </c>
      <c r="AR225" t="str">
        <f t="shared" si="41"/>
        <v/>
      </c>
      <c r="AV225" t="s">
        <v>226</v>
      </c>
      <c r="AW225">
        <v>9111</v>
      </c>
    </row>
    <row r="226" spans="7:49" x14ac:dyDescent="0.3">
      <c r="G226" s="22" t="str">
        <f t="shared" si="36"/>
        <v/>
      </c>
      <c r="H226" s="22"/>
      <c r="I226" s="35" t="str">
        <f t="shared" si="34"/>
        <v/>
      </c>
      <c r="J226" s="35"/>
      <c r="N226" s="22" t="str">
        <f t="shared" si="37"/>
        <v/>
      </c>
      <c r="O226" t="str">
        <f t="shared" si="35"/>
        <v/>
      </c>
      <c r="Q226" s="35" t="str">
        <f t="shared" si="42"/>
        <v/>
      </c>
      <c r="S226" t="str">
        <f t="shared" si="38"/>
        <v/>
      </c>
      <c r="AN226" t="str">
        <f t="shared" si="39"/>
        <v/>
      </c>
      <c r="AQ226" t="str">
        <f t="shared" si="40"/>
        <v/>
      </c>
      <c r="AR226" t="str">
        <f t="shared" si="41"/>
        <v/>
      </c>
      <c r="AV226" t="s">
        <v>227</v>
      </c>
      <c r="AW226">
        <v>9112</v>
      </c>
    </row>
    <row r="227" spans="7:49" x14ac:dyDescent="0.3">
      <c r="G227" s="22" t="str">
        <f t="shared" si="36"/>
        <v/>
      </c>
      <c r="H227" s="22"/>
      <c r="I227" s="35" t="str">
        <f t="shared" si="34"/>
        <v/>
      </c>
      <c r="J227" s="35"/>
      <c r="N227" s="22" t="str">
        <f t="shared" si="37"/>
        <v/>
      </c>
      <c r="O227" t="str">
        <f t="shared" si="35"/>
        <v/>
      </c>
      <c r="Q227" s="35" t="str">
        <f t="shared" si="42"/>
        <v/>
      </c>
      <c r="S227" t="str">
        <f t="shared" si="38"/>
        <v/>
      </c>
      <c r="AN227" t="str">
        <f t="shared" si="39"/>
        <v/>
      </c>
      <c r="AQ227" t="str">
        <f t="shared" si="40"/>
        <v/>
      </c>
      <c r="AR227" t="str">
        <f t="shared" si="41"/>
        <v/>
      </c>
      <c r="AV227" t="s">
        <v>228</v>
      </c>
      <c r="AW227">
        <v>9113</v>
      </c>
    </row>
    <row r="228" spans="7:49" x14ac:dyDescent="0.3">
      <c r="G228" s="22" t="str">
        <f t="shared" si="36"/>
        <v/>
      </c>
      <c r="H228" s="22"/>
      <c r="I228" s="35" t="str">
        <f t="shared" si="34"/>
        <v/>
      </c>
      <c r="J228" s="35"/>
      <c r="N228" s="22" t="str">
        <f t="shared" si="37"/>
        <v/>
      </c>
      <c r="O228" t="str">
        <f t="shared" si="35"/>
        <v/>
      </c>
      <c r="Q228" s="35" t="str">
        <f t="shared" si="42"/>
        <v/>
      </c>
      <c r="S228" t="str">
        <f t="shared" si="38"/>
        <v/>
      </c>
      <c r="AN228" t="str">
        <f t="shared" si="39"/>
        <v/>
      </c>
      <c r="AQ228" t="str">
        <f t="shared" si="40"/>
        <v/>
      </c>
      <c r="AR228" t="str">
        <f t="shared" si="41"/>
        <v/>
      </c>
      <c r="AV228" t="s">
        <v>229</v>
      </c>
      <c r="AW228">
        <v>9114</v>
      </c>
    </row>
    <row r="229" spans="7:49" x14ac:dyDescent="0.3">
      <c r="G229" s="22" t="str">
        <f t="shared" si="36"/>
        <v/>
      </c>
      <c r="H229" s="22"/>
      <c r="I229" s="35" t="str">
        <f t="shared" si="34"/>
        <v/>
      </c>
      <c r="J229" s="35"/>
      <c r="N229" s="22" t="str">
        <f t="shared" si="37"/>
        <v/>
      </c>
      <c r="O229" t="str">
        <f t="shared" si="35"/>
        <v/>
      </c>
      <c r="Q229" s="35" t="str">
        <f t="shared" si="42"/>
        <v/>
      </c>
      <c r="S229" t="str">
        <f t="shared" si="38"/>
        <v/>
      </c>
      <c r="AN229" t="str">
        <f t="shared" si="39"/>
        <v/>
      </c>
      <c r="AQ229" t="str">
        <f t="shared" si="40"/>
        <v/>
      </c>
      <c r="AR229" t="str">
        <f t="shared" si="41"/>
        <v/>
      </c>
      <c r="AV229" t="s">
        <v>230</v>
      </c>
      <c r="AW229">
        <v>9115</v>
      </c>
    </row>
    <row r="230" spans="7:49" x14ac:dyDescent="0.3">
      <c r="G230" s="22" t="str">
        <f t="shared" si="36"/>
        <v/>
      </c>
      <c r="H230" s="22"/>
      <c r="I230" s="35" t="str">
        <f t="shared" si="34"/>
        <v/>
      </c>
      <c r="J230" s="35"/>
      <c r="N230" s="22" t="str">
        <f t="shared" si="37"/>
        <v/>
      </c>
      <c r="O230" t="str">
        <f t="shared" si="35"/>
        <v/>
      </c>
      <c r="Q230" s="35" t="str">
        <f t="shared" si="42"/>
        <v/>
      </c>
      <c r="S230" t="str">
        <f t="shared" si="38"/>
        <v/>
      </c>
      <c r="AN230" t="str">
        <f t="shared" si="39"/>
        <v/>
      </c>
      <c r="AQ230" t="str">
        <f t="shared" si="40"/>
        <v/>
      </c>
      <c r="AR230" t="str">
        <f t="shared" si="41"/>
        <v/>
      </c>
      <c r="AV230" t="s">
        <v>231</v>
      </c>
      <c r="AW230">
        <v>9116</v>
      </c>
    </row>
    <row r="231" spans="7:49" x14ac:dyDescent="0.3">
      <c r="G231" s="22" t="str">
        <f t="shared" si="36"/>
        <v/>
      </c>
      <c r="H231" s="22"/>
      <c r="I231" s="35" t="str">
        <f t="shared" si="34"/>
        <v/>
      </c>
      <c r="J231" s="35"/>
      <c r="N231" s="22" t="str">
        <f t="shared" si="37"/>
        <v/>
      </c>
      <c r="O231" t="str">
        <f t="shared" si="35"/>
        <v/>
      </c>
      <c r="Q231" s="35" t="str">
        <f t="shared" si="42"/>
        <v/>
      </c>
      <c r="S231" t="str">
        <f t="shared" si="38"/>
        <v/>
      </c>
      <c r="AN231" t="str">
        <f t="shared" si="39"/>
        <v/>
      </c>
      <c r="AQ231" t="str">
        <f t="shared" si="40"/>
        <v/>
      </c>
      <c r="AR231" t="str">
        <f t="shared" si="41"/>
        <v/>
      </c>
      <c r="AV231" t="s">
        <v>232</v>
      </c>
      <c r="AW231">
        <v>9117</v>
      </c>
    </row>
    <row r="232" spans="7:49" x14ac:dyDescent="0.3">
      <c r="G232" s="22" t="str">
        <f t="shared" si="36"/>
        <v/>
      </c>
      <c r="H232" s="22"/>
      <c r="I232" s="35" t="str">
        <f t="shared" si="34"/>
        <v/>
      </c>
      <c r="J232" s="35"/>
      <c r="N232" s="22" t="str">
        <f t="shared" si="37"/>
        <v/>
      </c>
      <c r="O232" t="str">
        <f t="shared" si="35"/>
        <v/>
      </c>
      <c r="Q232" s="35" t="str">
        <f t="shared" si="42"/>
        <v/>
      </c>
      <c r="S232" t="str">
        <f t="shared" si="38"/>
        <v/>
      </c>
      <c r="AN232" t="str">
        <f t="shared" si="39"/>
        <v/>
      </c>
      <c r="AQ232" t="str">
        <f t="shared" si="40"/>
        <v/>
      </c>
      <c r="AR232" t="str">
        <f t="shared" si="41"/>
        <v/>
      </c>
      <c r="AV232" t="s">
        <v>233</v>
      </c>
      <c r="AW232">
        <v>9118</v>
      </c>
    </row>
    <row r="233" spans="7:49" x14ac:dyDescent="0.3">
      <c r="G233" s="22" t="str">
        <f t="shared" si="36"/>
        <v/>
      </c>
      <c r="H233" s="22"/>
      <c r="I233" s="35" t="str">
        <f t="shared" si="34"/>
        <v/>
      </c>
      <c r="J233" s="35"/>
      <c r="N233" s="22" t="str">
        <f t="shared" si="37"/>
        <v/>
      </c>
      <c r="O233" t="str">
        <f t="shared" si="35"/>
        <v/>
      </c>
      <c r="Q233" s="35" t="str">
        <f t="shared" si="42"/>
        <v/>
      </c>
      <c r="S233" t="str">
        <f t="shared" si="38"/>
        <v/>
      </c>
      <c r="AN233" t="str">
        <f t="shared" si="39"/>
        <v/>
      </c>
      <c r="AQ233" t="str">
        <f t="shared" si="40"/>
        <v/>
      </c>
      <c r="AR233" t="str">
        <f t="shared" si="41"/>
        <v/>
      </c>
      <c r="AV233" t="s">
        <v>234</v>
      </c>
      <c r="AW233">
        <v>9119</v>
      </c>
    </row>
    <row r="234" spans="7:49" x14ac:dyDescent="0.3">
      <c r="G234" s="22" t="str">
        <f t="shared" si="36"/>
        <v/>
      </c>
      <c r="H234" s="22"/>
      <c r="I234" s="35" t="str">
        <f t="shared" si="34"/>
        <v/>
      </c>
      <c r="J234" s="35"/>
      <c r="N234" s="22" t="str">
        <f t="shared" si="37"/>
        <v/>
      </c>
      <c r="O234" t="str">
        <f t="shared" si="35"/>
        <v/>
      </c>
      <c r="Q234" s="35" t="str">
        <f t="shared" si="42"/>
        <v/>
      </c>
      <c r="S234" t="str">
        <f t="shared" si="38"/>
        <v/>
      </c>
      <c r="AN234" t="str">
        <f t="shared" si="39"/>
        <v/>
      </c>
      <c r="AQ234" t="str">
        <f t="shared" si="40"/>
        <v/>
      </c>
      <c r="AR234" t="str">
        <f t="shared" si="41"/>
        <v/>
      </c>
      <c r="AV234" t="s">
        <v>235</v>
      </c>
      <c r="AW234">
        <v>9120</v>
      </c>
    </row>
    <row r="235" spans="7:49" x14ac:dyDescent="0.3">
      <c r="G235" s="22" t="str">
        <f t="shared" si="36"/>
        <v/>
      </c>
      <c r="H235" s="22"/>
      <c r="I235" s="35" t="str">
        <f t="shared" si="34"/>
        <v/>
      </c>
      <c r="J235" s="35"/>
      <c r="N235" s="22" t="str">
        <f t="shared" si="37"/>
        <v/>
      </c>
      <c r="O235" t="str">
        <f t="shared" si="35"/>
        <v/>
      </c>
      <c r="Q235" s="35" t="str">
        <f t="shared" si="42"/>
        <v/>
      </c>
      <c r="S235" t="str">
        <f t="shared" si="38"/>
        <v/>
      </c>
      <c r="AN235" t="str">
        <f t="shared" si="39"/>
        <v/>
      </c>
      <c r="AQ235" t="str">
        <f t="shared" si="40"/>
        <v/>
      </c>
      <c r="AR235" t="str">
        <f t="shared" si="41"/>
        <v/>
      </c>
      <c r="AV235" t="s">
        <v>236</v>
      </c>
      <c r="AW235">
        <v>9121</v>
      </c>
    </row>
    <row r="236" spans="7:49" x14ac:dyDescent="0.3">
      <c r="G236" s="22" t="str">
        <f t="shared" si="36"/>
        <v/>
      </c>
      <c r="H236" s="22"/>
      <c r="I236" s="35" t="str">
        <f t="shared" si="34"/>
        <v/>
      </c>
      <c r="J236" s="35"/>
      <c r="N236" s="22" t="str">
        <f t="shared" si="37"/>
        <v/>
      </c>
      <c r="O236" t="str">
        <f t="shared" si="35"/>
        <v/>
      </c>
      <c r="Q236" s="35" t="str">
        <f t="shared" si="42"/>
        <v/>
      </c>
      <c r="S236" t="str">
        <f t="shared" si="38"/>
        <v/>
      </c>
      <c r="AN236" t="str">
        <f t="shared" si="39"/>
        <v/>
      </c>
      <c r="AQ236" t="str">
        <f t="shared" si="40"/>
        <v/>
      </c>
      <c r="AR236" t="str">
        <f t="shared" si="41"/>
        <v/>
      </c>
      <c r="AV236" t="s">
        <v>237</v>
      </c>
      <c r="AW236">
        <v>9201</v>
      </c>
    </row>
    <row r="237" spans="7:49" x14ac:dyDescent="0.3">
      <c r="G237" s="22" t="str">
        <f t="shared" si="36"/>
        <v/>
      </c>
      <c r="H237" s="22"/>
      <c r="I237" s="35" t="str">
        <f t="shared" si="34"/>
        <v/>
      </c>
      <c r="J237" s="35"/>
      <c r="N237" s="22" t="str">
        <f t="shared" si="37"/>
        <v/>
      </c>
      <c r="O237" t="str">
        <f t="shared" si="35"/>
        <v/>
      </c>
      <c r="Q237" s="35" t="str">
        <f t="shared" si="42"/>
        <v/>
      </c>
      <c r="S237" t="str">
        <f t="shared" si="38"/>
        <v/>
      </c>
      <c r="AN237" t="str">
        <f t="shared" si="39"/>
        <v/>
      </c>
      <c r="AQ237" t="str">
        <f t="shared" si="40"/>
        <v/>
      </c>
      <c r="AR237" t="str">
        <f t="shared" si="41"/>
        <v/>
      </c>
      <c r="AV237" t="s">
        <v>238</v>
      </c>
      <c r="AW237">
        <v>9202</v>
      </c>
    </row>
    <row r="238" spans="7:49" x14ac:dyDescent="0.3">
      <c r="G238" s="22" t="str">
        <f t="shared" si="36"/>
        <v/>
      </c>
      <c r="H238" s="22"/>
      <c r="I238" s="35" t="str">
        <f t="shared" si="34"/>
        <v/>
      </c>
      <c r="J238" s="35"/>
      <c r="N238" s="22" t="str">
        <f t="shared" si="37"/>
        <v/>
      </c>
      <c r="O238" t="str">
        <f t="shared" si="35"/>
        <v/>
      </c>
      <c r="Q238" s="35" t="str">
        <f t="shared" si="42"/>
        <v/>
      </c>
      <c r="S238" t="str">
        <f t="shared" si="38"/>
        <v/>
      </c>
      <c r="AN238" t="str">
        <f t="shared" si="39"/>
        <v/>
      </c>
      <c r="AQ238" t="str">
        <f t="shared" si="40"/>
        <v/>
      </c>
      <c r="AR238" t="str">
        <f t="shared" si="41"/>
        <v/>
      </c>
      <c r="AV238" t="s">
        <v>239</v>
      </c>
      <c r="AW238">
        <v>9203</v>
      </c>
    </row>
    <row r="239" spans="7:49" x14ac:dyDescent="0.3">
      <c r="G239" s="22" t="str">
        <f t="shared" si="36"/>
        <v/>
      </c>
      <c r="H239" s="22"/>
      <c r="I239" s="35" t="str">
        <f t="shared" si="34"/>
        <v/>
      </c>
      <c r="J239" s="35"/>
      <c r="N239" s="22" t="str">
        <f t="shared" si="37"/>
        <v/>
      </c>
      <c r="O239" t="str">
        <f t="shared" si="35"/>
        <v/>
      </c>
      <c r="Q239" s="35" t="str">
        <f t="shared" si="42"/>
        <v/>
      </c>
      <c r="S239" t="str">
        <f t="shared" si="38"/>
        <v/>
      </c>
      <c r="AN239" t="str">
        <f t="shared" si="39"/>
        <v/>
      </c>
      <c r="AQ239" t="str">
        <f t="shared" si="40"/>
        <v/>
      </c>
      <c r="AR239" t="str">
        <f t="shared" si="41"/>
        <v/>
      </c>
      <c r="AV239" t="s">
        <v>240</v>
      </c>
      <c r="AW239">
        <v>9204</v>
      </c>
    </row>
    <row r="240" spans="7:49" x14ac:dyDescent="0.3">
      <c r="G240" s="22" t="str">
        <f t="shared" si="36"/>
        <v/>
      </c>
      <c r="H240" s="22"/>
      <c r="I240" s="35" t="str">
        <f t="shared" si="34"/>
        <v/>
      </c>
      <c r="J240" s="35"/>
      <c r="N240" s="22" t="str">
        <f t="shared" si="37"/>
        <v/>
      </c>
      <c r="O240" t="str">
        <f t="shared" si="35"/>
        <v/>
      </c>
      <c r="Q240" s="35" t="str">
        <f t="shared" si="42"/>
        <v/>
      </c>
      <c r="S240" t="str">
        <f t="shared" si="38"/>
        <v/>
      </c>
      <c r="AN240" t="str">
        <f t="shared" si="39"/>
        <v/>
      </c>
      <c r="AQ240" t="str">
        <f t="shared" si="40"/>
        <v/>
      </c>
      <c r="AR240" t="str">
        <f t="shared" si="41"/>
        <v/>
      </c>
      <c r="AV240" t="s">
        <v>241</v>
      </c>
      <c r="AW240">
        <v>9205</v>
      </c>
    </row>
    <row r="241" spans="7:49" x14ac:dyDescent="0.3">
      <c r="G241" s="22" t="str">
        <f t="shared" si="36"/>
        <v/>
      </c>
      <c r="H241" s="22"/>
      <c r="I241" s="35" t="str">
        <f t="shared" si="34"/>
        <v/>
      </c>
      <c r="J241" s="35"/>
      <c r="N241" s="22" t="str">
        <f t="shared" si="37"/>
        <v/>
      </c>
      <c r="O241" t="str">
        <f t="shared" si="35"/>
        <v/>
      </c>
      <c r="Q241" s="35" t="str">
        <f t="shared" si="42"/>
        <v/>
      </c>
      <c r="S241" t="str">
        <f t="shared" si="38"/>
        <v/>
      </c>
      <c r="AN241" t="str">
        <f t="shared" si="39"/>
        <v/>
      </c>
      <c r="AQ241" t="str">
        <f t="shared" si="40"/>
        <v/>
      </c>
      <c r="AR241" t="str">
        <f t="shared" si="41"/>
        <v/>
      </c>
      <c r="AV241" t="s">
        <v>242</v>
      </c>
      <c r="AW241">
        <v>9206</v>
      </c>
    </row>
    <row r="242" spans="7:49" x14ac:dyDescent="0.3">
      <c r="G242" s="22" t="str">
        <f t="shared" si="36"/>
        <v/>
      </c>
      <c r="H242" s="22"/>
      <c r="I242" s="35" t="str">
        <f t="shared" si="34"/>
        <v/>
      </c>
      <c r="J242" s="35"/>
      <c r="N242" s="22" t="str">
        <f t="shared" si="37"/>
        <v/>
      </c>
      <c r="O242" t="str">
        <f t="shared" si="35"/>
        <v/>
      </c>
      <c r="Q242" s="35" t="str">
        <f t="shared" si="42"/>
        <v/>
      </c>
      <c r="S242" t="str">
        <f t="shared" si="38"/>
        <v/>
      </c>
      <c r="AN242" t="str">
        <f t="shared" si="39"/>
        <v/>
      </c>
      <c r="AQ242" t="str">
        <f t="shared" si="40"/>
        <v/>
      </c>
      <c r="AR242" t="str">
        <f t="shared" si="41"/>
        <v/>
      </c>
      <c r="AV242" t="s">
        <v>243</v>
      </c>
      <c r="AW242">
        <v>9207</v>
      </c>
    </row>
    <row r="243" spans="7:49" x14ac:dyDescent="0.3">
      <c r="G243" s="22" t="str">
        <f t="shared" si="36"/>
        <v/>
      </c>
      <c r="H243" s="22"/>
      <c r="I243" s="35" t="str">
        <f t="shared" si="34"/>
        <v/>
      </c>
      <c r="J243" s="35"/>
      <c r="N243" s="22" t="str">
        <f t="shared" si="37"/>
        <v/>
      </c>
      <c r="O243" t="str">
        <f t="shared" si="35"/>
        <v/>
      </c>
      <c r="Q243" s="35" t="str">
        <f t="shared" si="42"/>
        <v/>
      </c>
      <c r="S243" t="str">
        <f t="shared" si="38"/>
        <v/>
      </c>
      <c r="AN243" t="str">
        <f t="shared" si="39"/>
        <v/>
      </c>
      <c r="AQ243" t="str">
        <f t="shared" si="40"/>
        <v/>
      </c>
      <c r="AR243" t="str">
        <f t="shared" si="41"/>
        <v/>
      </c>
      <c r="AV243" t="s">
        <v>244</v>
      </c>
      <c r="AW243">
        <v>9208</v>
      </c>
    </row>
    <row r="244" spans="7:49" x14ac:dyDescent="0.3">
      <c r="G244" s="22" t="str">
        <f t="shared" si="36"/>
        <v/>
      </c>
      <c r="H244" s="22"/>
      <c r="I244" s="35" t="str">
        <f t="shared" si="34"/>
        <v/>
      </c>
      <c r="J244" s="35"/>
      <c r="N244" s="22" t="str">
        <f t="shared" si="37"/>
        <v/>
      </c>
      <c r="O244" t="str">
        <f t="shared" si="35"/>
        <v/>
      </c>
      <c r="Q244" s="35" t="str">
        <f t="shared" si="42"/>
        <v/>
      </c>
      <c r="S244" t="str">
        <f t="shared" si="38"/>
        <v/>
      </c>
      <c r="AN244" t="str">
        <f t="shared" si="39"/>
        <v/>
      </c>
      <c r="AQ244" t="str">
        <f t="shared" si="40"/>
        <v/>
      </c>
      <c r="AR244" t="str">
        <f t="shared" si="41"/>
        <v/>
      </c>
      <c r="AV244" t="s">
        <v>245</v>
      </c>
      <c r="AW244">
        <v>9209</v>
      </c>
    </row>
    <row r="245" spans="7:49" x14ac:dyDescent="0.3">
      <c r="G245" s="22" t="str">
        <f t="shared" si="36"/>
        <v/>
      </c>
      <c r="H245" s="22"/>
      <c r="I245" s="35" t="str">
        <f t="shared" si="34"/>
        <v/>
      </c>
      <c r="J245" s="35"/>
      <c r="N245" s="22" t="str">
        <f t="shared" si="37"/>
        <v/>
      </c>
      <c r="O245" t="str">
        <f t="shared" si="35"/>
        <v/>
      </c>
      <c r="Q245" s="35" t="str">
        <f t="shared" si="42"/>
        <v/>
      </c>
      <c r="S245" t="str">
        <f t="shared" si="38"/>
        <v/>
      </c>
      <c r="AN245" t="str">
        <f t="shared" si="39"/>
        <v/>
      </c>
      <c r="AQ245" t="str">
        <f t="shared" si="40"/>
        <v/>
      </c>
      <c r="AR245" t="str">
        <f t="shared" si="41"/>
        <v/>
      </c>
      <c r="AV245" t="s">
        <v>246</v>
      </c>
      <c r="AW245">
        <v>9210</v>
      </c>
    </row>
    <row r="246" spans="7:49" x14ac:dyDescent="0.3">
      <c r="G246" s="22" t="str">
        <f t="shared" si="36"/>
        <v/>
      </c>
      <c r="H246" s="22"/>
      <c r="I246" s="35" t="str">
        <f t="shared" si="34"/>
        <v/>
      </c>
      <c r="J246" s="35"/>
      <c r="N246" s="22" t="str">
        <f t="shared" si="37"/>
        <v/>
      </c>
      <c r="O246" t="str">
        <f t="shared" si="35"/>
        <v/>
      </c>
      <c r="Q246" s="35" t="str">
        <f t="shared" si="42"/>
        <v/>
      </c>
      <c r="S246" t="str">
        <f t="shared" si="38"/>
        <v/>
      </c>
      <c r="AN246" t="str">
        <f t="shared" si="39"/>
        <v/>
      </c>
      <c r="AQ246" t="str">
        <f t="shared" si="40"/>
        <v/>
      </c>
      <c r="AR246" t="str">
        <f t="shared" si="41"/>
        <v/>
      </c>
      <c r="AV246" t="s">
        <v>247</v>
      </c>
      <c r="AW246">
        <v>9211</v>
      </c>
    </row>
    <row r="247" spans="7:49" x14ac:dyDescent="0.3">
      <c r="G247" s="22" t="str">
        <f t="shared" si="36"/>
        <v/>
      </c>
      <c r="H247" s="22"/>
      <c r="I247" s="35" t="str">
        <f t="shared" si="34"/>
        <v/>
      </c>
      <c r="J247" s="35"/>
      <c r="N247" s="22" t="str">
        <f t="shared" si="37"/>
        <v/>
      </c>
      <c r="O247" t="str">
        <f t="shared" si="35"/>
        <v/>
      </c>
      <c r="Q247" s="35" t="str">
        <f t="shared" si="42"/>
        <v/>
      </c>
      <c r="S247" t="str">
        <f t="shared" si="38"/>
        <v/>
      </c>
      <c r="AN247" t="str">
        <f t="shared" si="39"/>
        <v/>
      </c>
      <c r="AQ247" t="str">
        <f t="shared" si="40"/>
        <v/>
      </c>
      <c r="AR247" t="str">
        <f t="shared" si="41"/>
        <v/>
      </c>
      <c r="AV247" t="s">
        <v>248</v>
      </c>
      <c r="AW247">
        <v>10101</v>
      </c>
    </row>
    <row r="248" spans="7:49" x14ac:dyDescent="0.3">
      <c r="G248" s="22" t="str">
        <f t="shared" si="36"/>
        <v/>
      </c>
      <c r="H248" s="22"/>
      <c r="I248" s="35" t="str">
        <f t="shared" ref="I248:I311" si="43">+IF(F248="","","T-"&amp;$G$1+G248)</f>
        <v/>
      </c>
      <c r="J248" s="35"/>
      <c r="N248" s="22" t="str">
        <f t="shared" si="37"/>
        <v/>
      </c>
      <c r="O248" t="str">
        <f t="shared" si="35"/>
        <v/>
      </c>
      <c r="Q248" s="35" t="str">
        <f t="shared" si="42"/>
        <v/>
      </c>
      <c r="S248" t="str">
        <f t="shared" si="38"/>
        <v/>
      </c>
      <c r="AN248" t="str">
        <f t="shared" si="39"/>
        <v/>
      </c>
      <c r="AQ248" t="str">
        <f t="shared" si="40"/>
        <v/>
      </c>
      <c r="AR248" t="str">
        <f t="shared" si="41"/>
        <v/>
      </c>
      <c r="AV248" t="s">
        <v>249</v>
      </c>
      <c r="AW248">
        <v>10102</v>
      </c>
    </row>
    <row r="249" spans="7:49" x14ac:dyDescent="0.3">
      <c r="G249" s="22" t="str">
        <f t="shared" si="36"/>
        <v/>
      </c>
      <c r="H249" s="22"/>
      <c r="I249" s="35" t="str">
        <f t="shared" si="43"/>
        <v/>
      </c>
      <c r="J249" s="35"/>
      <c r="N249" s="22" t="str">
        <f t="shared" si="37"/>
        <v/>
      </c>
      <c r="O249" t="str">
        <f t="shared" si="35"/>
        <v/>
      </c>
      <c r="Q249" s="35" t="str">
        <f t="shared" si="42"/>
        <v/>
      </c>
      <c r="S249" t="str">
        <f t="shared" si="38"/>
        <v/>
      </c>
      <c r="AN249" t="str">
        <f t="shared" si="39"/>
        <v/>
      </c>
      <c r="AQ249" t="str">
        <f t="shared" si="40"/>
        <v/>
      </c>
      <c r="AR249" t="str">
        <f t="shared" si="41"/>
        <v/>
      </c>
      <c r="AV249" t="s">
        <v>250</v>
      </c>
      <c r="AW249">
        <v>10103</v>
      </c>
    </row>
    <row r="250" spans="7:49" x14ac:dyDescent="0.3">
      <c r="G250" s="22" t="str">
        <f t="shared" si="36"/>
        <v/>
      </c>
      <c r="H250" s="22"/>
      <c r="I250" s="35" t="str">
        <f t="shared" si="43"/>
        <v/>
      </c>
      <c r="J250" s="35"/>
      <c r="N250" s="22" t="str">
        <f t="shared" si="37"/>
        <v/>
      </c>
      <c r="O250" t="str">
        <f t="shared" si="35"/>
        <v/>
      </c>
      <c r="Q250" s="35" t="str">
        <f t="shared" si="42"/>
        <v/>
      </c>
      <c r="S250" t="str">
        <f t="shared" si="38"/>
        <v/>
      </c>
      <c r="AN250" t="str">
        <f t="shared" si="39"/>
        <v/>
      </c>
      <c r="AQ250" t="str">
        <f t="shared" si="40"/>
        <v/>
      </c>
      <c r="AR250" t="str">
        <f t="shared" si="41"/>
        <v/>
      </c>
      <c r="AV250" t="s">
        <v>251</v>
      </c>
      <c r="AW250">
        <v>10104</v>
      </c>
    </row>
    <row r="251" spans="7:49" x14ac:dyDescent="0.3">
      <c r="G251" s="22" t="str">
        <f t="shared" si="36"/>
        <v/>
      </c>
      <c r="H251" s="22"/>
      <c r="I251" s="35" t="str">
        <f t="shared" si="43"/>
        <v/>
      </c>
      <c r="J251" s="35"/>
      <c r="N251" s="22" t="str">
        <f t="shared" si="37"/>
        <v/>
      </c>
      <c r="O251" t="str">
        <f t="shared" si="35"/>
        <v/>
      </c>
      <c r="Q251" s="35" t="str">
        <f t="shared" si="42"/>
        <v/>
      </c>
      <c r="S251" t="str">
        <f t="shared" si="38"/>
        <v/>
      </c>
      <c r="AN251" t="str">
        <f t="shared" si="39"/>
        <v/>
      </c>
      <c r="AQ251" t="str">
        <f t="shared" si="40"/>
        <v/>
      </c>
      <c r="AR251" t="str">
        <f t="shared" si="41"/>
        <v/>
      </c>
      <c r="AV251" t="s">
        <v>252</v>
      </c>
      <c r="AW251">
        <v>10105</v>
      </c>
    </row>
    <row r="252" spans="7:49" x14ac:dyDescent="0.3">
      <c r="G252" s="22" t="str">
        <f t="shared" si="36"/>
        <v/>
      </c>
      <c r="H252" s="22"/>
      <c r="I252" s="35" t="str">
        <f t="shared" si="43"/>
        <v/>
      </c>
      <c r="J252" s="35"/>
      <c r="N252" s="22" t="str">
        <f t="shared" si="37"/>
        <v/>
      </c>
      <c r="O252" t="str">
        <f t="shared" si="35"/>
        <v/>
      </c>
      <c r="Q252" s="35" t="str">
        <f t="shared" si="42"/>
        <v/>
      </c>
      <c r="S252" t="str">
        <f t="shared" si="38"/>
        <v/>
      </c>
      <c r="AN252" t="str">
        <f t="shared" si="39"/>
        <v/>
      </c>
      <c r="AQ252" t="str">
        <f t="shared" si="40"/>
        <v/>
      </c>
      <c r="AR252" t="str">
        <f t="shared" si="41"/>
        <v/>
      </c>
      <c r="AV252" t="s">
        <v>253</v>
      </c>
      <c r="AW252">
        <v>10106</v>
      </c>
    </row>
    <row r="253" spans="7:49" x14ac:dyDescent="0.3">
      <c r="G253" s="22" t="str">
        <f t="shared" si="36"/>
        <v/>
      </c>
      <c r="H253" s="22"/>
      <c r="I253" s="35" t="str">
        <f t="shared" si="43"/>
        <v/>
      </c>
      <c r="J253" s="35"/>
      <c r="N253" s="22" t="str">
        <f t="shared" si="37"/>
        <v/>
      </c>
      <c r="O253" t="str">
        <f t="shared" si="35"/>
        <v/>
      </c>
      <c r="Q253" s="35" t="str">
        <f t="shared" si="42"/>
        <v/>
      </c>
      <c r="S253" t="str">
        <f t="shared" si="38"/>
        <v/>
      </c>
      <c r="AN253" t="str">
        <f t="shared" si="39"/>
        <v/>
      </c>
      <c r="AQ253" t="str">
        <f t="shared" si="40"/>
        <v/>
      </c>
      <c r="AR253" t="str">
        <f t="shared" si="41"/>
        <v/>
      </c>
      <c r="AV253" t="s">
        <v>254</v>
      </c>
      <c r="AW253">
        <v>10107</v>
      </c>
    </row>
    <row r="254" spans="7:49" x14ac:dyDescent="0.3">
      <c r="G254" s="22" t="str">
        <f t="shared" si="36"/>
        <v/>
      </c>
      <c r="H254" s="22"/>
      <c r="I254" s="35" t="str">
        <f t="shared" si="43"/>
        <v/>
      </c>
      <c r="J254" s="35"/>
      <c r="N254" s="22" t="str">
        <f t="shared" si="37"/>
        <v/>
      </c>
      <c r="O254" t="str">
        <f t="shared" si="35"/>
        <v/>
      </c>
      <c r="Q254" s="35" t="str">
        <f t="shared" si="42"/>
        <v/>
      </c>
      <c r="S254" t="str">
        <f t="shared" si="38"/>
        <v/>
      </c>
      <c r="AN254" t="str">
        <f t="shared" si="39"/>
        <v/>
      </c>
      <c r="AQ254" t="str">
        <f t="shared" si="40"/>
        <v/>
      </c>
      <c r="AR254" t="str">
        <f t="shared" si="41"/>
        <v/>
      </c>
      <c r="AV254" t="s">
        <v>255</v>
      </c>
      <c r="AW254">
        <v>10108</v>
      </c>
    </row>
    <row r="255" spans="7:49" x14ac:dyDescent="0.3">
      <c r="G255" s="22" t="str">
        <f t="shared" si="36"/>
        <v/>
      </c>
      <c r="H255" s="22"/>
      <c r="I255" s="35" t="str">
        <f t="shared" si="43"/>
        <v/>
      </c>
      <c r="J255" s="35"/>
      <c r="N255" s="22" t="str">
        <f t="shared" si="37"/>
        <v/>
      </c>
      <c r="O255" t="str">
        <f t="shared" si="35"/>
        <v/>
      </c>
      <c r="Q255" s="35" t="str">
        <f t="shared" si="42"/>
        <v/>
      </c>
      <c r="S255" t="str">
        <f t="shared" si="38"/>
        <v/>
      </c>
      <c r="AN255" t="str">
        <f t="shared" si="39"/>
        <v/>
      </c>
      <c r="AQ255" t="str">
        <f t="shared" si="40"/>
        <v/>
      </c>
      <c r="AR255" t="str">
        <f t="shared" si="41"/>
        <v/>
      </c>
      <c r="AV255" t="s">
        <v>256</v>
      </c>
      <c r="AW255">
        <v>10109</v>
      </c>
    </row>
    <row r="256" spans="7:49" x14ac:dyDescent="0.3">
      <c r="G256" s="22" t="str">
        <f t="shared" si="36"/>
        <v/>
      </c>
      <c r="H256" s="22"/>
      <c r="I256" s="35" t="str">
        <f t="shared" si="43"/>
        <v/>
      </c>
      <c r="J256" s="35"/>
      <c r="N256" s="22" t="str">
        <f t="shared" si="37"/>
        <v/>
      </c>
      <c r="O256" t="str">
        <f t="shared" si="35"/>
        <v/>
      </c>
      <c r="Q256" s="35" t="str">
        <f t="shared" si="42"/>
        <v/>
      </c>
      <c r="S256" t="str">
        <f t="shared" si="38"/>
        <v/>
      </c>
      <c r="AN256" t="str">
        <f t="shared" si="39"/>
        <v/>
      </c>
      <c r="AQ256" t="str">
        <f t="shared" si="40"/>
        <v/>
      </c>
      <c r="AR256" t="str">
        <f t="shared" si="41"/>
        <v/>
      </c>
      <c r="AV256" t="s">
        <v>257</v>
      </c>
      <c r="AW256">
        <v>10201</v>
      </c>
    </row>
    <row r="257" spans="7:49" x14ac:dyDescent="0.3">
      <c r="G257" s="22" t="str">
        <f t="shared" si="36"/>
        <v/>
      </c>
      <c r="H257" s="22"/>
      <c r="I257" s="35" t="str">
        <f t="shared" si="43"/>
        <v/>
      </c>
      <c r="J257" s="35"/>
      <c r="N257" s="22" t="str">
        <f t="shared" si="37"/>
        <v/>
      </c>
      <c r="O257" t="str">
        <f t="shared" si="35"/>
        <v/>
      </c>
      <c r="Q257" s="35" t="str">
        <f t="shared" si="42"/>
        <v/>
      </c>
      <c r="S257" t="str">
        <f t="shared" si="38"/>
        <v/>
      </c>
      <c r="AN257" t="str">
        <f t="shared" si="39"/>
        <v/>
      </c>
      <c r="AQ257" t="str">
        <f t="shared" si="40"/>
        <v/>
      </c>
      <c r="AR257" t="str">
        <f t="shared" si="41"/>
        <v/>
      </c>
      <c r="AV257" t="s">
        <v>258</v>
      </c>
      <c r="AW257">
        <v>10202</v>
      </c>
    </row>
    <row r="258" spans="7:49" x14ac:dyDescent="0.3">
      <c r="G258" s="22" t="str">
        <f t="shared" si="36"/>
        <v/>
      </c>
      <c r="H258" s="22"/>
      <c r="I258" s="35" t="str">
        <f t="shared" si="43"/>
        <v/>
      </c>
      <c r="J258" s="35"/>
      <c r="N258" s="22" t="str">
        <f t="shared" si="37"/>
        <v/>
      </c>
      <c r="O258" t="str">
        <f t="shared" si="35"/>
        <v/>
      </c>
      <c r="Q258" s="35" t="str">
        <f t="shared" si="42"/>
        <v/>
      </c>
      <c r="S258" t="str">
        <f t="shared" si="38"/>
        <v/>
      </c>
      <c r="AN258" t="str">
        <f t="shared" si="39"/>
        <v/>
      </c>
      <c r="AQ258" t="str">
        <f t="shared" si="40"/>
        <v/>
      </c>
      <c r="AR258" t="str">
        <f t="shared" si="41"/>
        <v/>
      </c>
      <c r="AV258" t="s">
        <v>259</v>
      </c>
      <c r="AW258">
        <v>10203</v>
      </c>
    </row>
    <row r="259" spans="7:49" x14ac:dyDescent="0.3">
      <c r="G259" s="22" t="str">
        <f t="shared" si="36"/>
        <v/>
      </c>
      <c r="H259" s="22"/>
      <c r="I259" s="35" t="str">
        <f t="shared" si="43"/>
        <v/>
      </c>
      <c r="J259" s="35"/>
      <c r="N259" s="22" t="str">
        <f t="shared" si="37"/>
        <v/>
      </c>
      <c r="O259" t="str">
        <f t="shared" si="35"/>
        <v/>
      </c>
      <c r="Q259" s="35" t="str">
        <f t="shared" si="42"/>
        <v/>
      </c>
      <c r="S259" t="str">
        <f t="shared" si="38"/>
        <v/>
      </c>
      <c r="AN259" t="str">
        <f t="shared" si="39"/>
        <v/>
      </c>
      <c r="AQ259" t="str">
        <f t="shared" si="40"/>
        <v/>
      </c>
      <c r="AR259" t="str">
        <f t="shared" si="41"/>
        <v/>
      </c>
      <c r="AV259" t="s">
        <v>260</v>
      </c>
      <c r="AW259">
        <v>10204</v>
      </c>
    </row>
    <row r="260" spans="7:49" x14ac:dyDescent="0.3">
      <c r="G260" s="22" t="str">
        <f t="shared" si="36"/>
        <v/>
      </c>
      <c r="H260" s="22"/>
      <c r="I260" s="35" t="str">
        <f t="shared" si="43"/>
        <v/>
      </c>
      <c r="J260" s="35"/>
      <c r="N260" s="22" t="str">
        <f t="shared" si="37"/>
        <v/>
      </c>
      <c r="O260" t="str">
        <f t="shared" ref="O260:O323" si="44">+IF(M260="","","C-"&amp;$G$1+N260)</f>
        <v/>
      </c>
      <c r="Q260" s="35" t="str">
        <f t="shared" si="42"/>
        <v/>
      </c>
      <c r="S260" t="str">
        <f t="shared" si="38"/>
        <v/>
      </c>
      <c r="AN260" t="str">
        <f t="shared" si="39"/>
        <v/>
      </c>
      <c r="AQ260" t="str">
        <f t="shared" si="40"/>
        <v/>
      </c>
      <c r="AR260" t="str">
        <f t="shared" si="41"/>
        <v/>
      </c>
      <c r="AV260" t="s">
        <v>261</v>
      </c>
      <c r="AW260">
        <v>10205</v>
      </c>
    </row>
    <row r="261" spans="7:49" x14ac:dyDescent="0.3">
      <c r="G261" s="22" t="str">
        <f t="shared" ref="G261:G324" si="45">+IF(F261="","",G260+1)</f>
        <v/>
      </c>
      <c r="H261" s="22"/>
      <c r="I261" s="35" t="str">
        <f t="shared" si="43"/>
        <v/>
      </c>
      <c r="J261" s="35"/>
      <c r="N261" s="22" t="str">
        <f t="shared" ref="N261:N324" si="46">+IF(M261="","",N260+1)</f>
        <v/>
      </c>
      <c r="O261" t="str">
        <f t="shared" si="44"/>
        <v/>
      </c>
      <c r="Q261" s="35" t="str">
        <f t="shared" si="42"/>
        <v/>
      </c>
      <c r="S261" t="str">
        <f t="shared" ref="S261:S324" si="47">+Q261</f>
        <v/>
      </c>
      <c r="AN261" t="str">
        <f t="shared" ref="AN261:AN324" si="48">++IF(AO261="","",VLOOKUP(AP261,$R$4:$S$6,2,0)*100000+AQ261)</f>
        <v/>
      </c>
      <c r="AQ261" t="str">
        <f t="shared" ref="AQ261:AQ324" si="49">+IF(AO261="","",VLOOKUP(AO261,$AV$3:$AW$20000,2,0))</f>
        <v/>
      </c>
      <c r="AR261" t="str">
        <f t="shared" ref="AR261:AR324" si="50">+AN261</f>
        <v/>
      </c>
      <c r="AV261" t="s">
        <v>262</v>
      </c>
      <c r="AW261">
        <v>10206</v>
      </c>
    </row>
    <row r="262" spans="7:49" x14ac:dyDescent="0.3">
      <c r="G262" s="22" t="str">
        <f t="shared" si="45"/>
        <v/>
      </c>
      <c r="H262" s="22"/>
      <c r="I262" s="35" t="str">
        <f t="shared" si="43"/>
        <v/>
      </c>
      <c r="J262" s="35"/>
      <c r="N262" s="22" t="str">
        <f t="shared" si="46"/>
        <v/>
      </c>
      <c r="O262" t="str">
        <f t="shared" si="44"/>
        <v/>
      </c>
      <c r="Q262" s="35" t="str">
        <f t="shared" ref="Q262:Q325" si="51">++IF(R262="","",Q261+1)</f>
        <v/>
      </c>
      <c r="S262" t="str">
        <f t="shared" si="47"/>
        <v/>
      </c>
      <c r="AN262" t="str">
        <f t="shared" si="48"/>
        <v/>
      </c>
      <c r="AQ262" t="str">
        <f t="shared" si="49"/>
        <v/>
      </c>
      <c r="AR262" t="str">
        <f t="shared" si="50"/>
        <v/>
      </c>
      <c r="AV262" t="s">
        <v>263</v>
      </c>
      <c r="AW262">
        <v>10207</v>
      </c>
    </row>
    <row r="263" spans="7:49" x14ac:dyDescent="0.3">
      <c r="G263" s="22" t="str">
        <f t="shared" si="45"/>
        <v/>
      </c>
      <c r="H263" s="22"/>
      <c r="I263" s="35" t="str">
        <f t="shared" si="43"/>
        <v/>
      </c>
      <c r="J263" s="35"/>
      <c r="N263" s="22" t="str">
        <f t="shared" si="46"/>
        <v/>
      </c>
      <c r="O263" t="str">
        <f t="shared" si="44"/>
        <v/>
      </c>
      <c r="Q263" s="35" t="str">
        <f t="shared" si="51"/>
        <v/>
      </c>
      <c r="S263" t="str">
        <f t="shared" si="47"/>
        <v/>
      </c>
      <c r="AN263" t="str">
        <f t="shared" si="48"/>
        <v/>
      </c>
      <c r="AQ263" t="str">
        <f t="shared" si="49"/>
        <v/>
      </c>
      <c r="AR263" t="str">
        <f t="shared" si="50"/>
        <v/>
      </c>
      <c r="AV263" t="s">
        <v>264</v>
      </c>
      <c r="AW263">
        <v>10208</v>
      </c>
    </row>
    <row r="264" spans="7:49" x14ac:dyDescent="0.3">
      <c r="G264" s="22" t="str">
        <f t="shared" si="45"/>
        <v/>
      </c>
      <c r="H264" s="22"/>
      <c r="I264" s="35" t="str">
        <f t="shared" si="43"/>
        <v/>
      </c>
      <c r="J264" s="35"/>
      <c r="N264" s="22" t="str">
        <f t="shared" si="46"/>
        <v/>
      </c>
      <c r="O264" t="str">
        <f t="shared" si="44"/>
        <v/>
      </c>
      <c r="Q264" s="35" t="str">
        <f t="shared" si="51"/>
        <v/>
      </c>
      <c r="S264" t="str">
        <f t="shared" si="47"/>
        <v/>
      </c>
      <c r="AN264" t="str">
        <f t="shared" si="48"/>
        <v/>
      </c>
      <c r="AQ264" t="str">
        <f t="shared" si="49"/>
        <v/>
      </c>
      <c r="AR264" t="str">
        <f t="shared" si="50"/>
        <v/>
      </c>
      <c r="AV264" t="s">
        <v>265</v>
      </c>
      <c r="AW264">
        <v>10209</v>
      </c>
    </row>
    <row r="265" spans="7:49" x14ac:dyDescent="0.3">
      <c r="G265" s="22" t="str">
        <f t="shared" si="45"/>
        <v/>
      </c>
      <c r="H265" s="22"/>
      <c r="I265" s="35" t="str">
        <f t="shared" si="43"/>
        <v/>
      </c>
      <c r="J265" s="35"/>
      <c r="N265" s="22" t="str">
        <f t="shared" si="46"/>
        <v/>
      </c>
      <c r="O265" t="str">
        <f t="shared" si="44"/>
        <v/>
      </c>
      <c r="Q265" s="35" t="str">
        <f t="shared" si="51"/>
        <v/>
      </c>
      <c r="S265" t="str">
        <f t="shared" si="47"/>
        <v/>
      </c>
      <c r="AN265" t="str">
        <f t="shared" si="48"/>
        <v/>
      </c>
      <c r="AQ265" t="str">
        <f t="shared" si="49"/>
        <v/>
      </c>
      <c r="AR265" t="str">
        <f t="shared" si="50"/>
        <v/>
      </c>
      <c r="AV265" t="s">
        <v>266</v>
      </c>
      <c r="AW265">
        <v>10210</v>
      </c>
    </row>
    <row r="266" spans="7:49" x14ac:dyDescent="0.3">
      <c r="G266" s="22" t="str">
        <f t="shared" si="45"/>
        <v/>
      </c>
      <c r="H266" s="22"/>
      <c r="I266" s="35" t="str">
        <f t="shared" si="43"/>
        <v/>
      </c>
      <c r="J266" s="35"/>
      <c r="N266" s="22" t="str">
        <f t="shared" si="46"/>
        <v/>
      </c>
      <c r="O266" t="str">
        <f t="shared" si="44"/>
        <v/>
      </c>
      <c r="Q266" s="35" t="str">
        <f t="shared" si="51"/>
        <v/>
      </c>
      <c r="S266" t="str">
        <f t="shared" si="47"/>
        <v/>
      </c>
      <c r="AN266" t="str">
        <f t="shared" si="48"/>
        <v/>
      </c>
      <c r="AQ266" t="str">
        <f t="shared" si="49"/>
        <v/>
      </c>
      <c r="AR266" t="str">
        <f t="shared" si="50"/>
        <v/>
      </c>
      <c r="AV266" t="s">
        <v>267</v>
      </c>
      <c r="AW266">
        <v>10301</v>
      </c>
    </row>
    <row r="267" spans="7:49" x14ac:dyDescent="0.3">
      <c r="G267" s="22" t="str">
        <f t="shared" si="45"/>
        <v/>
      </c>
      <c r="H267" s="22"/>
      <c r="I267" s="35" t="str">
        <f t="shared" si="43"/>
        <v/>
      </c>
      <c r="J267" s="35"/>
      <c r="N267" s="22" t="str">
        <f t="shared" si="46"/>
        <v/>
      </c>
      <c r="O267" t="str">
        <f t="shared" si="44"/>
        <v/>
      </c>
      <c r="Q267" s="35" t="str">
        <f t="shared" si="51"/>
        <v/>
      </c>
      <c r="S267" t="str">
        <f t="shared" si="47"/>
        <v/>
      </c>
      <c r="AN267" t="str">
        <f t="shared" si="48"/>
        <v/>
      </c>
      <c r="AQ267" t="str">
        <f t="shared" si="49"/>
        <v/>
      </c>
      <c r="AR267" t="str">
        <f t="shared" si="50"/>
        <v/>
      </c>
      <c r="AV267" t="s">
        <v>268</v>
      </c>
      <c r="AW267">
        <v>10302</v>
      </c>
    </row>
    <row r="268" spans="7:49" x14ac:dyDescent="0.3">
      <c r="G268" s="22" t="str">
        <f t="shared" si="45"/>
        <v/>
      </c>
      <c r="H268" s="22"/>
      <c r="I268" s="35" t="str">
        <f t="shared" si="43"/>
        <v/>
      </c>
      <c r="J268" s="35"/>
      <c r="N268" s="22" t="str">
        <f t="shared" si="46"/>
        <v/>
      </c>
      <c r="O268" t="str">
        <f t="shared" si="44"/>
        <v/>
      </c>
      <c r="Q268" s="35" t="str">
        <f t="shared" si="51"/>
        <v/>
      </c>
      <c r="S268" t="str">
        <f t="shared" si="47"/>
        <v/>
      </c>
      <c r="AN268" t="str">
        <f t="shared" si="48"/>
        <v/>
      </c>
      <c r="AQ268" t="str">
        <f t="shared" si="49"/>
        <v/>
      </c>
      <c r="AR268" t="str">
        <f t="shared" si="50"/>
        <v/>
      </c>
      <c r="AV268" t="s">
        <v>269</v>
      </c>
      <c r="AW268">
        <v>10303</v>
      </c>
    </row>
    <row r="269" spans="7:49" x14ac:dyDescent="0.3">
      <c r="G269" s="22" t="str">
        <f t="shared" si="45"/>
        <v/>
      </c>
      <c r="H269" s="22"/>
      <c r="I269" s="35" t="str">
        <f t="shared" si="43"/>
        <v/>
      </c>
      <c r="J269" s="35"/>
      <c r="N269" s="22" t="str">
        <f t="shared" si="46"/>
        <v/>
      </c>
      <c r="O269" t="str">
        <f t="shared" si="44"/>
        <v/>
      </c>
      <c r="Q269" s="35" t="str">
        <f t="shared" si="51"/>
        <v/>
      </c>
      <c r="S269" t="str">
        <f t="shared" si="47"/>
        <v/>
      </c>
      <c r="AN269" t="str">
        <f t="shared" si="48"/>
        <v/>
      </c>
      <c r="AQ269" t="str">
        <f t="shared" si="49"/>
        <v/>
      </c>
      <c r="AR269" t="str">
        <f t="shared" si="50"/>
        <v/>
      </c>
      <c r="AV269" t="s">
        <v>270</v>
      </c>
      <c r="AW269">
        <v>10304</v>
      </c>
    </row>
    <row r="270" spans="7:49" x14ac:dyDescent="0.3">
      <c r="G270" s="22" t="str">
        <f t="shared" si="45"/>
        <v/>
      </c>
      <c r="H270" s="22"/>
      <c r="I270" s="35" t="str">
        <f t="shared" si="43"/>
        <v/>
      </c>
      <c r="J270" s="35"/>
      <c r="N270" s="22" t="str">
        <f t="shared" si="46"/>
        <v/>
      </c>
      <c r="O270" t="str">
        <f t="shared" si="44"/>
        <v/>
      </c>
      <c r="Q270" s="35" t="str">
        <f t="shared" si="51"/>
        <v/>
      </c>
      <c r="S270" t="str">
        <f t="shared" si="47"/>
        <v/>
      </c>
      <c r="AN270" t="str">
        <f t="shared" si="48"/>
        <v/>
      </c>
      <c r="AQ270" t="str">
        <f t="shared" si="49"/>
        <v/>
      </c>
      <c r="AR270" t="str">
        <f t="shared" si="50"/>
        <v/>
      </c>
      <c r="AV270" t="s">
        <v>271</v>
      </c>
      <c r="AW270">
        <v>10305</v>
      </c>
    </row>
    <row r="271" spans="7:49" x14ac:dyDescent="0.3">
      <c r="G271" s="22" t="str">
        <f t="shared" si="45"/>
        <v/>
      </c>
      <c r="H271" s="22"/>
      <c r="I271" s="35" t="str">
        <f t="shared" si="43"/>
        <v/>
      </c>
      <c r="J271" s="35"/>
      <c r="N271" s="22" t="str">
        <f t="shared" si="46"/>
        <v/>
      </c>
      <c r="O271" t="str">
        <f t="shared" si="44"/>
        <v/>
      </c>
      <c r="Q271" s="35" t="str">
        <f t="shared" si="51"/>
        <v/>
      </c>
      <c r="S271" t="str">
        <f t="shared" si="47"/>
        <v/>
      </c>
      <c r="AN271" t="str">
        <f t="shared" si="48"/>
        <v/>
      </c>
      <c r="AQ271" t="str">
        <f t="shared" si="49"/>
        <v/>
      </c>
      <c r="AR271" t="str">
        <f t="shared" si="50"/>
        <v/>
      </c>
      <c r="AV271" t="s">
        <v>272</v>
      </c>
      <c r="AW271">
        <v>10306</v>
      </c>
    </row>
    <row r="272" spans="7:49" x14ac:dyDescent="0.3">
      <c r="G272" s="22" t="str">
        <f t="shared" si="45"/>
        <v/>
      </c>
      <c r="H272" s="22"/>
      <c r="I272" s="35" t="str">
        <f t="shared" si="43"/>
        <v/>
      </c>
      <c r="J272" s="35"/>
      <c r="N272" s="22" t="str">
        <f t="shared" si="46"/>
        <v/>
      </c>
      <c r="O272" t="str">
        <f t="shared" si="44"/>
        <v/>
      </c>
      <c r="Q272" s="35" t="str">
        <f t="shared" si="51"/>
        <v/>
      </c>
      <c r="S272" t="str">
        <f t="shared" si="47"/>
        <v/>
      </c>
      <c r="AN272" t="str">
        <f t="shared" si="48"/>
        <v/>
      </c>
      <c r="AQ272" t="str">
        <f t="shared" si="49"/>
        <v/>
      </c>
      <c r="AR272" t="str">
        <f t="shared" si="50"/>
        <v/>
      </c>
      <c r="AV272" t="s">
        <v>273</v>
      </c>
      <c r="AW272">
        <v>10307</v>
      </c>
    </row>
    <row r="273" spans="7:49" x14ac:dyDescent="0.3">
      <c r="G273" s="22" t="str">
        <f t="shared" si="45"/>
        <v/>
      </c>
      <c r="H273" s="22"/>
      <c r="I273" s="35" t="str">
        <f t="shared" si="43"/>
        <v/>
      </c>
      <c r="J273" s="35"/>
      <c r="N273" s="22" t="str">
        <f t="shared" si="46"/>
        <v/>
      </c>
      <c r="O273" t="str">
        <f t="shared" si="44"/>
        <v/>
      </c>
      <c r="Q273" s="35" t="str">
        <f t="shared" si="51"/>
        <v/>
      </c>
      <c r="S273" t="str">
        <f t="shared" si="47"/>
        <v/>
      </c>
      <c r="AN273" t="str">
        <f t="shared" si="48"/>
        <v/>
      </c>
      <c r="AQ273" t="str">
        <f t="shared" si="49"/>
        <v/>
      </c>
      <c r="AR273" t="str">
        <f t="shared" si="50"/>
        <v/>
      </c>
      <c r="AV273" t="s">
        <v>274</v>
      </c>
      <c r="AW273">
        <v>10401</v>
      </c>
    </row>
    <row r="274" spans="7:49" x14ac:dyDescent="0.3">
      <c r="G274" s="22" t="str">
        <f t="shared" si="45"/>
        <v/>
      </c>
      <c r="H274" s="22"/>
      <c r="I274" s="35" t="str">
        <f t="shared" si="43"/>
        <v/>
      </c>
      <c r="J274" s="35"/>
      <c r="N274" s="22" t="str">
        <f t="shared" si="46"/>
        <v/>
      </c>
      <c r="O274" t="str">
        <f t="shared" si="44"/>
        <v/>
      </c>
      <c r="Q274" s="35" t="str">
        <f t="shared" si="51"/>
        <v/>
      </c>
      <c r="S274" t="str">
        <f t="shared" si="47"/>
        <v/>
      </c>
      <c r="AN274" t="str">
        <f t="shared" si="48"/>
        <v/>
      </c>
      <c r="AQ274" t="str">
        <f t="shared" si="49"/>
        <v/>
      </c>
      <c r="AR274" t="str">
        <f t="shared" si="50"/>
        <v/>
      </c>
      <c r="AV274" t="s">
        <v>275</v>
      </c>
      <c r="AW274">
        <v>10402</v>
      </c>
    </row>
    <row r="275" spans="7:49" x14ac:dyDescent="0.3">
      <c r="G275" s="22" t="str">
        <f t="shared" si="45"/>
        <v/>
      </c>
      <c r="H275" s="22"/>
      <c r="I275" s="35" t="str">
        <f t="shared" si="43"/>
        <v/>
      </c>
      <c r="J275" s="35"/>
      <c r="N275" s="22" t="str">
        <f t="shared" si="46"/>
        <v/>
      </c>
      <c r="O275" t="str">
        <f t="shared" si="44"/>
        <v/>
      </c>
      <c r="Q275" s="35" t="str">
        <f t="shared" si="51"/>
        <v/>
      </c>
      <c r="S275" t="str">
        <f t="shared" si="47"/>
        <v/>
      </c>
      <c r="AN275" t="str">
        <f t="shared" si="48"/>
        <v/>
      </c>
      <c r="AQ275" t="str">
        <f t="shared" si="49"/>
        <v/>
      </c>
      <c r="AR275" t="str">
        <f t="shared" si="50"/>
        <v/>
      </c>
      <c r="AV275" t="s">
        <v>276</v>
      </c>
      <c r="AW275">
        <v>10403</v>
      </c>
    </row>
    <row r="276" spans="7:49" x14ac:dyDescent="0.3">
      <c r="G276" s="22" t="str">
        <f t="shared" si="45"/>
        <v/>
      </c>
      <c r="H276" s="22"/>
      <c r="I276" s="35" t="str">
        <f t="shared" si="43"/>
        <v/>
      </c>
      <c r="J276" s="35"/>
      <c r="N276" s="22" t="str">
        <f t="shared" si="46"/>
        <v/>
      </c>
      <c r="O276" t="str">
        <f t="shared" si="44"/>
        <v/>
      </c>
      <c r="Q276" s="35" t="str">
        <f t="shared" si="51"/>
        <v/>
      </c>
      <c r="S276" t="str">
        <f t="shared" si="47"/>
        <v/>
      </c>
      <c r="AN276" t="str">
        <f t="shared" si="48"/>
        <v/>
      </c>
      <c r="AQ276" t="str">
        <f t="shared" si="49"/>
        <v/>
      </c>
      <c r="AR276" t="str">
        <f t="shared" si="50"/>
        <v/>
      </c>
      <c r="AV276" t="s">
        <v>277</v>
      </c>
      <c r="AW276">
        <v>10404</v>
      </c>
    </row>
    <row r="277" spans="7:49" x14ac:dyDescent="0.3">
      <c r="G277" s="22" t="str">
        <f t="shared" si="45"/>
        <v/>
      </c>
      <c r="H277" s="22"/>
      <c r="I277" s="35" t="str">
        <f t="shared" si="43"/>
        <v/>
      </c>
      <c r="J277" s="35"/>
      <c r="N277" s="22" t="str">
        <f t="shared" si="46"/>
        <v/>
      </c>
      <c r="O277" t="str">
        <f t="shared" si="44"/>
        <v/>
      </c>
      <c r="Q277" s="35" t="str">
        <f t="shared" si="51"/>
        <v/>
      </c>
      <c r="S277" t="str">
        <f t="shared" si="47"/>
        <v/>
      </c>
      <c r="AN277" t="str">
        <f t="shared" si="48"/>
        <v/>
      </c>
      <c r="AQ277" t="str">
        <f t="shared" si="49"/>
        <v/>
      </c>
      <c r="AR277" t="str">
        <f t="shared" si="50"/>
        <v/>
      </c>
      <c r="AV277" t="s">
        <v>278</v>
      </c>
      <c r="AW277">
        <v>11101</v>
      </c>
    </row>
    <row r="278" spans="7:49" x14ac:dyDescent="0.3">
      <c r="G278" s="22" t="str">
        <f t="shared" si="45"/>
        <v/>
      </c>
      <c r="H278" s="22"/>
      <c r="I278" s="35" t="str">
        <f t="shared" si="43"/>
        <v/>
      </c>
      <c r="J278" s="35"/>
      <c r="N278" s="22" t="str">
        <f t="shared" si="46"/>
        <v/>
      </c>
      <c r="O278" t="str">
        <f t="shared" si="44"/>
        <v/>
      </c>
      <c r="Q278" s="35" t="str">
        <f t="shared" si="51"/>
        <v/>
      </c>
      <c r="S278" t="str">
        <f t="shared" si="47"/>
        <v/>
      </c>
      <c r="AN278" t="str">
        <f t="shared" si="48"/>
        <v/>
      </c>
      <c r="AQ278" t="str">
        <f t="shared" si="49"/>
        <v/>
      </c>
      <c r="AR278" t="str">
        <f t="shared" si="50"/>
        <v/>
      </c>
      <c r="AV278" t="s">
        <v>279</v>
      </c>
      <c r="AW278">
        <v>11102</v>
      </c>
    </row>
    <row r="279" spans="7:49" x14ac:dyDescent="0.3">
      <c r="G279" s="22" t="str">
        <f t="shared" si="45"/>
        <v/>
      </c>
      <c r="H279" s="22"/>
      <c r="I279" s="35" t="str">
        <f t="shared" si="43"/>
        <v/>
      </c>
      <c r="J279" s="35"/>
      <c r="N279" s="22" t="str">
        <f t="shared" si="46"/>
        <v/>
      </c>
      <c r="O279" t="str">
        <f t="shared" si="44"/>
        <v/>
      </c>
      <c r="Q279" s="35" t="str">
        <f t="shared" si="51"/>
        <v/>
      </c>
      <c r="S279" t="str">
        <f t="shared" si="47"/>
        <v/>
      </c>
      <c r="AN279" t="str">
        <f t="shared" si="48"/>
        <v/>
      </c>
      <c r="AQ279" t="str">
        <f t="shared" si="49"/>
        <v/>
      </c>
      <c r="AR279" t="str">
        <f t="shared" si="50"/>
        <v/>
      </c>
      <c r="AV279" t="s">
        <v>280</v>
      </c>
      <c r="AW279">
        <v>11201</v>
      </c>
    </row>
    <row r="280" spans="7:49" x14ac:dyDescent="0.3">
      <c r="G280" s="22" t="str">
        <f t="shared" si="45"/>
        <v/>
      </c>
      <c r="H280" s="22"/>
      <c r="I280" s="35" t="str">
        <f t="shared" si="43"/>
        <v/>
      </c>
      <c r="J280" s="35"/>
      <c r="N280" s="22" t="str">
        <f t="shared" si="46"/>
        <v/>
      </c>
      <c r="O280" t="str">
        <f t="shared" si="44"/>
        <v/>
      </c>
      <c r="Q280" s="35" t="str">
        <f t="shared" si="51"/>
        <v/>
      </c>
      <c r="S280" t="str">
        <f t="shared" si="47"/>
        <v/>
      </c>
      <c r="AN280" t="str">
        <f t="shared" si="48"/>
        <v/>
      </c>
      <c r="AQ280" t="str">
        <f t="shared" si="49"/>
        <v/>
      </c>
      <c r="AR280" t="str">
        <f t="shared" si="50"/>
        <v/>
      </c>
      <c r="AV280" t="s">
        <v>281</v>
      </c>
      <c r="AW280">
        <v>11202</v>
      </c>
    </row>
    <row r="281" spans="7:49" x14ac:dyDescent="0.3">
      <c r="G281" s="22" t="str">
        <f t="shared" si="45"/>
        <v/>
      </c>
      <c r="H281" s="22"/>
      <c r="I281" s="35" t="str">
        <f t="shared" si="43"/>
        <v/>
      </c>
      <c r="J281" s="35"/>
      <c r="N281" s="22" t="str">
        <f t="shared" si="46"/>
        <v/>
      </c>
      <c r="O281" t="str">
        <f t="shared" si="44"/>
        <v/>
      </c>
      <c r="Q281" s="35" t="str">
        <f t="shared" si="51"/>
        <v/>
      </c>
      <c r="S281" t="str">
        <f t="shared" si="47"/>
        <v/>
      </c>
      <c r="AN281" t="str">
        <f t="shared" si="48"/>
        <v/>
      </c>
      <c r="AQ281" t="str">
        <f t="shared" si="49"/>
        <v/>
      </c>
      <c r="AR281" t="str">
        <f t="shared" si="50"/>
        <v/>
      </c>
      <c r="AV281" t="s">
        <v>282</v>
      </c>
      <c r="AW281">
        <v>11203</v>
      </c>
    </row>
    <row r="282" spans="7:49" x14ac:dyDescent="0.3">
      <c r="G282" s="22" t="str">
        <f t="shared" si="45"/>
        <v/>
      </c>
      <c r="H282" s="22"/>
      <c r="I282" s="35" t="str">
        <f t="shared" si="43"/>
        <v/>
      </c>
      <c r="J282" s="35"/>
      <c r="N282" s="22" t="str">
        <f t="shared" si="46"/>
        <v/>
      </c>
      <c r="O282" t="str">
        <f t="shared" si="44"/>
        <v/>
      </c>
      <c r="Q282" s="35" t="str">
        <f t="shared" si="51"/>
        <v/>
      </c>
      <c r="S282" t="str">
        <f t="shared" si="47"/>
        <v/>
      </c>
      <c r="AN282" t="str">
        <f t="shared" si="48"/>
        <v/>
      </c>
      <c r="AQ282" t="str">
        <f t="shared" si="49"/>
        <v/>
      </c>
      <c r="AR282" t="str">
        <f t="shared" si="50"/>
        <v/>
      </c>
      <c r="AV282" t="s">
        <v>283</v>
      </c>
      <c r="AW282">
        <v>11301</v>
      </c>
    </row>
    <row r="283" spans="7:49" x14ac:dyDescent="0.3">
      <c r="G283" s="22" t="str">
        <f t="shared" si="45"/>
        <v/>
      </c>
      <c r="H283" s="22"/>
      <c r="I283" s="35" t="str">
        <f t="shared" si="43"/>
        <v/>
      </c>
      <c r="J283" s="35"/>
      <c r="N283" s="22" t="str">
        <f t="shared" si="46"/>
        <v/>
      </c>
      <c r="O283" t="str">
        <f t="shared" si="44"/>
        <v/>
      </c>
      <c r="Q283" s="35" t="str">
        <f t="shared" si="51"/>
        <v/>
      </c>
      <c r="S283" t="str">
        <f t="shared" si="47"/>
        <v/>
      </c>
      <c r="AN283" t="str">
        <f t="shared" si="48"/>
        <v/>
      </c>
      <c r="AQ283" t="str">
        <f t="shared" si="49"/>
        <v/>
      </c>
      <c r="AR283" t="str">
        <f t="shared" si="50"/>
        <v/>
      </c>
      <c r="AV283" t="s">
        <v>19</v>
      </c>
      <c r="AW283">
        <v>11302</v>
      </c>
    </row>
    <row r="284" spans="7:49" x14ac:dyDescent="0.3">
      <c r="G284" s="22" t="str">
        <f t="shared" si="45"/>
        <v/>
      </c>
      <c r="H284" s="22"/>
      <c r="I284" s="35" t="str">
        <f t="shared" si="43"/>
        <v/>
      </c>
      <c r="J284" s="35"/>
      <c r="N284" s="22" t="str">
        <f t="shared" si="46"/>
        <v/>
      </c>
      <c r="O284" t="str">
        <f t="shared" si="44"/>
        <v/>
      </c>
      <c r="Q284" s="35" t="str">
        <f t="shared" si="51"/>
        <v/>
      </c>
      <c r="S284" t="str">
        <f t="shared" si="47"/>
        <v/>
      </c>
      <c r="AN284" t="str">
        <f t="shared" si="48"/>
        <v/>
      </c>
      <c r="AQ284" t="str">
        <f t="shared" si="49"/>
        <v/>
      </c>
      <c r="AR284" t="str">
        <f t="shared" si="50"/>
        <v/>
      </c>
      <c r="AV284" t="s">
        <v>284</v>
      </c>
      <c r="AW284">
        <v>11303</v>
      </c>
    </row>
    <row r="285" spans="7:49" x14ac:dyDescent="0.3">
      <c r="G285" s="22" t="str">
        <f t="shared" si="45"/>
        <v/>
      </c>
      <c r="H285" s="22"/>
      <c r="I285" s="35" t="str">
        <f t="shared" si="43"/>
        <v/>
      </c>
      <c r="J285" s="35"/>
      <c r="N285" s="22" t="str">
        <f t="shared" si="46"/>
        <v/>
      </c>
      <c r="O285" t="str">
        <f t="shared" si="44"/>
        <v/>
      </c>
      <c r="Q285" s="35" t="str">
        <f t="shared" si="51"/>
        <v/>
      </c>
      <c r="S285" t="str">
        <f t="shared" si="47"/>
        <v/>
      </c>
      <c r="AN285" t="str">
        <f t="shared" si="48"/>
        <v/>
      </c>
      <c r="AQ285" t="str">
        <f t="shared" si="49"/>
        <v/>
      </c>
      <c r="AR285" t="str">
        <f t="shared" si="50"/>
        <v/>
      </c>
      <c r="AV285" t="s">
        <v>285</v>
      </c>
      <c r="AW285">
        <v>11401</v>
      </c>
    </row>
    <row r="286" spans="7:49" x14ac:dyDescent="0.3">
      <c r="G286" s="22" t="str">
        <f t="shared" si="45"/>
        <v/>
      </c>
      <c r="H286" s="22"/>
      <c r="I286" s="35" t="str">
        <f t="shared" si="43"/>
        <v/>
      </c>
      <c r="J286" s="35"/>
      <c r="N286" s="22" t="str">
        <f t="shared" si="46"/>
        <v/>
      </c>
      <c r="O286" t="str">
        <f t="shared" si="44"/>
        <v/>
      </c>
      <c r="Q286" s="35" t="str">
        <f t="shared" si="51"/>
        <v/>
      </c>
      <c r="S286" t="str">
        <f t="shared" si="47"/>
        <v/>
      </c>
      <c r="AN286" t="str">
        <f t="shared" si="48"/>
        <v/>
      </c>
      <c r="AQ286" t="str">
        <f t="shared" si="49"/>
        <v/>
      </c>
      <c r="AR286" t="str">
        <f t="shared" si="50"/>
        <v/>
      </c>
      <c r="AV286" t="s">
        <v>286</v>
      </c>
      <c r="AW286">
        <v>11402</v>
      </c>
    </row>
    <row r="287" spans="7:49" x14ac:dyDescent="0.3">
      <c r="G287" s="22" t="str">
        <f t="shared" si="45"/>
        <v/>
      </c>
      <c r="H287" s="22"/>
      <c r="I287" s="35" t="str">
        <f t="shared" si="43"/>
        <v/>
      </c>
      <c r="J287" s="35"/>
      <c r="N287" s="22" t="str">
        <f t="shared" si="46"/>
        <v/>
      </c>
      <c r="O287" t="str">
        <f t="shared" si="44"/>
        <v/>
      </c>
      <c r="Q287" s="35" t="str">
        <f t="shared" si="51"/>
        <v/>
      </c>
      <c r="S287" t="str">
        <f t="shared" si="47"/>
        <v/>
      </c>
      <c r="AN287" t="str">
        <f t="shared" si="48"/>
        <v/>
      </c>
      <c r="AQ287" t="str">
        <f t="shared" si="49"/>
        <v/>
      </c>
      <c r="AR287" t="str">
        <f t="shared" si="50"/>
        <v/>
      </c>
      <c r="AV287" t="s">
        <v>287</v>
      </c>
      <c r="AW287">
        <v>12101</v>
      </c>
    </row>
    <row r="288" spans="7:49" x14ac:dyDescent="0.3">
      <c r="G288" s="22" t="str">
        <f t="shared" si="45"/>
        <v/>
      </c>
      <c r="H288" s="22"/>
      <c r="I288" s="35" t="str">
        <f t="shared" si="43"/>
        <v/>
      </c>
      <c r="J288" s="35"/>
      <c r="N288" s="22" t="str">
        <f t="shared" si="46"/>
        <v/>
      </c>
      <c r="O288" t="str">
        <f t="shared" si="44"/>
        <v/>
      </c>
      <c r="Q288" s="35" t="str">
        <f t="shared" si="51"/>
        <v/>
      </c>
      <c r="S288" t="str">
        <f t="shared" si="47"/>
        <v/>
      </c>
      <c r="AN288" t="str">
        <f t="shared" si="48"/>
        <v/>
      </c>
      <c r="AQ288" t="str">
        <f t="shared" si="49"/>
        <v/>
      </c>
      <c r="AR288" t="str">
        <f t="shared" si="50"/>
        <v/>
      </c>
      <c r="AV288" t="s">
        <v>288</v>
      </c>
      <c r="AW288">
        <v>12102</v>
      </c>
    </row>
    <row r="289" spans="7:49" x14ac:dyDescent="0.3">
      <c r="G289" s="22" t="str">
        <f t="shared" si="45"/>
        <v/>
      </c>
      <c r="H289" s="22"/>
      <c r="I289" s="35" t="str">
        <f t="shared" si="43"/>
        <v/>
      </c>
      <c r="J289" s="35"/>
      <c r="N289" s="22" t="str">
        <f t="shared" si="46"/>
        <v/>
      </c>
      <c r="O289" t="str">
        <f t="shared" si="44"/>
        <v/>
      </c>
      <c r="Q289" s="35" t="str">
        <f t="shared" si="51"/>
        <v/>
      </c>
      <c r="S289" t="str">
        <f t="shared" si="47"/>
        <v/>
      </c>
      <c r="AN289" t="str">
        <f t="shared" si="48"/>
        <v/>
      </c>
      <c r="AQ289" t="str">
        <f t="shared" si="49"/>
        <v/>
      </c>
      <c r="AR289" t="str">
        <f t="shared" si="50"/>
        <v/>
      </c>
      <c r="AV289" t="s">
        <v>289</v>
      </c>
      <c r="AW289">
        <v>12103</v>
      </c>
    </row>
    <row r="290" spans="7:49" x14ac:dyDescent="0.3">
      <c r="G290" s="22" t="str">
        <f t="shared" si="45"/>
        <v/>
      </c>
      <c r="H290" s="22"/>
      <c r="I290" s="35" t="str">
        <f t="shared" si="43"/>
        <v/>
      </c>
      <c r="J290" s="35"/>
      <c r="N290" s="22" t="str">
        <f t="shared" si="46"/>
        <v/>
      </c>
      <c r="O290" t="str">
        <f t="shared" si="44"/>
        <v/>
      </c>
      <c r="Q290" s="35" t="str">
        <f t="shared" si="51"/>
        <v/>
      </c>
      <c r="S290" t="str">
        <f t="shared" si="47"/>
        <v/>
      </c>
      <c r="AN290" t="str">
        <f t="shared" si="48"/>
        <v/>
      </c>
      <c r="AQ290" t="str">
        <f t="shared" si="49"/>
        <v/>
      </c>
      <c r="AR290" t="str">
        <f t="shared" si="50"/>
        <v/>
      </c>
      <c r="AV290" t="s">
        <v>290</v>
      </c>
      <c r="AW290">
        <v>12104</v>
      </c>
    </row>
    <row r="291" spans="7:49" x14ac:dyDescent="0.3">
      <c r="G291" s="22" t="str">
        <f t="shared" si="45"/>
        <v/>
      </c>
      <c r="H291" s="22"/>
      <c r="I291" s="35" t="str">
        <f t="shared" si="43"/>
        <v/>
      </c>
      <c r="J291" s="35"/>
      <c r="N291" s="22" t="str">
        <f t="shared" si="46"/>
        <v/>
      </c>
      <c r="O291" t="str">
        <f t="shared" si="44"/>
        <v/>
      </c>
      <c r="Q291" s="35" t="str">
        <f t="shared" si="51"/>
        <v/>
      </c>
      <c r="S291" t="str">
        <f t="shared" si="47"/>
        <v/>
      </c>
      <c r="AN291" t="str">
        <f t="shared" si="48"/>
        <v/>
      </c>
      <c r="AQ291" t="str">
        <f t="shared" si="49"/>
        <v/>
      </c>
      <c r="AR291" t="str">
        <f t="shared" si="50"/>
        <v/>
      </c>
      <c r="AV291" t="s">
        <v>291</v>
      </c>
      <c r="AW291">
        <v>12201</v>
      </c>
    </row>
    <row r="292" spans="7:49" x14ac:dyDescent="0.3">
      <c r="G292" s="22" t="str">
        <f t="shared" si="45"/>
        <v/>
      </c>
      <c r="H292" s="22"/>
      <c r="I292" s="35" t="str">
        <f t="shared" si="43"/>
        <v/>
      </c>
      <c r="J292" s="35"/>
      <c r="N292" s="22" t="str">
        <f t="shared" si="46"/>
        <v/>
      </c>
      <c r="O292" t="str">
        <f t="shared" si="44"/>
        <v/>
      </c>
      <c r="Q292" s="35" t="str">
        <f t="shared" si="51"/>
        <v/>
      </c>
      <c r="S292" t="str">
        <f t="shared" si="47"/>
        <v/>
      </c>
      <c r="AN292" t="str">
        <f t="shared" si="48"/>
        <v/>
      </c>
      <c r="AQ292" t="str">
        <f t="shared" si="49"/>
        <v/>
      </c>
      <c r="AR292" t="str">
        <f t="shared" si="50"/>
        <v/>
      </c>
      <c r="AV292" t="s">
        <v>292</v>
      </c>
      <c r="AW292">
        <v>12301</v>
      </c>
    </row>
    <row r="293" spans="7:49" x14ac:dyDescent="0.3">
      <c r="G293" s="22" t="str">
        <f t="shared" si="45"/>
        <v/>
      </c>
      <c r="H293" s="22"/>
      <c r="I293" s="35" t="str">
        <f t="shared" si="43"/>
        <v/>
      </c>
      <c r="J293" s="35"/>
      <c r="N293" s="22" t="str">
        <f t="shared" si="46"/>
        <v/>
      </c>
      <c r="O293" t="str">
        <f t="shared" si="44"/>
        <v/>
      </c>
      <c r="Q293" s="35" t="str">
        <f t="shared" si="51"/>
        <v/>
      </c>
      <c r="S293" t="str">
        <f t="shared" si="47"/>
        <v/>
      </c>
      <c r="AN293" t="str">
        <f t="shared" si="48"/>
        <v/>
      </c>
      <c r="AQ293" t="str">
        <f t="shared" si="49"/>
        <v/>
      </c>
      <c r="AR293" t="str">
        <f t="shared" si="50"/>
        <v/>
      </c>
      <c r="AV293" t="s">
        <v>293</v>
      </c>
      <c r="AW293">
        <v>12302</v>
      </c>
    </row>
    <row r="294" spans="7:49" x14ac:dyDescent="0.3">
      <c r="G294" s="22" t="str">
        <f t="shared" si="45"/>
        <v/>
      </c>
      <c r="H294" s="22"/>
      <c r="I294" s="35" t="str">
        <f t="shared" si="43"/>
        <v/>
      </c>
      <c r="J294" s="35"/>
      <c r="N294" s="22" t="str">
        <f t="shared" si="46"/>
        <v/>
      </c>
      <c r="O294" t="str">
        <f t="shared" si="44"/>
        <v/>
      </c>
      <c r="Q294" s="35" t="str">
        <f t="shared" si="51"/>
        <v/>
      </c>
      <c r="S294" t="str">
        <f t="shared" si="47"/>
        <v/>
      </c>
      <c r="AN294" t="str">
        <f t="shared" si="48"/>
        <v/>
      </c>
      <c r="AQ294" t="str">
        <f t="shared" si="49"/>
        <v/>
      </c>
      <c r="AR294" t="str">
        <f t="shared" si="50"/>
        <v/>
      </c>
      <c r="AV294" t="s">
        <v>294</v>
      </c>
      <c r="AW294">
        <v>12303</v>
      </c>
    </row>
    <row r="295" spans="7:49" x14ac:dyDescent="0.3">
      <c r="G295" s="22" t="str">
        <f t="shared" si="45"/>
        <v/>
      </c>
      <c r="H295" s="22"/>
      <c r="I295" s="35" t="str">
        <f t="shared" si="43"/>
        <v/>
      </c>
      <c r="J295" s="35"/>
      <c r="N295" s="22" t="str">
        <f t="shared" si="46"/>
        <v/>
      </c>
      <c r="O295" t="str">
        <f t="shared" si="44"/>
        <v/>
      </c>
      <c r="Q295" s="35" t="str">
        <f t="shared" si="51"/>
        <v/>
      </c>
      <c r="S295" t="str">
        <f t="shared" si="47"/>
        <v/>
      </c>
      <c r="AN295" t="str">
        <f t="shared" si="48"/>
        <v/>
      </c>
      <c r="AQ295" t="str">
        <f t="shared" si="49"/>
        <v/>
      </c>
      <c r="AR295" t="str">
        <f t="shared" si="50"/>
        <v/>
      </c>
      <c r="AV295" t="s">
        <v>295</v>
      </c>
      <c r="AW295">
        <v>12401</v>
      </c>
    </row>
    <row r="296" spans="7:49" x14ac:dyDescent="0.3">
      <c r="G296" s="22" t="str">
        <f t="shared" si="45"/>
        <v/>
      </c>
      <c r="H296" s="22"/>
      <c r="I296" s="35" t="str">
        <f t="shared" si="43"/>
        <v/>
      </c>
      <c r="J296" s="35"/>
      <c r="N296" s="22" t="str">
        <f t="shared" si="46"/>
        <v/>
      </c>
      <c r="O296" t="str">
        <f t="shared" si="44"/>
        <v/>
      </c>
      <c r="Q296" s="35" t="str">
        <f t="shared" si="51"/>
        <v/>
      </c>
      <c r="S296" t="str">
        <f t="shared" si="47"/>
        <v/>
      </c>
      <c r="AN296" t="str">
        <f t="shared" si="48"/>
        <v/>
      </c>
      <c r="AQ296" t="str">
        <f t="shared" si="49"/>
        <v/>
      </c>
      <c r="AR296" t="str">
        <f t="shared" si="50"/>
        <v/>
      </c>
      <c r="AV296" t="s">
        <v>296</v>
      </c>
      <c r="AW296">
        <v>12402</v>
      </c>
    </row>
    <row r="297" spans="7:49" x14ac:dyDescent="0.3">
      <c r="G297" s="22" t="str">
        <f t="shared" si="45"/>
        <v/>
      </c>
      <c r="H297" s="22"/>
      <c r="I297" s="35" t="str">
        <f t="shared" si="43"/>
        <v/>
      </c>
      <c r="J297" s="35"/>
      <c r="N297" s="22" t="str">
        <f t="shared" si="46"/>
        <v/>
      </c>
      <c r="O297" t="str">
        <f t="shared" si="44"/>
        <v/>
      </c>
      <c r="Q297" s="35" t="str">
        <f t="shared" si="51"/>
        <v/>
      </c>
      <c r="S297" t="str">
        <f t="shared" si="47"/>
        <v/>
      </c>
      <c r="AN297" t="str">
        <f t="shared" si="48"/>
        <v/>
      </c>
      <c r="AQ297" t="str">
        <f t="shared" si="49"/>
        <v/>
      </c>
      <c r="AR297" t="str">
        <f t="shared" si="50"/>
        <v/>
      </c>
      <c r="AV297" t="s">
        <v>297</v>
      </c>
      <c r="AW297">
        <v>13101</v>
      </c>
    </row>
    <row r="298" spans="7:49" x14ac:dyDescent="0.3">
      <c r="G298" s="22" t="str">
        <f t="shared" si="45"/>
        <v/>
      </c>
      <c r="H298" s="22"/>
      <c r="I298" s="35" t="str">
        <f t="shared" si="43"/>
        <v/>
      </c>
      <c r="J298" s="35"/>
      <c r="N298" s="22" t="str">
        <f t="shared" si="46"/>
        <v/>
      </c>
      <c r="O298" t="str">
        <f t="shared" si="44"/>
        <v/>
      </c>
      <c r="Q298" s="35" t="str">
        <f t="shared" si="51"/>
        <v/>
      </c>
      <c r="S298" t="str">
        <f t="shared" si="47"/>
        <v/>
      </c>
      <c r="AN298" t="str">
        <f t="shared" si="48"/>
        <v/>
      </c>
      <c r="AQ298" t="str">
        <f t="shared" si="49"/>
        <v/>
      </c>
      <c r="AR298" t="str">
        <f t="shared" si="50"/>
        <v/>
      </c>
      <c r="AV298" t="s">
        <v>298</v>
      </c>
      <c r="AW298">
        <v>13102</v>
      </c>
    </row>
    <row r="299" spans="7:49" x14ac:dyDescent="0.3">
      <c r="G299" s="22" t="str">
        <f t="shared" si="45"/>
        <v/>
      </c>
      <c r="H299" s="22"/>
      <c r="I299" s="35" t="str">
        <f t="shared" si="43"/>
        <v/>
      </c>
      <c r="J299" s="35"/>
      <c r="N299" s="22" t="str">
        <f t="shared" si="46"/>
        <v/>
      </c>
      <c r="O299" t="str">
        <f t="shared" si="44"/>
        <v/>
      </c>
      <c r="Q299" s="35" t="str">
        <f t="shared" si="51"/>
        <v/>
      </c>
      <c r="S299" t="str">
        <f t="shared" si="47"/>
        <v/>
      </c>
      <c r="AN299" t="str">
        <f t="shared" si="48"/>
        <v/>
      </c>
      <c r="AQ299" t="str">
        <f t="shared" si="49"/>
        <v/>
      </c>
      <c r="AR299" t="str">
        <f t="shared" si="50"/>
        <v/>
      </c>
      <c r="AV299" t="s">
        <v>299</v>
      </c>
      <c r="AW299">
        <v>13103</v>
      </c>
    </row>
    <row r="300" spans="7:49" x14ac:dyDescent="0.3">
      <c r="G300" s="22" t="str">
        <f t="shared" si="45"/>
        <v/>
      </c>
      <c r="H300" s="22"/>
      <c r="I300" s="35" t="str">
        <f t="shared" si="43"/>
        <v/>
      </c>
      <c r="J300" s="35"/>
      <c r="N300" s="22" t="str">
        <f t="shared" si="46"/>
        <v/>
      </c>
      <c r="O300" t="str">
        <f t="shared" si="44"/>
        <v/>
      </c>
      <c r="Q300" s="35" t="str">
        <f t="shared" si="51"/>
        <v/>
      </c>
      <c r="S300" t="str">
        <f t="shared" si="47"/>
        <v/>
      </c>
      <c r="AN300" t="str">
        <f t="shared" si="48"/>
        <v/>
      </c>
      <c r="AQ300" t="str">
        <f t="shared" si="49"/>
        <v/>
      </c>
      <c r="AR300" t="str">
        <f t="shared" si="50"/>
        <v/>
      </c>
      <c r="AV300" t="s">
        <v>300</v>
      </c>
      <c r="AW300">
        <v>13104</v>
      </c>
    </row>
    <row r="301" spans="7:49" x14ac:dyDescent="0.3">
      <c r="G301" s="22" t="str">
        <f t="shared" si="45"/>
        <v/>
      </c>
      <c r="H301" s="22"/>
      <c r="I301" s="35" t="str">
        <f t="shared" si="43"/>
        <v/>
      </c>
      <c r="J301" s="35"/>
      <c r="N301" s="22" t="str">
        <f t="shared" si="46"/>
        <v/>
      </c>
      <c r="O301" t="str">
        <f t="shared" si="44"/>
        <v/>
      </c>
      <c r="Q301" s="35" t="str">
        <f t="shared" si="51"/>
        <v/>
      </c>
      <c r="S301" t="str">
        <f t="shared" si="47"/>
        <v/>
      </c>
      <c r="AN301" t="str">
        <f t="shared" si="48"/>
        <v/>
      </c>
      <c r="AQ301" t="str">
        <f t="shared" si="49"/>
        <v/>
      </c>
      <c r="AR301" t="str">
        <f t="shared" si="50"/>
        <v/>
      </c>
      <c r="AV301" t="s">
        <v>301</v>
      </c>
      <c r="AW301">
        <v>13105</v>
      </c>
    </row>
    <row r="302" spans="7:49" x14ac:dyDescent="0.3">
      <c r="G302" s="22" t="str">
        <f t="shared" si="45"/>
        <v/>
      </c>
      <c r="H302" s="22"/>
      <c r="I302" s="35" t="str">
        <f t="shared" si="43"/>
        <v/>
      </c>
      <c r="J302" s="35"/>
      <c r="N302" s="22" t="str">
        <f t="shared" si="46"/>
        <v/>
      </c>
      <c r="O302" t="str">
        <f t="shared" si="44"/>
        <v/>
      </c>
      <c r="Q302" s="35" t="str">
        <f t="shared" si="51"/>
        <v/>
      </c>
      <c r="S302" t="str">
        <f t="shared" si="47"/>
        <v/>
      </c>
      <c r="AN302" t="str">
        <f t="shared" si="48"/>
        <v/>
      </c>
      <c r="AQ302" t="str">
        <f t="shared" si="49"/>
        <v/>
      </c>
      <c r="AR302" t="str">
        <f t="shared" si="50"/>
        <v/>
      </c>
      <c r="AV302" t="s">
        <v>302</v>
      </c>
      <c r="AW302">
        <v>13106</v>
      </c>
    </row>
    <row r="303" spans="7:49" x14ac:dyDescent="0.3">
      <c r="G303" s="22" t="str">
        <f t="shared" si="45"/>
        <v/>
      </c>
      <c r="H303" s="22"/>
      <c r="I303" s="35" t="str">
        <f t="shared" si="43"/>
        <v/>
      </c>
      <c r="J303" s="35"/>
      <c r="N303" s="22" t="str">
        <f t="shared" si="46"/>
        <v/>
      </c>
      <c r="O303" t="str">
        <f t="shared" si="44"/>
        <v/>
      </c>
      <c r="Q303" s="35" t="str">
        <f t="shared" si="51"/>
        <v/>
      </c>
      <c r="S303" t="str">
        <f t="shared" si="47"/>
        <v/>
      </c>
      <c r="AN303" t="str">
        <f t="shared" si="48"/>
        <v/>
      </c>
      <c r="AQ303" t="str">
        <f t="shared" si="49"/>
        <v/>
      </c>
      <c r="AR303" t="str">
        <f t="shared" si="50"/>
        <v/>
      </c>
      <c r="AV303" t="s">
        <v>303</v>
      </c>
      <c r="AW303">
        <v>13107</v>
      </c>
    </row>
    <row r="304" spans="7:49" x14ac:dyDescent="0.3">
      <c r="G304" s="22" t="str">
        <f t="shared" si="45"/>
        <v/>
      </c>
      <c r="H304" s="22"/>
      <c r="I304" s="35" t="str">
        <f t="shared" si="43"/>
        <v/>
      </c>
      <c r="J304" s="35"/>
      <c r="N304" s="22" t="str">
        <f t="shared" si="46"/>
        <v/>
      </c>
      <c r="O304" t="str">
        <f t="shared" si="44"/>
        <v/>
      </c>
      <c r="Q304" s="35" t="str">
        <f t="shared" si="51"/>
        <v/>
      </c>
      <c r="S304" t="str">
        <f t="shared" si="47"/>
        <v/>
      </c>
      <c r="AN304" t="str">
        <f t="shared" si="48"/>
        <v/>
      </c>
      <c r="AQ304" t="str">
        <f t="shared" si="49"/>
        <v/>
      </c>
      <c r="AR304" t="str">
        <f t="shared" si="50"/>
        <v/>
      </c>
      <c r="AV304" t="s">
        <v>304</v>
      </c>
      <c r="AW304">
        <v>13108</v>
      </c>
    </row>
    <row r="305" spans="7:49" x14ac:dyDescent="0.3">
      <c r="G305" s="22" t="str">
        <f t="shared" si="45"/>
        <v/>
      </c>
      <c r="H305" s="22"/>
      <c r="I305" s="35" t="str">
        <f t="shared" si="43"/>
        <v/>
      </c>
      <c r="J305" s="35"/>
      <c r="N305" s="22" t="str">
        <f t="shared" si="46"/>
        <v/>
      </c>
      <c r="O305" t="str">
        <f t="shared" si="44"/>
        <v/>
      </c>
      <c r="Q305" s="35" t="str">
        <f t="shared" si="51"/>
        <v/>
      </c>
      <c r="S305" t="str">
        <f t="shared" si="47"/>
        <v/>
      </c>
      <c r="AN305" t="str">
        <f t="shared" si="48"/>
        <v/>
      </c>
      <c r="AQ305" t="str">
        <f t="shared" si="49"/>
        <v/>
      </c>
      <c r="AR305" t="str">
        <f t="shared" si="50"/>
        <v/>
      </c>
      <c r="AV305" t="s">
        <v>305</v>
      </c>
      <c r="AW305">
        <v>13109</v>
      </c>
    </row>
    <row r="306" spans="7:49" x14ac:dyDescent="0.3">
      <c r="G306" s="22" t="str">
        <f t="shared" si="45"/>
        <v/>
      </c>
      <c r="H306" s="22"/>
      <c r="I306" s="35" t="str">
        <f t="shared" si="43"/>
        <v/>
      </c>
      <c r="J306" s="35"/>
      <c r="N306" s="22" t="str">
        <f t="shared" si="46"/>
        <v/>
      </c>
      <c r="O306" t="str">
        <f t="shared" si="44"/>
        <v/>
      </c>
      <c r="Q306" s="35" t="str">
        <f t="shared" si="51"/>
        <v/>
      </c>
      <c r="S306" t="str">
        <f t="shared" si="47"/>
        <v/>
      </c>
      <c r="AN306" t="str">
        <f t="shared" si="48"/>
        <v/>
      </c>
      <c r="AQ306" t="str">
        <f t="shared" si="49"/>
        <v/>
      </c>
      <c r="AR306" t="str">
        <f t="shared" si="50"/>
        <v/>
      </c>
      <c r="AV306" t="s">
        <v>306</v>
      </c>
      <c r="AW306">
        <v>13110</v>
      </c>
    </row>
    <row r="307" spans="7:49" x14ac:dyDescent="0.3">
      <c r="G307" s="22" t="str">
        <f t="shared" si="45"/>
        <v/>
      </c>
      <c r="H307" s="22"/>
      <c r="I307" s="35" t="str">
        <f t="shared" si="43"/>
        <v/>
      </c>
      <c r="J307" s="35"/>
      <c r="N307" s="22" t="str">
        <f t="shared" si="46"/>
        <v/>
      </c>
      <c r="O307" t="str">
        <f t="shared" si="44"/>
        <v/>
      </c>
      <c r="Q307" s="35" t="str">
        <f t="shared" si="51"/>
        <v/>
      </c>
      <c r="S307" t="str">
        <f t="shared" si="47"/>
        <v/>
      </c>
      <c r="AN307" t="str">
        <f t="shared" si="48"/>
        <v/>
      </c>
      <c r="AQ307" t="str">
        <f t="shared" si="49"/>
        <v/>
      </c>
      <c r="AR307" t="str">
        <f t="shared" si="50"/>
        <v/>
      </c>
      <c r="AV307" t="s">
        <v>307</v>
      </c>
      <c r="AW307">
        <v>13111</v>
      </c>
    </row>
    <row r="308" spans="7:49" x14ac:dyDescent="0.3">
      <c r="G308" s="22" t="str">
        <f t="shared" si="45"/>
        <v/>
      </c>
      <c r="H308" s="22"/>
      <c r="I308" s="35" t="str">
        <f t="shared" si="43"/>
        <v/>
      </c>
      <c r="J308" s="35"/>
      <c r="N308" s="22" t="str">
        <f t="shared" si="46"/>
        <v/>
      </c>
      <c r="O308" t="str">
        <f t="shared" si="44"/>
        <v/>
      </c>
      <c r="Q308" s="35" t="str">
        <f t="shared" si="51"/>
        <v/>
      </c>
      <c r="S308" t="str">
        <f t="shared" si="47"/>
        <v/>
      </c>
      <c r="AN308" t="str">
        <f t="shared" si="48"/>
        <v/>
      </c>
      <c r="AQ308" t="str">
        <f t="shared" si="49"/>
        <v/>
      </c>
      <c r="AR308" t="str">
        <f t="shared" si="50"/>
        <v/>
      </c>
      <c r="AV308" t="s">
        <v>308</v>
      </c>
      <c r="AW308">
        <v>13112</v>
      </c>
    </row>
    <row r="309" spans="7:49" x14ac:dyDescent="0.3">
      <c r="G309" s="22" t="str">
        <f t="shared" si="45"/>
        <v/>
      </c>
      <c r="H309" s="22"/>
      <c r="I309" s="35" t="str">
        <f t="shared" si="43"/>
        <v/>
      </c>
      <c r="J309" s="35"/>
      <c r="N309" s="22" t="str">
        <f t="shared" si="46"/>
        <v/>
      </c>
      <c r="O309" t="str">
        <f t="shared" si="44"/>
        <v/>
      </c>
      <c r="Q309" s="35" t="str">
        <f t="shared" si="51"/>
        <v/>
      </c>
      <c r="S309" t="str">
        <f t="shared" si="47"/>
        <v/>
      </c>
      <c r="AN309" t="str">
        <f t="shared" si="48"/>
        <v/>
      </c>
      <c r="AQ309" t="str">
        <f t="shared" si="49"/>
        <v/>
      </c>
      <c r="AR309" t="str">
        <f t="shared" si="50"/>
        <v/>
      </c>
      <c r="AV309" t="s">
        <v>309</v>
      </c>
      <c r="AW309">
        <v>13113</v>
      </c>
    </row>
    <row r="310" spans="7:49" x14ac:dyDescent="0.3">
      <c r="G310" s="22" t="str">
        <f t="shared" si="45"/>
        <v/>
      </c>
      <c r="H310" s="22"/>
      <c r="I310" s="35" t="str">
        <f t="shared" si="43"/>
        <v/>
      </c>
      <c r="J310" s="35"/>
      <c r="N310" s="22" t="str">
        <f t="shared" si="46"/>
        <v/>
      </c>
      <c r="O310" t="str">
        <f t="shared" si="44"/>
        <v/>
      </c>
      <c r="Q310" s="35" t="str">
        <f t="shared" si="51"/>
        <v/>
      </c>
      <c r="S310" t="str">
        <f t="shared" si="47"/>
        <v/>
      </c>
      <c r="AN310" t="str">
        <f t="shared" si="48"/>
        <v/>
      </c>
      <c r="AQ310" t="str">
        <f t="shared" si="49"/>
        <v/>
      </c>
      <c r="AR310" t="str">
        <f t="shared" si="50"/>
        <v/>
      </c>
      <c r="AV310" t="s">
        <v>310</v>
      </c>
      <c r="AW310">
        <v>13114</v>
      </c>
    </row>
    <row r="311" spans="7:49" x14ac:dyDescent="0.3">
      <c r="G311" s="22" t="str">
        <f t="shared" si="45"/>
        <v/>
      </c>
      <c r="H311" s="22"/>
      <c r="I311" s="35" t="str">
        <f t="shared" si="43"/>
        <v/>
      </c>
      <c r="J311" s="35"/>
      <c r="N311" s="22" t="str">
        <f t="shared" si="46"/>
        <v/>
      </c>
      <c r="O311" t="str">
        <f t="shared" si="44"/>
        <v/>
      </c>
      <c r="Q311" s="35" t="str">
        <f t="shared" si="51"/>
        <v/>
      </c>
      <c r="S311" t="str">
        <f t="shared" si="47"/>
        <v/>
      </c>
      <c r="AN311" t="str">
        <f t="shared" si="48"/>
        <v/>
      </c>
      <c r="AQ311" t="str">
        <f t="shared" si="49"/>
        <v/>
      </c>
      <c r="AR311" t="str">
        <f t="shared" si="50"/>
        <v/>
      </c>
      <c r="AV311" t="s">
        <v>311</v>
      </c>
      <c r="AW311">
        <v>13115</v>
      </c>
    </row>
    <row r="312" spans="7:49" x14ac:dyDescent="0.3">
      <c r="G312" s="22" t="str">
        <f t="shared" si="45"/>
        <v/>
      </c>
      <c r="H312" s="22"/>
      <c r="I312" s="35" t="str">
        <f t="shared" ref="I312:I375" si="52">+IF(F312="","","T-"&amp;$G$1+G312)</f>
        <v/>
      </c>
      <c r="J312" s="35"/>
      <c r="N312" s="22" t="str">
        <f t="shared" si="46"/>
        <v/>
      </c>
      <c r="O312" t="str">
        <f t="shared" si="44"/>
        <v/>
      </c>
      <c r="Q312" s="35" t="str">
        <f t="shared" si="51"/>
        <v/>
      </c>
      <c r="S312" t="str">
        <f t="shared" si="47"/>
        <v/>
      </c>
      <c r="AN312" t="str">
        <f t="shared" si="48"/>
        <v/>
      </c>
      <c r="AQ312" t="str">
        <f t="shared" si="49"/>
        <v/>
      </c>
      <c r="AR312" t="str">
        <f t="shared" si="50"/>
        <v/>
      </c>
      <c r="AV312" t="s">
        <v>312</v>
      </c>
      <c r="AW312">
        <v>13116</v>
      </c>
    </row>
    <row r="313" spans="7:49" x14ac:dyDescent="0.3">
      <c r="G313" s="22" t="str">
        <f t="shared" si="45"/>
        <v/>
      </c>
      <c r="H313" s="22"/>
      <c r="I313" s="35" t="str">
        <f t="shared" si="52"/>
        <v/>
      </c>
      <c r="J313" s="35"/>
      <c r="N313" s="22" t="str">
        <f t="shared" si="46"/>
        <v/>
      </c>
      <c r="O313" t="str">
        <f t="shared" si="44"/>
        <v/>
      </c>
      <c r="Q313" s="35" t="str">
        <f t="shared" si="51"/>
        <v/>
      </c>
      <c r="S313" t="str">
        <f t="shared" si="47"/>
        <v/>
      </c>
      <c r="AN313" t="str">
        <f t="shared" si="48"/>
        <v/>
      </c>
      <c r="AQ313" t="str">
        <f t="shared" si="49"/>
        <v/>
      </c>
      <c r="AR313" t="str">
        <f t="shared" si="50"/>
        <v/>
      </c>
      <c r="AV313" t="s">
        <v>313</v>
      </c>
      <c r="AW313">
        <v>13117</v>
      </c>
    </row>
    <row r="314" spans="7:49" x14ac:dyDescent="0.3">
      <c r="G314" s="22" t="str">
        <f t="shared" si="45"/>
        <v/>
      </c>
      <c r="H314" s="22"/>
      <c r="I314" s="35" t="str">
        <f t="shared" si="52"/>
        <v/>
      </c>
      <c r="J314" s="35"/>
      <c r="N314" s="22" t="str">
        <f t="shared" si="46"/>
        <v/>
      </c>
      <c r="O314" t="str">
        <f t="shared" si="44"/>
        <v/>
      </c>
      <c r="Q314" s="35" t="str">
        <f t="shared" si="51"/>
        <v/>
      </c>
      <c r="S314" t="str">
        <f t="shared" si="47"/>
        <v/>
      </c>
      <c r="AN314" t="str">
        <f t="shared" si="48"/>
        <v/>
      </c>
      <c r="AQ314" t="str">
        <f t="shared" si="49"/>
        <v/>
      </c>
      <c r="AR314" t="str">
        <f t="shared" si="50"/>
        <v/>
      </c>
      <c r="AV314" t="s">
        <v>314</v>
      </c>
      <c r="AW314">
        <v>13118</v>
      </c>
    </row>
    <row r="315" spans="7:49" x14ac:dyDescent="0.3">
      <c r="G315" s="22" t="str">
        <f t="shared" si="45"/>
        <v/>
      </c>
      <c r="H315" s="22"/>
      <c r="I315" s="35" t="str">
        <f t="shared" si="52"/>
        <v/>
      </c>
      <c r="J315" s="35"/>
      <c r="N315" s="22" t="str">
        <f t="shared" si="46"/>
        <v/>
      </c>
      <c r="O315" t="str">
        <f t="shared" si="44"/>
        <v/>
      </c>
      <c r="Q315" s="35" t="str">
        <f t="shared" si="51"/>
        <v/>
      </c>
      <c r="S315" t="str">
        <f t="shared" si="47"/>
        <v/>
      </c>
      <c r="AN315" t="str">
        <f t="shared" si="48"/>
        <v/>
      </c>
      <c r="AQ315" t="str">
        <f t="shared" si="49"/>
        <v/>
      </c>
      <c r="AR315" t="str">
        <f t="shared" si="50"/>
        <v/>
      </c>
      <c r="AV315" t="s">
        <v>315</v>
      </c>
      <c r="AW315">
        <v>13119</v>
      </c>
    </row>
    <row r="316" spans="7:49" x14ac:dyDescent="0.3">
      <c r="G316" s="22" t="str">
        <f t="shared" si="45"/>
        <v/>
      </c>
      <c r="H316" s="22"/>
      <c r="I316" s="35" t="str">
        <f t="shared" si="52"/>
        <v/>
      </c>
      <c r="J316" s="35"/>
      <c r="N316" s="22" t="str">
        <f t="shared" si="46"/>
        <v/>
      </c>
      <c r="O316" t="str">
        <f t="shared" si="44"/>
        <v/>
      </c>
      <c r="Q316" s="35" t="str">
        <f t="shared" si="51"/>
        <v/>
      </c>
      <c r="S316" t="str">
        <f t="shared" si="47"/>
        <v/>
      </c>
      <c r="AN316" t="str">
        <f t="shared" si="48"/>
        <v/>
      </c>
      <c r="AQ316" t="str">
        <f t="shared" si="49"/>
        <v/>
      </c>
      <c r="AR316" t="str">
        <f t="shared" si="50"/>
        <v/>
      </c>
      <c r="AV316" t="s">
        <v>316</v>
      </c>
      <c r="AW316">
        <v>13120</v>
      </c>
    </row>
    <row r="317" spans="7:49" x14ac:dyDescent="0.3">
      <c r="G317" s="22" t="str">
        <f t="shared" si="45"/>
        <v/>
      </c>
      <c r="H317" s="22"/>
      <c r="I317" s="35" t="str">
        <f t="shared" si="52"/>
        <v/>
      </c>
      <c r="J317" s="35"/>
      <c r="N317" s="22" t="str">
        <f t="shared" si="46"/>
        <v/>
      </c>
      <c r="O317" t="str">
        <f t="shared" si="44"/>
        <v/>
      </c>
      <c r="Q317" s="35" t="str">
        <f t="shared" si="51"/>
        <v/>
      </c>
      <c r="S317" t="str">
        <f t="shared" si="47"/>
        <v/>
      </c>
      <c r="AN317" t="str">
        <f t="shared" si="48"/>
        <v/>
      </c>
      <c r="AQ317" t="str">
        <f t="shared" si="49"/>
        <v/>
      </c>
      <c r="AR317" t="str">
        <f t="shared" si="50"/>
        <v/>
      </c>
      <c r="AV317" t="s">
        <v>317</v>
      </c>
      <c r="AW317">
        <v>13121</v>
      </c>
    </row>
    <row r="318" spans="7:49" x14ac:dyDescent="0.3">
      <c r="G318" s="22" t="str">
        <f t="shared" si="45"/>
        <v/>
      </c>
      <c r="H318" s="22"/>
      <c r="I318" s="35" t="str">
        <f t="shared" si="52"/>
        <v/>
      </c>
      <c r="J318" s="35"/>
      <c r="N318" s="22" t="str">
        <f t="shared" si="46"/>
        <v/>
      </c>
      <c r="O318" t="str">
        <f t="shared" si="44"/>
        <v/>
      </c>
      <c r="Q318" s="35" t="str">
        <f t="shared" si="51"/>
        <v/>
      </c>
      <c r="S318" t="str">
        <f t="shared" si="47"/>
        <v/>
      </c>
      <c r="AN318" t="str">
        <f t="shared" si="48"/>
        <v/>
      </c>
      <c r="AQ318" t="str">
        <f t="shared" si="49"/>
        <v/>
      </c>
      <c r="AR318" t="str">
        <f t="shared" si="50"/>
        <v/>
      </c>
      <c r="AV318" t="s">
        <v>318</v>
      </c>
      <c r="AW318">
        <v>13122</v>
      </c>
    </row>
    <row r="319" spans="7:49" x14ac:dyDescent="0.3">
      <c r="G319" s="22" t="str">
        <f t="shared" si="45"/>
        <v/>
      </c>
      <c r="H319" s="22"/>
      <c r="I319" s="35" t="str">
        <f t="shared" si="52"/>
        <v/>
      </c>
      <c r="J319" s="35"/>
      <c r="N319" s="22" t="str">
        <f t="shared" si="46"/>
        <v/>
      </c>
      <c r="O319" t="str">
        <f t="shared" si="44"/>
        <v/>
      </c>
      <c r="Q319" s="35" t="str">
        <f t="shared" si="51"/>
        <v/>
      </c>
      <c r="S319" t="str">
        <f t="shared" si="47"/>
        <v/>
      </c>
      <c r="AN319" t="str">
        <f t="shared" si="48"/>
        <v/>
      </c>
      <c r="AQ319" t="str">
        <f t="shared" si="49"/>
        <v/>
      </c>
      <c r="AR319" t="str">
        <f t="shared" si="50"/>
        <v/>
      </c>
      <c r="AV319" t="s">
        <v>319</v>
      </c>
      <c r="AW319">
        <v>13123</v>
      </c>
    </row>
    <row r="320" spans="7:49" x14ac:dyDescent="0.3">
      <c r="G320" s="22" t="str">
        <f t="shared" si="45"/>
        <v/>
      </c>
      <c r="H320" s="22"/>
      <c r="I320" s="35" t="str">
        <f t="shared" si="52"/>
        <v/>
      </c>
      <c r="J320" s="35"/>
      <c r="N320" s="22" t="str">
        <f t="shared" si="46"/>
        <v/>
      </c>
      <c r="O320" t="str">
        <f t="shared" si="44"/>
        <v/>
      </c>
      <c r="Q320" s="35" t="str">
        <f t="shared" si="51"/>
        <v/>
      </c>
      <c r="S320" t="str">
        <f t="shared" si="47"/>
        <v/>
      </c>
      <c r="AN320" t="str">
        <f t="shared" si="48"/>
        <v/>
      </c>
      <c r="AQ320" t="str">
        <f t="shared" si="49"/>
        <v/>
      </c>
      <c r="AR320" t="str">
        <f t="shared" si="50"/>
        <v/>
      </c>
      <c r="AV320" t="s">
        <v>320</v>
      </c>
      <c r="AW320">
        <v>13124</v>
      </c>
    </row>
    <row r="321" spans="7:49" x14ac:dyDescent="0.3">
      <c r="G321" s="22" t="str">
        <f t="shared" si="45"/>
        <v/>
      </c>
      <c r="H321" s="22"/>
      <c r="I321" s="35" t="str">
        <f t="shared" si="52"/>
        <v/>
      </c>
      <c r="J321" s="35"/>
      <c r="N321" s="22" t="str">
        <f t="shared" si="46"/>
        <v/>
      </c>
      <c r="O321" t="str">
        <f t="shared" si="44"/>
        <v/>
      </c>
      <c r="Q321" s="35" t="str">
        <f t="shared" si="51"/>
        <v/>
      </c>
      <c r="S321" t="str">
        <f t="shared" si="47"/>
        <v/>
      </c>
      <c r="AN321" t="str">
        <f t="shared" si="48"/>
        <v/>
      </c>
      <c r="AQ321" t="str">
        <f t="shared" si="49"/>
        <v/>
      </c>
      <c r="AR321" t="str">
        <f t="shared" si="50"/>
        <v/>
      </c>
      <c r="AV321" t="s">
        <v>321</v>
      </c>
      <c r="AW321">
        <v>13125</v>
      </c>
    </row>
    <row r="322" spans="7:49" x14ac:dyDescent="0.3">
      <c r="G322" s="22" t="str">
        <f t="shared" si="45"/>
        <v/>
      </c>
      <c r="H322" s="22"/>
      <c r="I322" s="35" t="str">
        <f t="shared" si="52"/>
        <v/>
      </c>
      <c r="J322" s="35"/>
      <c r="N322" s="22" t="str">
        <f t="shared" si="46"/>
        <v/>
      </c>
      <c r="O322" t="str">
        <f t="shared" si="44"/>
        <v/>
      </c>
      <c r="Q322" s="35" t="str">
        <f t="shared" si="51"/>
        <v/>
      </c>
      <c r="S322" t="str">
        <f t="shared" si="47"/>
        <v/>
      </c>
      <c r="AN322" t="str">
        <f t="shared" si="48"/>
        <v/>
      </c>
      <c r="AQ322" t="str">
        <f t="shared" si="49"/>
        <v/>
      </c>
      <c r="AR322" t="str">
        <f t="shared" si="50"/>
        <v/>
      </c>
      <c r="AV322" t="s">
        <v>322</v>
      </c>
      <c r="AW322">
        <v>13126</v>
      </c>
    </row>
    <row r="323" spans="7:49" x14ac:dyDescent="0.3">
      <c r="G323" s="22" t="str">
        <f t="shared" si="45"/>
        <v/>
      </c>
      <c r="H323" s="22"/>
      <c r="I323" s="35" t="str">
        <f t="shared" si="52"/>
        <v/>
      </c>
      <c r="J323" s="35"/>
      <c r="N323" s="22" t="str">
        <f t="shared" si="46"/>
        <v/>
      </c>
      <c r="O323" t="str">
        <f t="shared" si="44"/>
        <v/>
      </c>
      <c r="Q323" s="35" t="str">
        <f t="shared" si="51"/>
        <v/>
      </c>
      <c r="S323" t="str">
        <f t="shared" si="47"/>
        <v/>
      </c>
      <c r="AN323" t="str">
        <f t="shared" si="48"/>
        <v/>
      </c>
      <c r="AQ323" t="str">
        <f t="shared" si="49"/>
        <v/>
      </c>
      <c r="AR323" t="str">
        <f t="shared" si="50"/>
        <v/>
      </c>
      <c r="AV323" t="s">
        <v>16</v>
      </c>
      <c r="AW323">
        <v>13127</v>
      </c>
    </row>
    <row r="324" spans="7:49" x14ac:dyDescent="0.3">
      <c r="G324" s="22" t="str">
        <f t="shared" si="45"/>
        <v/>
      </c>
      <c r="H324" s="22"/>
      <c r="I324" s="35" t="str">
        <f t="shared" si="52"/>
        <v/>
      </c>
      <c r="J324" s="35"/>
      <c r="N324" s="22" t="str">
        <f t="shared" si="46"/>
        <v/>
      </c>
      <c r="O324" t="str">
        <f t="shared" ref="O324:O387" si="53">+IF(M324="","","C-"&amp;$G$1+N324)</f>
        <v/>
      </c>
      <c r="Q324" s="35" t="str">
        <f t="shared" si="51"/>
        <v/>
      </c>
      <c r="S324" t="str">
        <f t="shared" si="47"/>
        <v/>
      </c>
      <c r="AN324" t="str">
        <f t="shared" si="48"/>
        <v/>
      </c>
      <c r="AQ324" t="str">
        <f t="shared" si="49"/>
        <v/>
      </c>
      <c r="AR324" t="str">
        <f t="shared" si="50"/>
        <v/>
      </c>
      <c r="AV324" t="s">
        <v>323</v>
      </c>
      <c r="AW324">
        <v>13128</v>
      </c>
    </row>
    <row r="325" spans="7:49" x14ac:dyDescent="0.3">
      <c r="G325" s="22" t="str">
        <f t="shared" ref="G325:G388" si="54">+IF(F325="","",G324+1)</f>
        <v/>
      </c>
      <c r="H325" s="22"/>
      <c r="I325" s="35" t="str">
        <f t="shared" si="52"/>
        <v/>
      </c>
      <c r="J325" s="35"/>
      <c r="N325" s="22" t="str">
        <f t="shared" ref="N325:N388" si="55">+IF(M325="","",N324+1)</f>
        <v/>
      </c>
      <c r="O325" t="str">
        <f t="shared" si="53"/>
        <v/>
      </c>
      <c r="Q325" s="35" t="str">
        <f t="shared" si="51"/>
        <v/>
      </c>
      <c r="S325" t="str">
        <f t="shared" ref="S325:S388" si="56">+Q325</f>
        <v/>
      </c>
      <c r="AN325" t="str">
        <f t="shared" ref="AN325:AN366" si="57">++IF(AO325="","",VLOOKUP(AP325,$R$4:$S$6,2,0)*100000+AQ325)</f>
        <v/>
      </c>
      <c r="AQ325" t="str">
        <f t="shared" ref="AQ325:AQ366" si="58">+IF(AO325="","",VLOOKUP(AO325,$AV$3:$AW$20000,2,0))</f>
        <v/>
      </c>
      <c r="AR325" t="str">
        <f t="shared" ref="AR325:AR366" si="59">+AN325</f>
        <v/>
      </c>
      <c r="AV325" t="s">
        <v>324</v>
      </c>
      <c r="AW325">
        <v>13129</v>
      </c>
    </row>
    <row r="326" spans="7:49" x14ac:dyDescent="0.3">
      <c r="G326" s="22" t="str">
        <f t="shared" si="54"/>
        <v/>
      </c>
      <c r="H326" s="22"/>
      <c r="I326" s="35" t="str">
        <f t="shared" si="52"/>
        <v/>
      </c>
      <c r="J326" s="35"/>
      <c r="N326" s="22" t="str">
        <f t="shared" si="55"/>
        <v/>
      </c>
      <c r="O326" t="str">
        <f t="shared" si="53"/>
        <v/>
      </c>
      <c r="Q326" s="35" t="str">
        <f t="shared" ref="Q326:Q389" si="60">++IF(R326="","",Q325+1)</f>
        <v/>
      </c>
      <c r="S326" t="str">
        <f t="shared" si="56"/>
        <v/>
      </c>
      <c r="AN326" t="str">
        <f t="shared" si="57"/>
        <v/>
      </c>
      <c r="AQ326" t="str">
        <f t="shared" si="58"/>
        <v/>
      </c>
      <c r="AR326" t="str">
        <f t="shared" si="59"/>
        <v/>
      </c>
      <c r="AV326" t="s">
        <v>325</v>
      </c>
      <c r="AW326">
        <v>13130</v>
      </c>
    </row>
    <row r="327" spans="7:49" x14ac:dyDescent="0.3">
      <c r="G327" s="22" t="str">
        <f t="shared" si="54"/>
        <v/>
      </c>
      <c r="H327" s="22"/>
      <c r="I327" s="35" t="str">
        <f t="shared" si="52"/>
        <v/>
      </c>
      <c r="J327" s="35"/>
      <c r="N327" s="22" t="str">
        <f t="shared" si="55"/>
        <v/>
      </c>
      <c r="O327" t="str">
        <f t="shared" si="53"/>
        <v/>
      </c>
      <c r="Q327" s="35" t="str">
        <f t="shared" si="60"/>
        <v/>
      </c>
      <c r="S327" t="str">
        <f t="shared" si="56"/>
        <v/>
      </c>
      <c r="AN327" t="str">
        <f t="shared" si="57"/>
        <v/>
      </c>
      <c r="AQ327" t="str">
        <f t="shared" si="58"/>
        <v/>
      </c>
      <c r="AR327" t="str">
        <f t="shared" si="59"/>
        <v/>
      </c>
      <c r="AV327" t="s">
        <v>326</v>
      </c>
      <c r="AW327">
        <v>13131</v>
      </c>
    </row>
    <row r="328" spans="7:49" x14ac:dyDescent="0.3">
      <c r="G328" s="22" t="str">
        <f t="shared" si="54"/>
        <v/>
      </c>
      <c r="H328" s="22"/>
      <c r="I328" s="35" t="str">
        <f t="shared" si="52"/>
        <v/>
      </c>
      <c r="J328" s="35"/>
      <c r="N328" s="22" t="str">
        <f t="shared" si="55"/>
        <v/>
      </c>
      <c r="O328" t="str">
        <f t="shared" si="53"/>
        <v/>
      </c>
      <c r="Q328" s="35" t="str">
        <f t="shared" si="60"/>
        <v/>
      </c>
      <c r="S328" t="str">
        <f t="shared" si="56"/>
        <v/>
      </c>
      <c r="AN328" t="str">
        <f t="shared" si="57"/>
        <v/>
      </c>
      <c r="AQ328" t="str">
        <f t="shared" si="58"/>
        <v/>
      </c>
      <c r="AR328" t="str">
        <f t="shared" si="59"/>
        <v/>
      </c>
      <c r="AV328" t="s">
        <v>327</v>
      </c>
      <c r="AW328">
        <v>13132</v>
      </c>
    </row>
    <row r="329" spans="7:49" x14ac:dyDescent="0.3">
      <c r="G329" s="22" t="str">
        <f t="shared" si="54"/>
        <v/>
      </c>
      <c r="H329" s="22"/>
      <c r="I329" s="35" t="str">
        <f t="shared" si="52"/>
        <v/>
      </c>
      <c r="J329" s="35"/>
      <c r="N329" s="22" t="str">
        <f t="shared" si="55"/>
        <v/>
      </c>
      <c r="O329" t="str">
        <f t="shared" si="53"/>
        <v/>
      </c>
      <c r="Q329" s="35" t="str">
        <f t="shared" si="60"/>
        <v/>
      </c>
      <c r="S329" t="str">
        <f t="shared" si="56"/>
        <v/>
      </c>
      <c r="AN329" t="str">
        <f t="shared" si="57"/>
        <v/>
      </c>
      <c r="AQ329" t="str">
        <f t="shared" si="58"/>
        <v/>
      </c>
      <c r="AR329" t="str">
        <f t="shared" si="59"/>
        <v/>
      </c>
      <c r="AV329" t="s">
        <v>328</v>
      </c>
      <c r="AW329">
        <v>13201</v>
      </c>
    </row>
    <row r="330" spans="7:49" x14ac:dyDescent="0.3">
      <c r="G330" s="22" t="str">
        <f t="shared" si="54"/>
        <v/>
      </c>
      <c r="H330" s="22"/>
      <c r="I330" s="35" t="str">
        <f t="shared" si="52"/>
        <v/>
      </c>
      <c r="J330" s="35"/>
      <c r="N330" s="22" t="str">
        <f t="shared" si="55"/>
        <v/>
      </c>
      <c r="O330" t="str">
        <f t="shared" si="53"/>
        <v/>
      </c>
      <c r="Q330" s="35" t="str">
        <f t="shared" si="60"/>
        <v/>
      </c>
      <c r="S330" t="str">
        <f t="shared" si="56"/>
        <v/>
      </c>
      <c r="AN330" t="str">
        <f t="shared" si="57"/>
        <v/>
      </c>
      <c r="AQ330" t="str">
        <f t="shared" si="58"/>
        <v/>
      </c>
      <c r="AR330" t="str">
        <f t="shared" si="59"/>
        <v/>
      </c>
      <c r="AV330" t="s">
        <v>329</v>
      </c>
      <c r="AW330">
        <v>13202</v>
      </c>
    </row>
    <row r="331" spans="7:49" x14ac:dyDescent="0.3">
      <c r="G331" s="22" t="str">
        <f t="shared" si="54"/>
        <v/>
      </c>
      <c r="H331" s="22"/>
      <c r="I331" s="35" t="str">
        <f t="shared" si="52"/>
        <v/>
      </c>
      <c r="J331" s="35"/>
      <c r="N331" s="22" t="str">
        <f t="shared" si="55"/>
        <v/>
      </c>
      <c r="O331" t="str">
        <f t="shared" si="53"/>
        <v/>
      </c>
      <c r="Q331" s="35" t="str">
        <f t="shared" si="60"/>
        <v/>
      </c>
      <c r="S331" t="str">
        <f t="shared" si="56"/>
        <v/>
      </c>
      <c r="AN331" t="str">
        <f t="shared" si="57"/>
        <v/>
      </c>
      <c r="AQ331" t="str">
        <f t="shared" si="58"/>
        <v/>
      </c>
      <c r="AR331" t="str">
        <f t="shared" si="59"/>
        <v/>
      </c>
      <c r="AV331" t="s">
        <v>330</v>
      </c>
      <c r="AW331">
        <v>13203</v>
      </c>
    </row>
    <row r="332" spans="7:49" x14ac:dyDescent="0.3">
      <c r="G332" s="22" t="str">
        <f t="shared" si="54"/>
        <v/>
      </c>
      <c r="H332" s="22"/>
      <c r="I332" s="35" t="str">
        <f t="shared" si="52"/>
        <v/>
      </c>
      <c r="J332" s="35"/>
      <c r="N332" s="22" t="str">
        <f t="shared" si="55"/>
        <v/>
      </c>
      <c r="O332" t="str">
        <f t="shared" si="53"/>
        <v/>
      </c>
      <c r="Q332" s="35" t="str">
        <f t="shared" si="60"/>
        <v/>
      </c>
      <c r="S332" t="str">
        <f t="shared" si="56"/>
        <v/>
      </c>
      <c r="AN332" t="str">
        <f t="shared" si="57"/>
        <v/>
      </c>
      <c r="AQ332" t="str">
        <f t="shared" si="58"/>
        <v/>
      </c>
      <c r="AR332" t="str">
        <f t="shared" si="59"/>
        <v/>
      </c>
      <c r="AV332" t="s">
        <v>331</v>
      </c>
      <c r="AW332">
        <v>13301</v>
      </c>
    </row>
    <row r="333" spans="7:49" x14ac:dyDescent="0.3">
      <c r="G333" s="22" t="str">
        <f t="shared" si="54"/>
        <v/>
      </c>
      <c r="H333" s="22"/>
      <c r="I333" s="35" t="str">
        <f t="shared" si="52"/>
        <v/>
      </c>
      <c r="J333" s="35"/>
      <c r="N333" s="22" t="str">
        <f t="shared" si="55"/>
        <v/>
      </c>
      <c r="O333" t="str">
        <f t="shared" si="53"/>
        <v/>
      </c>
      <c r="Q333" s="35" t="str">
        <f t="shared" si="60"/>
        <v/>
      </c>
      <c r="S333" t="str">
        <f t="shared" si="56"/>
        <v/>
      </c>
      <c r="AN333" t="str">
        <f t="shared" si="57"/>
        <v/>
      </c>
      <c r="AQ333" t="str">
        <f t="shared" si="58"/>
        <v/>
      </c>
      <c r="AR333" t="str">
        <f t="shared" si="59"/>
        <v/>
      </c>
      <c r="AV333" t="s">
        <v>332</v>
      </c>
      <c r="AW333">
        <v>13302</v>
      </c>
    </row>
    <row r="334" spans="7:49" x14ac:dyDescent="0.3">
      <c r="G334" s="22" t="str">
        <f t="shared" si="54"/>
        <v/>
      </c>
      <c r="H334" s="22"/>
      <c r="I334" s="35" t="str">
        <f t="shared" si="52"/>
        <v/>
      </c>
      <c r="J334" s="35"/>
      <c r="N334" s="22" t="str">
        <f t="shared" si="55"/>
        <v/>
      </c>
      <c r="O334" t="str">
        <f t="shared" si="53"/>
        <v/>
      </c>
      <c r="Q334" s="35" t="str">
        <f t="shared" si="60"/>
        <v/>
      </c>
      <c r="S334" t="str">
        <f t="shared" si="56"/>
        <v/>
      </c>
      <c r="AN334" t="str">
        <f t="shared" si="57"/>
        <v/>
      </c>
      <c r="AQ334" t="str">
        <f t="shared" si="58"/>
        <v/>
      </c>
      <c r="AR334" t="str">
        <f t="shared" si="59"/>
        <v/>
      </c>
      <c r="AV334" t="s">
        <v>333</v>
      </c>
      <c r="AW334">
        <v>13303</v>
      </c>
    </row>
    <row r="335" spans="7:49" x14ac:dyDescent="0.3">
      <c r="G335" s="22" t="str">
        <f t="shared" si="54"/>
        <v/>
      </c>
      <c r="H335" s="22"/>
      <c r="I335" s="35" t="str">
        <f t="shared" si="52"/>
        <v/>
      </c>
      <c r="J335" s="35"/>
      <c r="N335" s="22" t="str">
        <f t="shared" si="55"/>
        <v/>
      </c>
      <c r="O335" t="str">
        <f t="shared" si="53"/>
        <v/>
      </c>
      <c r="Q335" s="35" t="str">
        <f t="shared" si="60"/>
        <v/>
      </c>
      <c r="S335" t="str">
        <f t="shared" si="56"/>
        <v/>
      </c>
      <c r="AN335" t="str">
        <f t="shared" si="57"/>
        <v/>
      </c>
      <c r="AQ335" t="str">
        <f t="shared" si="58"/>
        <v/>
      </c>
      <c r="AR335" t="str">
        <f t="shared" si="59"/>
        <v/>
      </c>
      <c r="AV335" t="s">
        <v>334</v>
      </c>
      <c r="AW335">
        <v>13401</v>
      </c>
    </row>
    <row r="336" spans="7:49" x14ac:dyDescent="0.3">
      <c r="G336" s="22" t="str">
        <f t="shared" si="54"/>
        <v/>
      </c>
      <c r="H336" s="22"/>
      <c r="I336" s="35" t="str">
        <f t="shared" si="52"/>
        <v/>
      </c>
      <c r="J336" s="35"/>
      <c r="N336" s="22" t="str">
        <f t="shared" si="55"/>
        <v/>
      </c>
      <c r="O336" t="str">
        <f t="shared" si="53"/>
        <v/>
      </c>
      <c r="Q336" s="35" t="str">
        <f t="shared" si="60"/>
        <v/>
      </c>
      <c r="S336" t="str">
        <f t="shared" si="56"/>
        <v/>
      </c>
      <c r="AN336" t="str">
        <f t="shared" si="57"/>
        <v/>
      </c>
      <c r="AQ336" t="str">
        <f t="shared" si="58"/>
        <v/>
      </c>
      <c r="AR336" t="str">
        <f t="shared" si="59"/>
        <v/>
      </c>
      <c r="AV336" t="s">
        <v>335</v>
      </c>
      <c r="AW336">
        <v>13402</v>
      </c>
    </row>
    <row r="337" spans="7:49" x14ac:dyDescent="0.3">
      <c r="G337" s="22" t="str">
        <f t="shared" si="54"/>
        <v/>
      </c>
      <c r="H337" s="22"/>
      <c r="I337" s="35" t="str">
        <f t="shared" si="52"/>
        <v/>
      </c>
      <c r="J337" s="35"/>
      <c r="N337" s="22" t="str">
        <f t="shared" si="55"/>
        <v/>
      </c>
      <c r="O337" t="str">
        <f t="shared" si="53"/>
        <v/>
      </c>
      <c r="Q337" s="35" t="str">
        <f t="shared" si="60"/>
        <v/>
      </c>
      <c r="S337" t="str">
        <f t="shared" si="56"/>
        <v/>
      </c>
      <c r="AN337" t="str">
        <f t="shared" si="57"/>
        <v/>
      </c>
      <c r="AQ337" t="str">
        <f t="shared" si="58"/>
        <v/>
      </c>
      <c r="AR337" t="str">
        <f t="shared" si="59"/>
        <v/>
      </c>
      <c r="AV337" t="s">
        <v>336</v>
      </c>
      <c r="AW337">
        <v>13403</v>
      </c>
    </row>
    <row r="338" spans="7:49" x14ac:dyDescent="0.3">
      <c r="G338" s="22" t="str">
        <f t="shared" si="54"/>
        <v/>
      </c>
      <c r="H338" s="22"/>
      <c r="I338" s="35" t="str">
        <f t="shared" si="52"/>
        <v/>
      </c>
      <c r="J338" s="35"/>
      <c r="N338" s="22" t="str">
        <f t="shared" si="55"/>
        <v/>
      </c>
      <c r="O338" t="str">
        <f t="shared" si="53"/>
        <v/>
      </c>
      <c r="Q338" s="35" t="str">
        <f t="shared" si="60"/>
        <v/>
      </c>
      <c r="S338" t="str">
        <f t="shared" si="56"/>
        <v/>
      </c>
      <c r="AN338" t="str">
        <f t="shared" si="57"/>
        <v/>
      </c>
      <c r="AQ338" t="str">
        <f t="shared" si="58"/>
        <v/>
      </c>
      <c r="AR338" t="str">
        <f t="shared" si="59"/>
        <v/>
      </c>
      <c r="AV338" t="s">
        <v>337</v>
      </c>
      <c r="AW338">
        <v>13404</v>
      </c>
    </row>
    <row r="339" spans="7:49" x14ac:dyDescent="0.3">
      <c r="G339" s="22" t="str">
        <f t="shared" si="54"/>
        <v/>
      </c>
      <c r="H339" s="22"/>
      <c r="I339" s="35" t="str">
        <f t="shared" si="52"/>
        <v/>
      </c>
      <c r="J339" s="35"/>
      <c r="N339" s="22" t="str">
        <f t="shared" si="55"/>
        <v/>
      </c>
      <c r="O339" t="str">
        <f t="shared" si="53"/>
        <v/>
      </c>
      <c r="Q339" s="35" t="str">
        <f t="shared" si="60"/>
        <v/>
      </c>
      <c r="S339" t="str">
        <f t="shared" si="56"/>
        <v/>
      </c>
      <c r="AN339" t="str">
        <f t="shared" si="57"/>
        <v/>
      </c>
      <c r="AQ339" t="str">
        <f t="shared" si="58"/>
        <v/>
      </c>
      <c r="AR339" t="str">
        <f t="shared" si="59"/>
        <v/>
      </c>
      <c r="AV339" t="s">
        <v>338</v>
      </c>
      <c r="AW339">
        <v>13501</v>
      </c>
    </row>
    <row r="340" spans="7:49" x14ac:dyDescent="0.3">
      <c r="G340" s="22" t="str">
        <f t="shared" si="54"/>
        <v/>
      </c>
      <c r="H340" s="22"/>
      <c r="I340" s="35" t="str">
        <f t="shared" si="52"/>
        <v/>
      </c>
      <c r="J340" s="35"/>
      <c r="N340" s="22" t="str">
        <f t="shared" si="55"/>
        <v/>
      </c>
      <c r="O340" t="str">
        <f t="shared" si="53"/>
        <v/>
      </c>
      <c r="Q340" s="35" t="str">
        <f t="shared" si="60"/>
        <v/>
      </c>
      <c r="S340" t="str">
        <f t="shared" si="56"/>
        <v/>
      </c>
      <c r="AN340" t="str">
        <f t="shared" si="57"/>
        <v/>
      </c>
      <c r="AQ340" t="str">
        <f t="shared" si="58"/>
        <v/>
      </c>
      <c r="AR340" t="str">
        <f t="shared" si="59"/>
        <v/>
      </c>
      <c r="AV340" t="s">
        <v>339</v>
      </c>
      <c r="AW340">
        <v>13502</v>
      </c>
    </row>
    <row r="341" spans="7:49" x14ac:dyDescent="0.3">
      <c r="G341" s="22" t="str">
        <f t="shared" si="54"/>
        <v/>
      </c>
      <c r="H341" s="22"/>
      <c r="I341" s="35" t="str">
        <f t="shared" si="52"/>
        <v/>
      </c>
      <c r="J341" s="35"/>
      <c r="N341" s="22" t="str">
        <f t="shared" si="55"/>
        <v/>
      </c>
      <c r="O341" t="str">
        <f t="shared" si="53"/>
        <v/>
      </c>
      <c r="Q341" s="35" t="str">
        <f t="shared" si="60"/>
        <v/>
      </c>
      <c r="S341" t="str">
        <f t="shared" si="56"/>
        <v/>
      </c>
      <c r="AN341" t="str">
        <f t="shared" si="57"/>
        <v/>
      </c>
      <c r="AQ341" t="str">
        <f t="shared" si="58"/>
        <v/>
      </c>
      <c r="AR341" t="str">
        <f t="shared" si="59"/>
        <v/>
      </c>
      <c r="AV341" t="s">
        <v>340</v>
      </c>
      <c r="AW341">
        <v>13503</v>
      </c>
    </row>
    <row r="342" spans="7:49" x14ac:dyDescent="0.3">
      <c r="G342" s="22" t="str">
        <f t="shared" si="54"/>
        <v/>
      </c>
      <c r="H342" s="22"/>
      <c r="I342" s="35" t="str">
        <f t="shared" si="52"/>
        <v/>
      </c>
      <c r="J342" s="35"/>
      <c r="N342" s="22" t="str">
        <f t="shared" si="55"/>
        <v/>
      </c>
      <c r="O342" t="str">
        <f t="shared" si="53"/>
        <v/>
      </c>
      <c r="Q342" s="35" t="str">
        <f t="shared" si="60"/>
        <v/>
      </c>
      <c r="S342" t="str">
        <f t="shared" si="56"/>
        <v/>
      </c>
      <c r="AN342" t="str">
        <f t="shared" si="57"/>
        <v/>
      </c>
      <c r="AQ342" t="str">
        <f t="shared" si="58"/>
        <v/>
      </c>
      <c r="AR342" t="str">
        <f t="shared" si="59"/>
        <v/>
      </c>
      <c r="AV342" t="s">
        <v>341</v>
      </c>
      <c r="AW342">
        <v>13504</v>
      </c>
    </row>
    <row r="343" spans="7:49" x14ac:dyDescent="0.3">
      <c r="G343" s="22" t="str">
        <f t="shared" si="54"/>
        <v/>
      </c>
      <c r="H343" s="22"/>
      <c r="I343" s="35" t="str">
        <f t="shared" si="52"/>
        <v/>
      </c>
      <c r="J343" s="35"/>
      <c r="N343" s="22" t="str">
        <f t="shared" si="55"/>
        <v/>
      </c>
      <c r="O343" t="str">
        <f t="shared" si="53"/>
        <v/>
      </c>
      <c r="Q343" s="35" t="str">
        <f t="shared" si="60"/>
        <v/>
      </c>
      <c r="S343" t="str">
        <f t="shared" si="56"/>
        <v/>
      </c>
      <c r="AN343" t="str">
        <f t="shared" si="57"/>
        <v/>
      </c>
      <c r="AQ343" t="str">
        <f t="shared" si="58"/>
        <v/>
      </c>
      <c r="AR343" t="str">
        <f t="shared" si="59"/>
        <v/>
      </c>
      <c r="AV343" t="s">
        <v>342</v>
      </c>
      <c r="AW343">
        <v>13505</v>
      </c>
    </row>
    <row r="344" spans="7:49" x14ac:dyDescent="0.3">
      <c r="G344" s="22" t="str">
        <f t="shared" si="54"/>
        <v/>
      </c>
      <c r="H344" s="22"/>
      <c r="I344" s="35" t="str">
        <f t="shared" si="52"/>
        <v/>
      </c>
      <c r="J344" s="35"/>
      <c r="N344" s="22" t="str">
        <f t="shared" si="55"/>
        <v/>
      </c>
      <c r="O344" t="str">
        <f t="shared" si="53"/>
        <v/>
      </c>
      <c r="Q344" s="35" t="str">
        <f t="shared" si="60"/>
        <v/>
      </c>
      <c r="S344" t="str">
        <f t="shared" si="56"/>
        <v/>
      </c>
      <c r="AN344" t="str">
        <f t="shared" si="57"/>
        <v/>
      </c>
      <c r="AQ344" t="str">
        <f t="shared" si="58"/>
        <v/>
      </c>
      <c r="AR344" t="str">
        <f t="shared" si="59"/>
        <v/>
      </c>
      <c r="AV344" t="s">
        <v>343</v>
      </c>
      <c r="AW344">
        <v>13601</v>
      </c>
    </row>
    <row r="345" spans="7:49" x14ac:dyDescent="0.3">
      <c r="G345" s="22" t="str">
        <f t="shared" si="54"/>
        <v/>
      </c>
      <c r="H345" s="22"/>
      <c r="I345" s="35" t="str">
        <f t="shared" si="52"/>
        <v/>
      </c>
      <c r="J345" s="35"/>
      <c r="N345" s="22" t="str">
        <f t="shared" si="55"/>
        <v/>
      </c>
      <c r="O345" t="str">
        <f t="shared" si="53"/>
        <v/>
      </c>
      <c r="Q345" s="35" t="str">
        <f t="shared" si="60"/>
        <v/>
      </c>
      <c r="S345" t="str">
        <f t="shared" si="56"/>
        <v/>
      </c>
      <c r="AN345" t="str">
        <f t="shared" si="57"/>
        <v/>
      </c>
      <c r="AQ345" t="str">
        <f t="shared" si="58"/>
        <v/>
      </c>
      <c r="AR345" t="str">
        <f t="shared" si="59"/>
        <v/>
      </c>
      <c r="AV345" t="s">
        <v>344</v>
      </c>
      <c r="AW345">
        <v>13602</v>
      </c>
    </row>
    <row r="346" spans="7:49" x14ac:dyDescent="0.3">
      <c r="G346" s="22" t="str">
        <f t="shared" si="54"/>
        <v/>
      </c>
      <c r="H346" s="22"/>
      <c r="I346" s="35" t="str">
        <f t="shared" si="52"/>
        <v/>
      </c>
      <c r="J346" s="35"/>
      <c r="N346" s="22" t="str">
        <f t="shared" si="55"/>
        <v/>
      </c>
      <c r="O346" t="str">
        <f t="shared" si="53"/>
        <v/>
      </c>
      <c r="Q346" s="35" t="str">
        <f t="shared" si="60"/>
        <v/>
      </c>
      <c r="S346" t="str">
        <f t="shared" si="56"/>
        <v/>
      </c>
      <c r="AN346" t="str">
        <f t="shared" si="57"/>
        <v/>
      </c>
      <c r="AQ346" t="str">
        <f t="shared" si="58"/>
        <v/>
      </c>
      <c r="AR346" t="str">
        <f t="shared" si="59"/>
        <v/>
      </c>
      <c r="AV346" t="s">
        <v>345</v>
      </c>
      <c r="AW346">
        <v>13603</v>
      </c>
    </row>
    <row r="347" spans="7:49" x14ac:dyDescent="0.3">
      <c r="G347" s="22" t="str">
        <f t="shared" si="54"/>
        <v/>
      </c>
      <c r="H347" s="22"/>
      <c r="I347" s="35" t="str">
        <f t="shared" si="52"/>
        <v/>
      </c>
      <c r="J347" s="35"/>
      <c r="N347" s="22" t="str">
        <f t="shared" si="55"/>
        <v/>
      </c>
      <c r="O347" t="str">
        <f t="shared" si="53"/>
        <v/>
      </c>
      <c r="Q347" s="35" t="str">
        <f t="shared" si="60"/>
        <v/>
      </c>
      <c r="S347" t="str">
        <f t="shared" si="56"/>
        <v/>
      </c>
      <c r="AN347" t="str">
        <f t="shared" si="57"/>
        <v/>
      </c>
      <c r="AQ347" t="str">
        <f t="shared" si="58"/>
        <v/>
      </c>
      <c r="AR347" t="str">
        <f t="shared" si="59"/>
        <v/>
      </c>
      <c r="AV347" t="s">
        <v>346</v>
      </c>
      <c r="AW347">
        <v>13604</v>
      </c>
    </row>
    <row r="348" spans="7:49" x14ac:dyDescent="0.3">
      <c r="G348" s="22" t="str">
        <f t="shared" si="54"/>
        <v/>
      </c>
      <c r="H348" s="22"/>
      <c r="I348" s="35" t="str">
        <f t="shared" si="52"/>
        <v/>
      </c>
      <c r="J348" s="35"/>
      <c r="N348" s="22" t="str">
        <f t="shared" si="55"/>
        <v/>
      </c>
      <c r="O348" t="str">
        <f t="shared" si="53"/>
        <v/>
      </c>
      <c r="Q348" s="35" t="str">
        <f t="shared" si="60"/>
        <v/>
      </c>
      <c r="S348" t="str">
        <f t="shared" si="56"/>
        <v/>
      </c>
      <c r="AN348" t="str">
        <f t="shared" si="57"/>
        <v/>
      </c>
      <c r="AQ348" t="str">
        <f t="shared" si="58"/>
        <v/>
      </c>
      <c r="AR348" t="str">
        <f t="shared" si="59"/>
        <v/>
      </c>
      <c r="AV348" t="s">
        <v>347</v>
      </c>
      <c r="AW348">
        <v>13605</v>
      </c>
    </row>
    <row r="349" spans="7:49" x14ac:dyDescent="0.3">
      <c r="G349" s="22" t="str">
        <f t="shared" si="54"/>
        <v/>
      </c>
      <c r="H349" s="22"/>
      <c r="I349" s="35" t="str">
        <f t="shared" si="52"/>
        <v/>
      </c>
      <c r="J349" s="35"/>
      <c r="N349" s="22" t="str">
        <f t="shared" si="55"/>
        <v/>
      </c>
      <c r="O349" t="str">
        <f t="shared" si="53"/>
        <v/>
      </c>
      <c r="Q349" s="35" t="str">
        <f t="shared" si="60"/>
        <v/>
      </c>
      <c r="S349" t="str">
        <f t="shared" si="56"/>
        <v/>
      </c>
      <c r="AN349" t="str">
        <f t="shared" si="57"/>
        <v/>
      </c>
      <c r="AQ349" t="str">
        <f t="shared" si="58"/>
        <v/>
      </c>
      <c r="AR349" t="str">
        <f t="shared" si="59"/>
        <v/>
      </c>
      <c r="AV349" t="s">
        <v>348</v>
      </c>
      <c r="AW349">
        <v>14101</v>
      </c>
    </row>
    <row r="350" spans="7:49" x14ac:dyDescent="0.3">
      <c r="G350" s="22" t="str">
        <f t="shared" si="54"/>
        <v/>
      </c>
      <c r="H350" s="22"/>
      <c r="I350" s="35" t="str">
        <f t="shared" si="52"/>
        <v/>
      </c>
      <c r="J350" s="35"/>
      <c r="N350" s="22" t="str">
        <f t="shared" si="55"/>
        <v/>
      </c>
      <c r="O350" t="str">
        <f t="shared" si="53"/>
        <v/>
      </c>
      <c r="Q350" s="35" t="str">
        <f t="shared" si="60"/>
        <v/>
      </c>
      <c r="S350" t="str">
        <f t="shared" si="56"/>
        <v/>
      </c>
      <c r="AN350" t="str">
        <f t="shared" si="57"/>
        <v/>
      </c>
      <c r="AQ350" t="str">
        <f t="shared" si="58"/>
        <v/>
      </c>
      <c r="AR350" t="str">
        <f t="shared" si="59"/>
        <v/>
      </c>
      <c r="AV350" t="s">
        <v>349</v>
      </c>
      <c r="AW350">
        <v>14102</v>
      </c>
    </row>
    <row r="351" spans="7:49" x14ac:dyDescent="0.3">
      <c r="G351" s="22" t="str">
        <f t="shared" si="54"/>
        <v/>
      </c>
      <c r="H351" s="22"/>
      <c r="I351" s="35" t="str">
        <f t="shared" si="52"/>
        <v/>
      </c>
      <c r="J351" s="35"/>
      <c r="N351" s="22" t="str">
        <f t="shared" si="55"/>
        <v/>
      </c>
      <c r="O351" t="str">
        <f t="shared" si="53"/>
        <v/>
      </c>
      <c r="Q351" s="35" t="str">
        <f t="shared" si="60"/>
        <v/>
      </c>
      <c r="S351" t="str">
        <f t="shared" si="56"/>
        <v/>
      </c>
      <c r="AN351" t="str">
        <f t="shared" si="57"/>
        <v/>
      </c>
      <c r="AQ351" t="str">
        <f t="shared" si="58"/>
        <v/>
      </c>
      <c r="AR351" t="str">
        <f t="shared" si="59"/>
        <v/>
      </c>
      <c r="AV351" t="s">
        <v>350</v>
      </c>
      <c r="AW351">
        <v>14103</v>
      </c>
    </row>
    <row r="352" spans="7:49" x14ac:dyDescent="0.3">
      <c r="G352" s="22" t="str">
        <f t="shared" si="54"/>
        <v/>
      </c>
      <c r="H352" s="22"/>
      <c r="I352" s="35" t="str">
        <f t="shared" si="52"/>
        <v/>
      </c>
      <c r="J352" s="35"/>
      <c r="N352" s="22" t="str">
        <f t="shared" si="55"/>
        <v/>
      </c>
      <c r="O352" t="str">
        <f t="shared" si="53"/>
        <v/>
      </c>
      <c r="Q352" s="35" t="str">
        <f t="shared" si="60"/>
        <v/>
      </c>
      <c r="S352" t="str">
        <f t="shared" si="56"/>
        <v/>
      </c>
      <c r="AN352" t="str">
        <f t="shared" si="57"/>
        <v/>
      </c>
      <c r="AQ352" t="str">
        <f t="shared" si="58"/>
        <v/>
      </c>
      <c r="AR352" t="str">
        <f t="shared" si="59"/>
        <v/>
      </c>
      <c r="AV352" t="s">
        <v>25</v>
      </c>
      <c r="AW352">
        <v>14104</v>
      </c>
    </row>
    <row r="353" spans="7:49" x14ac:dyDescent="0.3">
      <c r="G353" s="22" t="str">
        <f t="shared" si="54"/>
        <v/>
      </c>
      <c r="H353" s="22"/>
      <c r="I353" s="35" t="str">
        <f t="shared" si="52"/>
        <v/>
      </c>
      <c r="J353" s="35"/>
      <c r="N353" s="22" t="str">
        <f t="shared" si="55"/>
        <v/>
      </c>
      <c r="O353" t="str">
        <f t="shared" si="53"/>
        <v/>
      </c>
      <c r="Q353" s="35" t="str">
        <f t="shared" si="60"/>
        <v/>
      </c>
      <c r="S353" t="str">
        <f t="shared" si="56"/>
        <v/>
      </c>
      <c r="AN353" t="str">
        <f t="shared" si="57"/>
        <v/>
      </c>
      <c r="AQ353" t="str">
        <f t="shared" si="58"/>
        <v/>
      </c>
      <c r="AR353" t="str">
        <f t="shared" si="59"/>
        <v/>
      </c>
      <c r="AV353" t="s">
        <v>351</v>
      </c>
      <c r="AW353">
        <v>14105</v>
      </c>
    </row>
    <row r="354" spans="7:49" x14ac:dyDescent="0.3">
      <c r="G354" s="22" t="str">
        <f t="shared" si="54"/>
        <v/>
      </c>
      <c r="H354" s="22"/>
      <c r="I354" s="35" t="str">
        <f t="shared" si="52"/>
        <v/>
      </c>
      <c r="J354" s="35"/>
      <c r="N354" s="22" t="str">
        <f t="shared" si="55"/>
        <v/>
      </c>
      <c r="O354" t="str">
        <f t="shared" si="53"/>
        <v/>
      </c>
      <c r="Q354" s="35" t="str">
        <f t="shared" si="60"/>
        <v/>
      </c>
      <c r="S354" t="str">
        <f t="shared" si="56"/>
        <v/>
      </c>
      <c r="AN354" t="str">
        <f t="shared" si="57"/>
        <v/>
      </c>
      <c r="AQ354" t="str">
        <f t="shared" si="58"/>
        <v/>
      </c>
      <c r="AR354" t="str">
        <f t="shared" si="59"/>
        <v/>
      </c>
      <c r="AV354" t="s">
        <v>352</v>
      </c>
      <c r="AW354">
        <v>14106</v>
      </c>
    </row>
    <row r="355" spans="7:49" x14ac:dyDescent="0.3">
      <c r="G355" s="22" t="str">
        <f t="shared" si="54"/>
        <v/>
      </c>
      <c r="H355" s="22"/>
      <c r="I355" s="35" t="str">
        <f t="shared" si="52"/>
        <v/>
      </c>
      <c r="J355" s="35"/>
      <c r="N355" s="22" t="str">
        <f t="shared" si="55"/>
        <v/>
      </c>
      <c r="O355" t="str">
        <f t="shared" si="53"/>
        <v/>
      </c>
      <c r="Q355" s="35" t="str">
        <f t="shared" si="60"/>
        <v/>
      </c>
      <c r="S355" t="str">
        <f t="shared" si="56"/>
        <v/>
      </c>
      <c r="AN355" t="str">
        <f t="shared" si="57"/>
        <v/>
      </c>
      <c r="AQ355" t="str">
        <f t="shared" si="58"/>
        <v/>
      </c>
      <c r="AR355" t="str">
        <f t="shared" si="59"/>
        <v/>
      </c>
      <c r="AV355" t="s">
        <v>353</v>
      </c>
      <c r="AW355">
        <v>14107</v>
      </c>
    </row>
    <row r="356" spans="7:49" x14ac:dyDescent="0.3">
      <c r="G356" s="22" t="str">
        <f t="shared" si="54"/>
        <v/>
      </c>
      <c r="H356" s="22"/>
      <c r="I356" s="35" t="str">
        <f t="shared" si="52"/>
        <v/>
      </c>
      <c r="J356" s="35"/>
      <c r="N356" s="22" t="str">
        <f t="shared" si="55"/>
        <v/>
      </c>
      <c r="O356" t="str">
        <f t="shared" si="53"/>
        <v/>
      </c>
      <c r="Q356" s="35" t="str">
        <f t="shared" si="60"/>
        <v/>
      </c>
      <c r="S356" t="str">
        <f t="shared" si="56"/>
        <v/>
      </c>
      <c r="AN356" t="str">
        <f t="shared" si="57"/>
        <v/>
      </c>
      <c r="AQ356" t="str">
        <f t="shared" si="58"/>
        <v/>
      </c>
      <c r="AR356" t="str">
        <f t="shared" si="59"/>
        <v/>
      </c>
      <c r="AV356" t="s">
        <v>354</v>
      </c>
      <c r="AW356">
        <v>14108</v>
      </c>
    </row>
    <row r="357" spans="7:49" x14ac:dyDescent="0.3">
      <c r="G357" s="22" t="str">
        <f t="shared" si="54"/>
        <v/>
      </c>
      <c r="H357" s="22"/>
      <c r="I357" s="35" t="str">
        <f t="shared" si="52"/>
        <v/>
      </c>
      <c r="J357" s="35"/>
      <c r="N357" s="22" t="str">
        <f t="shared" si="55"/>
        <v/>
      </c>
      <c r="O357" t="str">
        <f t="shared" si="53"/>
        <v/>
      </c>
      <c r="Q357" s="35" t="str">
        <f t="shared" si="60"/>
        <v/>
      </c>
      <c r="S357" t="str">
        <f t="shared" si="56"/>
        <v/>
      </c>
      <c r="AN357" t="str">
        <f t="shared" si="57"/>
        <v/>
      </c>
      <c r="AQ357" t="str">
        <f t="shared" si="58"/>
        <v/>
      </c>
      <c r="AR357" t="str">
        <f t="shared" si="59"/>
        <v/>
      </c>
      <c r="AV357" t="s">
        <v>355</v>
      </c>
      <c r="AW357">
        <v>14201</v>
      </c>
    </row>
    <row r="358" spans="7:49" x14ac:dyDescent="0.3">
      <c r="G358" s="22" t="str">
        <f t="shared" si="54"/>
        <v/>
      </c>
      <c r="H358" s="22"/>
      <c r="I358" s="35" t="str">
        <f t="shared" si="52"/>
        <v/>
      </c>
      <c r="J358" s="35"/>
      <c r="N358" s="22" t="str">
        <f t="shared" si="55"/>
        <v/>
      </c>
      <c r="O358" t="str">
        <f t="shared" si="53"/>
        <v/>
      </c>
      <c r="Q358" s="35" t="str">
        <f t="shared" si="60"/>
        <v/>
      </c>
      <c r="S358" t="str">
        <f t="shared" si="56"/>
        <v/>
      </c>
      <c r="AN358" t="str">
        <f t="shared" si="57"/>
        <v/>
      </c>
      <c r="AQ358" t="str">
        <f t="shared" si="58"/>
        <v/>
      </c>
      <c r="AR358" t="str">
        <f t="shared" si="59"/>
        <v/>
      </c>
      <c r="AV358" t="s">
        <v>356</v>
      </c>
      <c r="AW358">
        <v>14202</v>
      </c>
    </row>
    <row r="359" spans="7:49" x14ac:dyDescent="0.3">
      <c r="G359" s="22" t="str">
        <f t="shared" si="54"/>
        <v/>
      </c>
      <c r="H359" s="22"/>
      <c r="I359" s="35" t="str">
        <f t="shared" si="52"/>
        <v/>
      </c>
      <c r="J359" s="35"/>
      <c r="N359" s="22" t="str">
        <f t="shared" si="55"/>
        <v/>
      </c>
      <c r="O359" t="str">
        <f t="shared" si="53"/>
        <v/>
      </c>
      <c r="Q359" s="35" t="str">
        <f t="shared" si="60"/>
        <v/>
      </c>
      <c r="S359" t="str">
        <f t="shared" si="56"/>
        <v/>
      </c>
      <c r="AN359" t="str">
        <f t="shared" si="57"/>
        <v/>
      </c>
      <c r="AQ359" t="str">
        <f t="shared" si="58"/>
        <v/>
      </c>
      <c r="AR359" t="str">
        <f t="shared" si="59"/>
        <v/>
      </c>
      <c r="AV359" t="s">
        <v>357</v>
      </c>
      <c r="AW359">
        <v>14203</v>
      </c>
    </row>
    <row r="360" spans="7:49" x14ac:dyDescent="0.3">
      <c r="G360" s="22" t="str">
        <f t="shared" si="54"/>
        <v/>
      </c>
      <c r="H360" s="22"/>
      <c r="I360" s="35" t="str">
        <f t="shared" si="52"/>
        <v/>
      </c>
      <c r="J360" s="35"/>
      <c r="N360" s="22" t="str">
        <f t="shared" si="55"/>
        <v/>
      </c>
      <c r="O360" t="str">
        <f t="shared" si="53"/>
        <v/>
      </c>
      <c r="Q360" s="35" t="str">
        <f t="shared" si="60"/>
        <v/>
      </c>
      <c r="S360" t="str">
        <f t="shared" si="56"/>
        <v/>
      </c>
      <c r="AN360" t="str">
        <f t="shared" si="57"/>
        <v/>
      </c>
      <c r="AQ360" t="str">
        <f t="shared" si="58"/>
        <v/>
      </c>
      <c r="AR360" t="str">
        <f t="shared" si="59"/>
        <v/>
      </c>
      <c r="AV360" t="s">
        <v>358</v>
      </c>
      <c r="AW360">
        <v>14204</v>
      </c>
    </row>
    <row r="361" spans="7:49" x14ac:dyDescent="0.3">
      <c r="G361" s="22" t="str">
        <f t="shared" si="54"/>
        <v/>
      </c>
      <c r="H361" s="22"/>
      <c r="I361" s="35" t="str">
        <f t="shared" si="52"/>
        <v/>
      </c>
      <c r="J361" s="35"/>
      <c r="N361" s="22" t="str">
        <f t="shared" si="55"/>
        <v/>
      </c>
      <c r="O361" t="str">
        <f t="shared" si="53"/>
        <v/>
      </c>
      <c r="Q361" s="35" t="str">
        <f t="shared" si="60"/>
        <v/>
      </c>
      <c r="S361" t="str">
        <f t="shared" si="56"/>
        <v/>
      </c>
      <c r="AN361" t="str">
        <f t="shared" si="57"/>
        <v/>
      </c>
      <c r="AQ361" t="str">
        <f t="shared" si="58"/>
        <v/>
      </c>
      <c r="AR361" t="str">
        <f t="shared" si="59"/>
        <v/>
      </c>
      <c r="AV361" t="s">
        <v>359</v>
      </c>
      <c r="AW361">
        <v>15101</v>
      </c>
    </row>
    <row r="362" spans="7:49" x14ac:dyDescent="0.3">
      <c r="G362" s="22" t="str">
        <f t="shared" si="54"/>
        <v/>
      </c>
      <c r="H362" s="22"/>
      <c r="I362" s="35" t="str">
        <f t="shared" si="52"/>
        <v/>
      </c>
      <c r="J362" s="35"/>
      <c r="N362" s="22" t="str">
        <f t="shared" si="55"/>
        <v/>
      </c>
      <c r="O362" t="str">
        <f t="shared" si="53"/>
        <v/>
      </c>
      <c r="Q362" s="35" t="str">
        <f t="shared" si="60"/>
        <v/>
      </c>
      <c r="S362" t="str">
        <f t="shared" si="56"/>
        <v/>
      </c>
      <c r="AN362" t="str">
        <f t="shared" si="57"/>
        <v/>
      </c>
      <c r="AQ362" t="str">
        <f t="shared" si="58"/>
        <v/>
      </c>
      <c r="AR362" t="str">
        <f t="shared" si="59"/>
        <v/>
      </c>
      <c r="AV362" t="s">
        <v>360</v>
      </c>
      <c r="AW362">
        <v>15102</v>
      </c>
    </row>
    <row r="363" spans="7:49" x14ac:dyDescent="0.3">
      <c r="G363" s="22" t="str">
        <f t="shared" si="54"/>
        <v/>
      </c>
      <c r="H363" s="22"/>
      <c r="I363" s="35" t="str">
        <f t="shared" si="52"/>
        <v/>
      </c>
      <c r="J363" s="35"/>
      <c r="N363" s="22" t="str">
        <f t="shared" si="55"/>
        <v/>
      </c>
      <c r="O363" t="str">
        <f t="shared" si="53"/>
        <v/>
      </c>
      <c r="Q363" s="35" t="str">
        <f t="shared" si="60"/>
        <v/>
      </c>
      <c r="S363" t="str">
        <f t="shared" si="56"/>
        <v/>
      </c>
      <c r="AN363" t="str">
        <f t="shared" si="57"/>
        <v/>
      </c>
      <c r="AQ363" t="str">
        <f t="shared" si="58"/>
        <v/>
      </c>
      <c r="AR363" t="str">
        <f t="shared" si="59"/>
        <v/>
      </c>
      <c r="AV363" t="s">
        <v>361</v>
      </c>
      <c r="AW363">
        <v>15201</v>
      </c>
    </row>
    <row r="364" spans="7:49" x14ac:dyDescent="0.3">
      <c r="G364" s="22" t="str">
        <f t="shared" si="54"/>
        <v/>
      </c>
      <c r="H364" s="22"/>
      <c r="I364" s="35" t="str">
        <f t="shared" si="52"/>
        <v/>
      </c>
      <c r="J364" s="35"/>
      <c r="N364" s="22" t="str">
        <f t="shared" si="55"/>
        <v/>
      </c>
      <c r="O364" t="str">
        <f t="shared" si="53"/>
        <v/>
      </c>
      <c r="Q364" s="35" t="str">
        <f t="shared" si="60"/>
        <v/>
      </c>
      <c r="S364" t="str">
        <f t="shared" si="56"/>
        <v/>
      </c>
      <c r="AN364" t="str">
        <f t="shared" si="57"/>
        <v/>
      </c>
      <c r="AQ364" t="str">
        <f t="shared" si="58"/>
        <v/>
      </c>
      <c r="AR364" t="str">
        <f t="shared" si="59"/>
        <v/>
      </c>
      <c r="AV364" t="s">
        <v>362</v>
      </c>
      <c r="AW364">
        <v>15202</v>
      </c>
    </row>
    <row r="365" spans="7:49" x14ac:dyDescent="0.3">
      <c r="G365" s="22" t="str">
        <f t="shared" si="54"/>
        <v/>
      </c>
      <c r="H365" s="22"/>
      <c r="I365" s="35" t="str">
        <f t="shared" si="52"/>
        <v/>
      </c>
      <c r="J365" s="35"/>
      <c r="N365" s="22" t="str">
        <f t="shared" si="55"/>
        <v/>
      </c>
      <c r="O365" t="str">
        <f t="shared" si="53"/>
        <v/>
      </c>
      <c r="Q365" s="35" t="str">
        <f t="shared" si="60"/>
        <v/>
      </c>
      <c r="S365" t="str">
        <f t="shared" si="56"/>
        <v/>
      </c>
      <c r="AN365" t="str">
        <f t="shared" si="57"/>
        <v/>
      </c>
      <c r="AQ365" t="str">
        <f t="shared" si="58"/>
        <v/>
      </c>
      <c r="AR365" t="str">
        <f t="shared" si="59"/>
        <v/>
      </c>
      <c r="AV365" t="s">
        <v>655</v>
      </c>
      <c r="AW365">
        <v>3</v>
      </c>
    </row>
    <row r="366" spans="7:49" x14ac:dyDescent="0.3">
      <c r="G366" s="22" t="str">
        <f t="shared" si="54"/>
        <v/>
      </c>
      <c r="H366" s="22"/>
      <c r="I366" s="35" t="str">
        <f t="shared" si="52"/>
        <v/>
      </c>
      <c r="J366" s="35"/>
      <c r="N366" s="22" t="str">
        <f t="shared" si="55"/>
        <v/>
      </c>
      <c r="O366" t="str">
        <f t="shared" si="53"/>
        <v/>
      </c>
      <c r="Q366" s="35" t="str">
        <f t="shared" si="60"/>
        <v/>
      </c>
      <c r="S366" t="str">
        <f t="shared" si="56"/>
        <v/>
      </c>
      <c r="AN366" t="str">
        <f t="shared" si="57"/>
        <v/>
      </c>
      <c r="AQ366" t="str">
        <f t="shared" si="58"/>
        <v/>
      </c>
      <c r="AR366" t="str">
        <f t="shared" si="59"/>
        <v/>
      </c>
      <c r="AV366" t="s">
        <v>689</v>
      </c>
      <c r="AW366">
        <v>7</v>
      </c>
    </row>
    <row r="367" spans="7:49" x14ac:dyDescent="0.3">
      <c r="G367" s="22" t="str">
        <f t="shared" si="54"/>
        <v/>
      </c>
      <c r="H367" s="22"/>
      <c r="I367" s="35" t="str">
        <f t="shared" si="52"/>
        <v/>
      </c>
      <c r="J367" s="35"/>
      <c r="N367" s="22" t="str">
        <f t="shared" si="55"/>
        <v/>
      </c>
      <c r="O367" t="str">
        <f t="shared" si="53"/>
        <v/>
      </c>
      <c r="Q367" s="35" t="str">
        <f t="shared" si="60"/>
        <v/>
      </c>
      <c r="S367" t="str">
        <f t="shared" si="56"/>
        <v/>
      </c>
      <c r="AV367" t="s">
        <v>641</v>
      </c>
      <c r="AW367">
        <v>9</v>
      </c>
    </row>
    <row r="368" spans="7:49" x14ac:dyDescent="0.3">
      <c r="G368" s="22" t="str">
        <f t="shared" si="54"/>
        <v/>
      </c>
      <c r="H368" s="22"/>
      <c r="I368" s="35" t="str">
        <f t="shared" si="52"/>
        <v/>
      </c>
      <c r="J368" s="35"/>
      <c r="N368" s="22" t="str">
        <f t="shared" si="55"/>
        <v/>
      </c>
      <c r="O368" t="str">
        <f t="shared" si="53"/>
        <v/>
      </c>
      <c r="Q368" s="35" t="str">
        <f t="shared" si="60"/>
        <v/>
      </c>
      <c r="S368" t="str">
        <f t="shared" si="56"/>
        <v/>
      </c>
      <c r="AV368" t="s">
        <v>642</v>
      </c>
      <c r="AW368">
        <v>11</v>
      </c>
    </row>
    <row r="369" spans="7:49" x14ac:dyDescent="0.3">
      <c r="G369" s="22" t="str">
        <f t="shared" si="54"/>
        <v/>
      </c>
      <c r="H369" s="22"/>
      <c r="I369" s="35" t="str">
        <f t="shared" si="52"/>
        <v/>
      </c>
      <c r="J369" s="35"/>
      <c r="N369" s="22" t="str">
        <f t="shared" si="55"/>
        <v/>
      </c>
      <c r="O369" t="str">
        <f t="shared" si="53"/>
        <v/>
      </c>
      <c r="Q369" s="35" t="str">
        <f t="shared" si="60"/>
        <v/>
      </c>
      <c r="S369" t="str">
        <f t="shared" si="56"/>
        <v/>
      </c>
      <c r="AV369" t="s">
        <v>643</v>
      </c>
      <c r="AW369">
        <v>12</v>
      </c>
    </row>
    <row r="370" spans="7:49" x14ac:dyDescent="0.3">
      <c r="G370" s="22" t="str">
        <f t="shared" si="54"/>
        <v/>
      </c>
      <c r="H370" s="22"/>
      <c r="I370" s="35" t="str">
        <f t="shared" si="52"/>
        <v/>
      </c>
      <c r="J370" s="35"/>
      <c r="N370" s="22" t="str">
        <f t="shared" si="55"/>
        <v/>
      </c>
      <c r="O370" t="str">
        <f t="shared" si="53"/>
        <v/>
      </c>
      <c r="Q370" s="35" t="str">
        <f t="shared" si="60"/>
        <v/>
      </c>
      <c r="S370" t="str">
        <f t="shared" si="56"/>
        <v/>
      </c>
      <c r="AV370" t="s">
        <v>644</v>
      </c>
      <c r="AW370">
        <v>13</v>
      </c>
    </row>
    <row r="371" spans="7:49" x14ac:dyDescent="0.3">
      <c r="G371" s="22" t="str">
        <f t="shared" si="54"/>
        <v/>
      </c>
      <c r="H371" s="22"/>
      <c r="I371" s="35" t="str">
        <f t="shared" si="52"/>
        <v/>
      </c>
      <c r="J371" s="35"/>
      <c r="N371" s="22" t="str">
        <f t="shared" si="55"/>
        <v/>
      </c>
      <c r="O371" t="str">
        <f t="shared" si="53"/>
        <v/>
      </c>
      <c r="Q371" s="35" t="str">
        <f t="shared" si="60"/>
        <v/>
      </c>
      <c r="S371" t="str">
        <f t="shared" si="56"/>
        <v/>
      </c>
      <c r="AV371" t="s">
        <v>645</v>
      </c>
      <c r="AW371">
        <v>18</v>
      </c>
    </row>
    <row r="372" spans="7:49" x14ac:dyDescent="0.3">
      <c r="G372" s="22" t="str">
        <f t="shared" si="54"/>
        <v/>
      </c>
      <c r="H372" s="22"/>
      <c r="I372" s="35" t="str">
        <f t="shared" si="52"/>
        <v/>
      </c>
      <c r="J372" s="35"/>
      <c r="N372" s="22" t="str">
        <f t="shared" si="55"/>
        <v/>
      </c>
      <c r="O372" t="str">
        <f t="shared" si="53"/>
        <v/>
      </c>
      <c r="Q372" s="35" t="str">
        <f t="shared" si="60"/>
        <v/>
      </c>
      <c r="S372" t="str">
        <f t="shared" si="56"/>
        <v/>
      </c>
      <c r="AV372" t="s">
        <v>646</v>
      </c>
      <c r="AW372">
        <v>21</v>
      </c>
    </row>
    <row r="373" spans="7:49" x14ac:dyDescent="0.3">
      <c r="G373" s="22" t="str">
        <f t="shared" si="54"/>
        <v/>
      </c>
      <c r="H373" s="22"/>
      <c r="I373" s="35" t="str">
        <f t="shared" si="52"/>
        <v/>
      </c>
      <c r="J373" s="35"/>
      <c r="N373" s="22" t="str">
        <f t="shared" si="55"/>
        <v/>
      </c>
      <c r="O373" t="str">
        <f t="shared" si="53"/>
        <v/>
      </c>
      <c r="Q373" s="35" t="str">
        <f t="shared" si="60"/>
        <v/>
      </c>
      <c r="S373" t="str">
        <f t="shared" si="56"/>
        <v/>
      </c>
      <c r="AV373" t="s">
        <v>647</v>
      </c>
      <c r="AW373">
        <v>23</v>
      </c>
    </row>
    <row r="374" spans="7:49" x14ac:dyDescent="0.3">
      <c r="G374" s="22" t="str">
        <f t="shared" si="54"/>
        <v/>
      </c>
      <c r="H374" s="22"/>
      <c r="I374" s="35" t="str">
        <f t="shared" si="52"/>
        <v/>
      </c>
      <c r="J374" s="35"/>
      <c r="N374" s="22" t="str">
        <f t="shared" si="55"/>
        <v/>
      </c>
      <c r="O374" t="str">
        <f t="shared" si="53"/>
        <v/>
      </c>
      <c r="Q374" s="35" t="str">
        <f t="shared" si="60"/>
        <v/>
      </c>
      <c r="S374" t="str">
        <f t="shared" si="56"/>
        <v/>
      </c>
      <c r="AV374" t="s">
        <v>648</v>
      </c>
      <c r="AW374">
        <v>26</v>
      </c>
    </row>
    <row r="375" spans="7:49" x14ac:dyDescent="0.3">
      <c r="G375" s="22" t="str">
        <f t="shared" si="54"/>
        <v/>
      </c>
      <c r="H375" s="22"/>
      <c r="I375" s="35" t="str">
        <f t="shared" si="52"/>
        <v/>
      </c>
      <c r="J375" s="35"/>
      <c r="N375" s="22" t="str">
        <f t="shared" si="55"/>
        <v/>
      </c>
      <c r="O375" t="str">
        <f t="shared" si="53"/>
        <v/>
      </c>
      <c r="Q375" s="35" t="str">
        <f t="shared" si="60"/>
        <v/>
      </c>
      <c r="S375" t="str">
        <f t="shared" si="56"/>
        <v/>
      </c>
      <c r="AV375" t="s">
        <v>649</v>
      </c>
      <c r="AW375">
        <v>35</v>
      </c>
    </row>
    <row r="376" spans="7:49" x14ac:dyDescent="0.3">
      <c r="G376" s="22" t="str">
        <f t="shared" si="54"/>
        <v/>
      </c>
      <c r="H376" s="22"/>
      <c r="I376" s="35" t="str">
        <f t="shared" ref="I376:I439" si="61">+IF(F376="","","T-"&amp;$G$1+G376)</f>
        <v/>
      </c>
      <c r="J376" s="35"/>
      <c r="N376" s="22" t="str">
        <f t="shared" si="55"/>
        <v/>
      </c>
      <c r="O376" t="str">
        <f t="shared" si="53"/>
        <v/>
      </c>
      <c r="Q376" s="35" t="str">
        <f t="shared" si="60"/>
        <v/>
      </c>
      <c r="S376" t="str">
        <f t="shared" si="56"/>
        <v/>
      </c>
      <c r="AV376" t="s">
        <v>651</v>
      </c>
      <c r="AW376">
        <v>39</v>
      </c>
    </row>
    <row r="377" spans="7:49" x14ac:dyDescent="0.3">
      <c r="G377" s="22" t="str">
        <f t="shared" si="54"/>
        <v/>
      </c>
      <c r="H377" s="22"/>
      <c r="I377" s="35" t="str">
        <f t="shared" si="61"/>
        <v/>
      </c>
      <c r="J377" s="35"/>
      <c r="N377" s="22" t="str">
        <f t="shared" si="55"/>
        <v/>
      </c>
      <c r="O377" t="str">
        <f t="shared" si="53"/>
        <v/>
      </c>
      <c r="Q377" s="35" t="str">
        <f t="shared" si="60"/>
        <v/>
      </c>
      <c r="S377" t="str">
        <f t="shared" si="56"/>
        <v/>
      </c>
      <c r="AV377" t="s">
        <v>652</v>
      </c>
      <c r="AW377">
        <v>41</v>
      </c>
    </row>
    <row r="378" spans="7:49" x14ac:dyDescent="0.3">
      <c r="G378" s="22" t="str">
        <f t="shared" si="54"/>
        <v/>
      </c>
      <c r="H378" s="22"/>
      <c r="I378" s="35" t="str">
        <f t="shared" si="61"/>
        <v/>
      </c>
      <c r="J378" s="35"/>
      <c r="N378" s="22" t="str">
        <f t="shared" si="55"/>
        <v/>
      </c>
      <c r="O378" t="str">
        <f t="shared" si="53"/>
        <v/>
      </c>
      <c r="Q378" s="35" t="str">
        <f t="shared" si="60"/>
        <v/>
      </c>
      <c r="S378" t="str">
        <f t="shared" si="56"/>
        <v/>
      </c>
      <c r="AV378" t="s">
        <v>671</v>
      </c>
      <c r="AW378">
        <v>45</v>
      </c>
    </row>
    <row r="379" spans="7:49" x14ac:dyDescent="0.3">
      <c r="G379" s="22" t="str">
        <f t="shared" si="54"/>
        <v/>
      </c>
      <c r="H379" s="22"/>
      <c r="I379" s="35" t="str">
        <f t="shared" si="61"/>
        <v/>
      </c>
      <c r="J379" s="35"/>
      <c r="N379" s="22" t="str">
        <f t="shared" si="55"/>
        <v/>
      </c>
      <c r="O379" t="str">
        <f t="shared" si="53"/>
        <v/>
      </c>
      <c r="Q379" s="35" t="str">
        <f t="shared" si="60"/>
        <v/>
      </c>
      <c r="S379" t="str">
        <f t="shared" si="56"/>
        <v/>
      </c>
      <c r="AV379" t="s">
        <v>653</v>
      </c>
      <c r="AW379">
        <v>47</v>
      </c>
    </row>
    <row r="380" spans="7:49" x14ac:dyDescent="0.3">
      <c r="G380" s="22" t="str">
        <f t="shared" si="54"/>
        <v/>
      </c>
      <c r="H380" s="22"/>
      <c r="I380" s="35" t="str">
        <f t="shared" si="61"/>
        <v/>
      </c>
      <c r="J380" s="35"/>
      <c r="N380" s="22" t="str">
        <f t="shared" si="55"/>
        <v/>
      </c>
      <c r="O380" t="str">
        <f t="shared" si="53"/>
        <v/>
      </c>
      <c r="Q380" s="35" t="str">
        <f t="shared" si="60"/>
        <v/>
      </c>
      <c r="S380" t="str">
        <f t="shared" si="56"/>
        <v/>
      </c>
      <c r="AV380" t="s">
        <v>654</v>
      </c>
      <c r="AW380">
        <v>49</v>
      </c>
    </row>
    <row r="381" spans="7:49" x14ac:dyDescent="0.3">
      <c r="G381" s="22" t="str">
        <f t="shared" si="54"/>
        <v/>
      </c>
      <c r="H381" s="22"/>
      <c r="I381" s="35" t="str">
        <f t="shared" si="61"/>
        <v/>
      </c>
      <c r="J381" s="35"/>
      <c r="N381" s="22" t="str">
        <f t="shared" si="55"/>
        <v/>
      </c>
      <c r="O381" t="str">
        <f t="shared" si="53"/>
        <v/>
      </c>
      <c r="Q381" s="35" t="str">
        <f t="shared" si="60"/>
        <v/>
      </c>
      <c r="S381" t="str">
        <f t="shared" si="56"/>
        <v/>
      </c>
      <c r="AV381" t="s">
        <v>656</v>
      </c>
      <c r="AW381">
        <v>50</v>
      </c>
    </row>
    <row r="382" spans="7:49" x14ac:dyDescent="0.3">
      <c r="G382" s="22" t="str">
        <f t="shared" si="54"/>
        <v/>
      </c>
      <c r="H382" s="22"/>
      <c r="I382" s="35" t="str">
        <f t="shared" si="61"/>
        <v/>
      </c>
      <c r="J382" s="35"/>
      <c r="N382" s="22" t="str">
        <f t="shared" si="55"/>
        <v/>
      </c>
      <c r="O382" t="str">
        <f t="shared" si="53"/>
        <v/>
      </c>
      <c r="Q382" s="35" t="str">
        <f t="shared" si="60"/>
        <v/>
      </c>
      <c r="S382" t="str">
        <f t="shared" si="56"/>
        <v/>
      </c>
      <c r="AV382" t="s">
        <v>658</v>
      </c>
      <c r="AW382">
        <v>52</v>
      </c>
    </row>
    <row r="383" spans="7:49" x14ac:dyDescent="0.3">
      <c r="G383" s="22" t="str">
        <f t="shared" si="54"/>
        <v/>
      </c>
      <c r="H383" s="22"/>
      <c r="I383" s="35" t="str">
        <f t="shared" si="61"/>
        <v/>
      </c>
      <c r="J383" s="35"/>
      <c r="N383" s="22" t="str">
        <f t="shared" si="55"/>
        <v/>
      </c>
      <c r="O383" t="str">
        <f t="shared" si="53"/>
        <v/>
      </c>
      <c r="Q383" s="35" t="str">
        <f t="shared" si="60"/>
        <v/>
      </c>
      <c r="S383" t="str">
        <f t="shared" si="56"/>
        <v/>
      </c>
      <c r="AV383" t="s">
        <v>691</v>
      </c>
      <c r="AW383">
        <v>54</v>
      </c>
    </row>
    <row r="384" spans="7:49" x14ac:dyDescent="0.3">
      <c r="G384" s="22" t="str">
        <f t="shared" si="54"/>
        <v/>
      </c>
      <c r="H384" s="22"/>
      <c r="I384" s="35" t="str">
        <f t="shared" si="61"/>
        <v/>
      </c>
      <c r="J384" s="35"/>
      <c r="N384" s="22" t="str">
        <f t="shared" si="55"/>
        <v/>
      </c>
      <c r="O384" t="str">
        <f t="shared" si="53"/>
        <v/>
      </c>
      <c r="Q384" s="35" t="str">
        <f t="shared" si="60"/>
        <v/>
      </c>
      <c r="S384" t="str">
        <f t="shared" si="56"/>
        <v/>
      </c>
      <c r="AV384" t="s">
        <v>640</v>
      </c>
      <c r="AW384">
        <v>55</v>
      </c>
    </row>
    <row r="385" spans="7:49" x14ac:dyDescent="0.3">
      <c r="G385" s="22" t="str">
        <f t="shared" si="54"/>
        <v/>
      </c>
      <c r="H385" s="22"/>
      <c r="I385" s="35" t="str">
        <f t="shared" si="61"/>
        <v/>
      </c>
      <c r="J385" s="35"/>
      <c r="N385" s="22" t="str">
        <f t="shared" si="55"/>
        <v/>
      </c>
      <c r="O385" t="str">
        <f t="shared" si="53"/>
        <v/>
      </c>
      <c r="Q385" s="35" t="str">
        <f t="shared" si="60"/>
        <v/>
      </c>
      <c r="S385" t="str">
        <f t="shared" si="56"/>
        <v/>
      </c>
      <c r="AV385" t="s">
        <v>659</v>
      </c>
      <c r="AW385">
        <v>59</v>
      </c>
    </row>
    <row r="386" spans="7:49" x14ac:dyDescent="0.3">
      <c r="G386" s="22" t="str">
        <f t="shared" si="54"/>
        <v/>
      </c>
      <c r="H386" s="22"/>
      <c r="I386" s="35" t="str">
        <f t="shared" si="61"/>
        <v/>
      </c>
      <c r="J386" s="35"/>
      <c r="N386" s="22" t="str">
        <f t="shared" si="55"/>
        <v/>
      </c>
      <c r="O386" t="str">
        <f t="shared" si="53"/>
        <v/>
      </c>
      <c r="Q386" s="35" t="str">
        <f t="shared" si="60"/>
        <v/>
      </c>
      <c r="S386" t="str">
        <f t="shared" si="56"/>
        <v/>
      </c>
      <c r="AV386" t="s">
        <v>697</v>
      </c>
      <c r="AW386">
        <v>60</v>
      </c>
    </row>
    <row r="387" spans="7:49" x14ac:dyDescent="0.3">
      <c r="G387" s="22" t="str">
        <f t="shared" si="54"/>
        <v/>
      </c>
      <c r="H387" s="22"/>
      <c r="I387" s="35" t="str">
        <f t="shared" si="61"/>
        <v/>
      </c>
      <c r="J387" s="35"/>
      <c r="N387" s="22" t="str">
        <f t="shared" si="55"/>
        <v/>
      </c>
      <c r="O387" t="str">
        <f t="shared" si="53"/>
        <v/>
      </c>
      <c r="Q387" s="35" t="str">
        <f t="shared" si="60"/>
        <v/>
      </c>
      <c r="S387" t="str">
        <f t="shared" si="56"/>
        <v/>
      </c>
      <c r="AV387" t="s">
        <v>682</v>
      </c>
      <c r="AW387">
        <v>63</v>
      </c>
    </row>
    <row r="388" spans="7:49" x14ac:dyDescent="0.3">
      <c r="G388" s="22" t="str">
        <f t="shared" si="54"/>
        <v/>
      </c>
      <c r="H388" s="22"/>
      <c r="I388" s="35" t="str">
        <f t="shared" si="61"/>
        <v/>
      </c>
      <c r="J388" s="35"/>
      <c r="N388" s="22" t="str">
        <f t="shared" si="55"/>
        <v/>
      </c>
      <c r="O388" t="str">
        <f t="shared" ref="O388:O451" si="62">+IF(M388="","","C-"&amp;$G$1+N388)</f>
        <v/>
      </c>
      <c r="Q388" s="35" t="str">
        <f t="shared" si="60"/>
        <v/>
      </c>
      <c r="S388" t="str">
        <f t="shared" si="56"/>
        <v/>
      </c>
      <c r="AV388" t="s">
        <v>660</v>
      </c>
      <c r="AW388">
        <v>64</v>
      </c>
    </row>
    <row r="389" spans="7:49" x14ac:dyDescent="0.3">
      <c r="G389" s="22" t="str">
        <f t="shared" ref="G389:G452" si="63">+IF(F389="","",G388+1)</f>
        <v/>
      </c>
      <c r="H389" s="22"/>
      <c r="I389" s="35" t="str">
        <f t="shared" si="61"/>
        <v/>
      </c>
      <c r="J389" s="35"/>
      <c r="N389" s="22" t="str">
        <f t="shared" ref="N389:N452" si="64">+IF(M389="","",N388+1)</f>
        <v/>
      </c>
      <c r="O389" t="str">
        <f t="shared" si="62"/>
        <v/>
      </c>
      <c r="Q389" s="35" t="str">
        <f t="shared" si="60"/>
        <v/>
      </c>
      <c r="S389" t="str">
        <f t="shared" ref="S389:S452" si="65">+Q389</f>
        <v/>
      </c>
      <c r="AV389" t="s">
        <v>661</v>
      </c>
      <c r="AW389">
        <v>66</v>
      </c>
    </row>
    <row r="390" spans="7:49" x14ac:dyDescent="0.3">
      <c r="G390" s="22" t="str">
        <f t="shared" si="63"/>
        <v/>
      </c>
      <c r="H390" s="22"/>
      <c r="I390" s="35" t="str">
        <f t="shared" si="61"/>
        <v/>
      </c>
      <c r="J390" s="35"/>
      <c r="N390" s="22" t="str">
        <f t="shared" si="64"/>
        <v/>
      </c>
      <c r="O390" t="str">
        <f t="shared" si="62"/>
        <v/>
      </c>
      <c r="Q390" s="35" t="str">
        <f t="shared" ref="Q390:Q453" si="66">++IF(R390="","",Q389+1)</f>
        <v/>
      </c>
      <c r="S390" t="str">
        <f t="shared" si="65"/>
        <v/>
      </c>
      <c r="AV390" t="s">
        <v>663</v>
      </c>
      <c r="AW390">
        <v>73</v>
      </c>
    </row>
    <row r="391" spans="7:49" x14ac:dyDescent="0.3">
      <c r="G391" s="22" t="str">
        <f t="shared" si="63"/>
        <v/>
      </c>
      <c r="H391" s="22"/>
      <c r="I391" s="35" t="str">
        <f t="shared" si="61"/>
        <v/>
      </c>
      <c r="J391" s="35"/>
      <c r="N391" s="22" t="str">
        <f t="shared" si="64"/>
        <v/>
      </c>
      <c r="O391" t="str">
        <f t="shared" si="62"/>
        <v/>
      </c>
      <c r="Q391" s="35" t="str">
        <f t="shared" si="66"/>
        <v/>
      </c>
      <c r="S391" t="str">
        <f t="shared" si="65"/>
        <v/>
      </c>
      <c r="AV391" t="s">
        <v>665</v>
      </c>
      <c r="AW391">
        <v>79</v>
      </c>
    </row>
    <row r="392" spans="7:49" x14ac:dyDescent="0.3">
      <c r="G392" s="22" t="str">
        <f t="shared" si="63"/>
        <v/>
      </c>
      <c r="H392" s="22"/>
      <c r="I392" s="35" t="str">
        <f t="shared" si="61"/>
        <v/>
      </c>
      <c r="J392" s="35"/>
      <c r="N392" s="22" t="str">
        <f t="shared" si="64"/>
        <v/>
      </c>
      <c r="O392" t="str">
        <f t="shared" si="62"/>
        <v/>
      </c>
      <c r="Q392" s="35" t="str">
        <f t="shared" si="66"/>
        <v/>
      </c>
      <c r="S392" t="str">
        <f t="shared" si="65"/>
        <v/>
      </c>
      <c r="AV392" t="s">
        <v>667</v>
      </c>
      <c r="AW392">
        <v>81</v>
      </c>
    </row>
    <row r="393" spans="7:49" x14ac:dyDescent="0.3">
      <c r="G393" s="22" t="str">
        <f t="shared" si="63"/>
        <v/>
      </c>
      <c r="H393" s="22"/>
      <c r="I393" s="35" t="str">
        <f t="shared" si="61"/>
        <v/>
      </c>
      <c r="J393" s="35"/>
      <c r="N393" s="22" t="str">
        <f t="shared" si="64"/>
        <v/>
      </c>
      <c r="O393" t="str">
        <f t="shared" si="62"/>
        <v/>
      </c>
      <c r="Q393" s="35" t="str">
        <f t="shared" si="66"/>
        <v/>
      </c>
      <c r="S393" t="str">
        <f t="shared" si="65"/>
        <v/>
      </c>
      <c r="AV393" t="s">
        <v>666</v>
      </c>
      <c r="AW393">
        <v>82</v>
      </c>
    </row>
    <row r="394" spans="7:49" x14ac:dyDescent="0.3">
      <c r="G394" s="22" t="str">
        <f t="shared" si="63"/>
        <v/>
      </c>
      <c r="H394" s="22"/>
      <c r="I394" s="35" t="str">
        <f t="shared" si="61"/>
        <v/>
      </c>
      <c r="J394" s="35"/>
      <c r="N394" s="22" t="str">
        <f t="shared" si="64"/>
        <v/>
      </c>
      <c r="O394" t="str">
        <f t="shared" si="62"/>
        <v/>
      </c>
      <c r="Q394" s="35" t="str">
        <f t="shared" si="66"/>
        <v/>
      </c>
      <c r="S394" t="str">
        <f t="shared" si="65"/>
        <v/>
      </c>
      <c r="AV394" t="s">
        <v>668</v>
      </c>
      <c r="AW394">
        <v>89</v>
      </c>
    </row>
    <row r="395" spans="7:49" x14ac:dyDescent="0.3">
      <c r="G395" s="22" t="str">
        <f t="shared" si="63"/>
        <v/>
      </c>
      <c r="H395" s="22"/>
      <c r="I395" s="35" t="str">
        <f t="shared" si="61"/>
        <v/>
      </c>
      <c r="J395" s="35"/>
      <c r="N395" s="22" t="str">
        <f t="shared" si="64"/>
        <v/>
      </c>
      <c r="O395" t="str">
        <f t="shared" si="62"/>
        <v/>
      </c>
      <c r="Q395" s="35" t="str">
        <f t="shared" si="66"/>
        <v/>
      </c>
      <c r="S395" t="str">
        <f t="shared" si="65"/>
        <v/>
      </c>
      <c r="AV395" t="s">
        <v>669</v>
      </c>
      <c r="AW395">
        <v>90</v>
      </c>
    </row>
    <row r="396" spans="7:49" x14ac:dyDescent="0.3">
      <c r="G396" s="22" t="str">
        <f t="shared" si="63"/>
        <v/>
      </c>
      <c r="H396" s="22"/>
      <c r="I396" s="35" t="str">
        <f t="shared" si="61"/>
        <v/>
      </c>
      <c r="J396" s="35"/>
      <c r="N396" s="22" t="str">
        <f t="shared" si="64"/>
        <v/>
      </c>
      <c r="O396" t="str">
        <f t="shared" si="62"/>
        <v/>
      </c>
      <c r="Q396" s="35" t="str">
        <f t="shared" si="66"/>
        <v/>
      </c>
      <c r="S396" t="str">
        <f t="shared" si="65"/>
        <v/>
      </c>
      <c r="AV396" t="s">
        <v>670</v>
      </c>
      <c r="AW396">
        <v>92</v>
      </c>
    </row>
    <row r="397" spans="7:49" x14ac:dyDescent="0.3">
      <c r="G397" s="22" t="str">
        <f t="shared" si="63"/>
        <v/>
      </c>
      <c r="H397" s="22"/>
      <c r="I397" s="35" t="str">
        <f t="shared" si="61"/>
        <v/>
      </c>
      <c r="J397" s="35"/>
      <c r="N397" s="22" t="str">
        <f t="shared" si="64"/>
        <v/>
      </c>
      <c r="O397" t="str">
        <f t="shared" si="62"/>
        <v/>
      </c>
      <c r="Q397" s="35" t="str">
        <f t="shared" si="66"/>
        <v/>
      </c>
      <c r="S397" t="str">
        <f t="shared" si="65"/>
        <v/>
      </c>
      <c r="AV397" t="s">
        <v>672</v>
      </c>
      <c r="AW397">
        <v>99</v>
      </c>
    </row>
    <row r="398" spans="7:49" x14ac:dyDescent="0.3">
      <c r="G398" s="22" t="str">
        <f t="shared" si="63"/>
        <v/>
      </c>
      <c r="H398" s="22"/>
      <c r="I398" s="35" t="str">
        <f t="shared" si="61"/>
        <v/>
      </c>
      <c r="J398" s="35"/>
      <c r="N398" s="22" t="str">
        <f t="shared" si="64"/>
        <v/>
      </c>
      <c r="O398" t="str">
        <f t="shared" si="62"/>
        <v/>
      </c>
      <c r="Q398" s="35" t="str">
        <f t="shared" si="66"/>
        <v/>
      </c>
      <c r="S398" t="str">
        <f t="shared" si="65"/>
        <v/>
      </c>
      <c r="AV398" t="s">
        <v>675</v>
      </c>
      <c r="AW398">
        <v>102</v>
      </c>
    </row>
    <row r="399" spans="7:49" x14ac:dyDescent="0.3">
      <c r="G399" s="22" t="str">
        <f t="shared" si="63"/>
        <v/>
      </c>
      <c r="H399" s="22"/>
      <c r="I399" s="35" t="str">
        <f t="shared" si="61"/>
        <v/>
      </c>
      <c r="J399" s="35"/>
      <c r="N399" s="22" t="str">
        <f t="shared" si="64"/>
        <v/>
      </c>
      <c r="O399" t="str">
        <f t="shared" si="62"/>
        <v/>
      </c>
      <c r="Q399" s="35" t="str">
        <f t="shared" si="66"/>
        <v/>
      </c>
      <c r="S399" t="str">
        <f t="shared" si="65"/>
        <v/>
      </c>
      <c r="AV399" t="s">
        <v>673</v>
      </c>
      <c r="AW399">
        <v>105</v>
      </c>
    </row>
    <row r="400" spans="7:49" x14ac:dyDescent="0.3">
      <c r="G400" s="22" t="str">
        <f t="shared" si="63"/>
        <v/>
      </c>
      <c r="H400" s="22"/>
      <c r="I400" s="35" t="str">
        <f t="shared" si="61"/>
        <v/>
      </c>
      <c r="J400" s="35"/>
      <c r="N400" s="22" t="str">
        <f t="shared" si="64"/>
        <v/>
      </c>
      <c r="O400" t="str">
        <f t="shared" si="62"/>
        <v/>
      </c>
      <c r="Q400" s="35" t="str">
        <f t="shared" si="66"/>
        <v/>
      </c>
      <c r="S400" t="str">
        <f t="shared" si="65"/>
        <v/>
      </c>
      <c r="AV400" t="s">
        <v>674</v>
      </c>
      <c r="AW400">
        <v>107</v>
      </c>
    </row>
    <row r="401" spans="7:49" x14ac:dyDescent="0.3">
      <c r="G401" s="22" t="str">
        <f t="shared" si="63"/>
        <v/>
      </c>
      <c r="H401" s="22"/>
      <c r="I401" s="35" t="str">
        <f t="shared" si="61"/>
        <v/>
      </c>
      <c r="J401" s="35"/>
      <c r="N401" s="22" t="str">
        <f t="shared" si="64"/>
        <v/>
      </c>
      <c r="O401" t="str">
        <f t="shared" si="62"/>
        <v/>
      </c>
      <c r="Q401" s="35" t="str">
        <f t="shared" si="66"/>
        <v/>
      </c>
      <c r="S401" t="str">
        <f t="shared" si="65"/>
        <v/>
      </c>
      <c r="AV401" t="s">
        <v>639</v>
      </c>
      <c r="AW401">
        <v>116</v>
      </c>
    </row>
    <row r="402" spans="7:49" x14ac:dyDescent="0.3">
      <c r="G402" s="22" t="str">
        <f t="shared" si="63"/>
        <v/>
      </c>
      <c r="H402" s="22"/>
      <c r="I402" s="35" t="str">
        <f t="shared" si="61"/>
        <v/>
      </c>
      <c r="J402" s="35"/>
      <c r="N402" s="22" t="str">
        <f t="shared" si="64"/>
        <v/>
      </c>
      <c r="O402" t="str">
        <f t="shared" si="62"/>
        <v/>
      </c>
      <c r="Q402" s="35" t="str">
        <f t="shared" si="66"/>
        <v/>
      </c>
      <c r="S402" t="str">
        <f t="shared" si="65"/>
        <v/>
      </c>
      <c r="AV402" t="s">
        <v>676</v>
      </c>
      <c r="AW402">
        <v>119</v>
      </c>
    </row>
    <row r="403" spans="7:49" x14ac:dyDescent="0.3">
      <c r="G403" s="22" t="str">
        <f t="shared" si="63"/>
        <v/>
      </c>
      <c r="H403" s="22"/>
      <c r="I403" s="35" t="str">
        <f t="shared" si="61"/>
        <v/>
      </c>
      <c r="J403" s="35"/>
      <c r="N403" s="22" t="str">
        <f t="shared" si="64"/>
        <v/>
      </c>
      <c r="O403" t="str">
        <f t="shared" si="62"/>
        <v/>
      </c>
      <c r="Q403" s="35" t="str">
        <f t="shared" si="66"/>
        <v/>
      </c>
      <c r="S403" t="str">
        <f t="shared" si="65"/>
        <v/>
      </c>
      <c r="AV403" t="s">
        <v>678</v>
      </c>
      <c r="AW403">
        <v>132</v>
      </c>
    </row>
    <row r="404" spans="7:49" x14ac:dyDescent="0.3">
      <c r="G404" s="22" t="str">
        <f t="shared" si="63"/>
        <v/>
      </c>
      <c r="H404" s="22"/>
      <c r="I404" s="35" t="str">
        <f t="shared" si="61"/>
        <v/>
      </c>
      <c r="J404" s="35"/>
      <c r="N404" s="22" t="str">
        <f t="shared" si="64"/>
        <v/>
      </c>
      <c r="O404" t="str">
        <f t="shared" si="62"/>
        <v/>
      </c>
      <c r="Q404" s="35" t="str">
        <f t="shared" si="66"/>
        <v/>
      </c>
      <c r="S404" t="str">
        <f t="shared" si="65"/>
        <v/>
      </c>
      <c r="AV404" t="s">
        <v>679</v>
      </c>
      <c r="AW404">
        <v>133</v>
      </c>
    </row>
    <row r="405" spans="7:49" x14ac:dyDescent="0.3">
      <c r="G405" s="22" t="str">
        <f t="shared" si="63"/>
        <v/>
      </c>
      <c r="H405" s="22"/>
      <c r="I405" s="35" t="str">
        <f t="shared" si="61"/>
        <v/>
      </c>
      <c r="J405" s="35"/>
      <c r="N405" s="22" t="str">
        <f t="shared" si="64"/>
        <v/>
      </c>
      <c r="O405" t="str">
        <f t="shared" si="62"/>
        <v/>
      </c>
      <c r="Q405" s="35" t="str">
        <f t="shared" si="66"/>
        <v/>
      </c>
      <c r="S405" t="str">
        <f t="shared" si="65"/>
        <v/>
      </c>
      <c r="AV405" t="s">
        <v>677</v>
      </c>
      <c r="AW405">
        <v>135</v>
      </c>
    </row>
    <row r="406" spans="7:49" x14ac:dyDescent="0.3">
      <c r="G406" s="22" t="str">
        <f t="shared" si="63"/>
        <v/>
      </c>
      <c r="H406" s="22"/>
      <c r="I406" s="35" t="str">
        <f t="shared" si="61"/>
        <v/>
      </c>
      <c r="J406" s="35"/>
      <c r="N406" s="22" t="str">
        <f t="shared" si="64"/>
        <v/>
      </c>
      <c r="O406" t="str">
        <f t="shared" si="62"/>
        <v/>
      </c>
      <c r="Q406" s="35" t="str">
        <f t="shared" si="66"/>
        <v/>
      </c>
      <c r="S406" t="str">
        <f t="shared" si="65"/>
        <v/>
      </c>
      <c r="AV406" t="s">
        <v>680</v>
      </c>
      <c r="AW406">
        <v>139</v>
      </c>
    </row>
    <row r="407" spans="7:49" x14ac:dyDescent="0.3">
      <c r="G407" s="22" t="str">
        <f t="shared" si="63"/>
        <v/>
      </c>
      <c r="H407" s="22"/>
      <c r="I407" s="35" t="str">
        <f t="shared" si="61"/>
        <v/>
      </c>
      <c r="J407" s="35"/>
      <c r="N407" s="22" t="str">
        <f t="shared" si="64"/>
        <v/>
      </c>
      <c r="O407" t="str">
        <f t="shared" si="62"/>
        <v/>
      </c>
      <c r="Q407" s="35" t="str">
        <f t="shared" si="66"/>
        <v/>
      </c>
      <c r="S407" t="str">
        <f t="shared" si="65"/>
        <v/>
      </c>
      <c r="AV407" t="s">
        <v>686</v>
      </c>
      <c r="AW407">
        <v>141</v>
      </c>
    </row>
    <row r="408" spans="7:49" x14ac:dyDescent="0.3">
      <c r="G408" s="22" t="str">
        <f t="shared" si="63"/>
        <v/>
      </c>
      <c r="H408" s="22"/>
      <c r="I408" s="35" t="str">
        <f t="shared" si="61"/>
        <v/>
      </c>
      <c r="J408" s="35"/>
      <c r="N408" s="22" t="str">
        <f t="shared" si="64"/>
        <v/>
      </c>
      <c r="O408" t="str">
        <f t="shared" si="62"/>
        <v/>
      </c>
      <c r="Q408" s="35" t="str">
        <f t="shared" si="66"/>
        <v/>
      </c>
      <c r="S408" t="str">
        <f t="shared" si="65"/>
        <v/>
      </c>
      <c r="AV408" t="s">
        <v>681</v>
      </c>
      <c r="AW408">
        <v>142</v>
      </c>
    </row>
    <row r="409" spans="7:49" x14ac:dyDescent="0.3">
      <c r="G409" s="22" t="str">
        <f t="shared" si="63"/>
        <v/>
      </c>
      <c r="H409" s="22"/>
      <c r="I409" s="35" t="str">
        <f t="shared" si="61"/>
        <v/>
      </c>
      <c r="J409" s="35"/>
      <c r="N409" s="22" t="str">
        <f t="shared" si="64"/>
        <v/>
      </c>
      <c r="O409" t="str">
        <f t="shared" si="62"/>
        <v/>
      </c>
      <c r="Q409" s="35" t="str">
        <f t="shared" si="66"/>
        <v/>
      </c>
      <c r="S409" t="str">
        <f t="shared" si="65"/>
        <v/>
      </c>
      <c r="AV409" t="s">
        <v>683</v>
      </c>
      <c r="AW409">
        <v>143</v>
      </c>
    </row>
    <row r="410" spans="7:49" x14ac:dyDescent="0.3">
      <c r="G410" s="22" t="str">
        <f t="shared" si="63"/>
        <v/>
      </c>
      <c r="H410" s="22"/>
      <c r="I410" s="35" t="str">
        <f t="shared" si="61"/>
        <v/>
      </c>
      <c r="J410" s="35"/>
      <c r="N410" s="22" t="str">
        <f t="shared" si="64"/>
        <v/>
      </c>
      <c r="O410" t="str">
        <f t="shared" si="62"/>
        <v/>
      </c>
      <c r="Q410" s="35" t="str">
        <f t="shared" si="66"/>
        <v/>
      </c>
      <c r="S410" t="str">
        <f t="shared" si="65"/>
        <v/>
      </c>
      <c r="AV410" t="s">
        <v>685</v>
      </c>
      <c r="AW410">
        <v>144</v>
      </c>
    </row>
    <row r="411" spans="7:49" x14ac:dyDescent="0.3">
      <c r="G411" s="22" t="str">
        <f t="shared" si="63"/>
        <v/>
      </c>
      <c r="H411" s="22"/>
      <c r="I411" s="35" t="str">
        <f t="shared" si="61"/>
        <v/>
      </c>
      <c r="J411" s="35"/>
      <c r="N411" s="22" t="str">
        <f t="shared" si="64"/>
        <v/>
      </c>
      <c r="O411" t="str">
        <f t="shared" si="62"/>
        <v/>
      </c>
      <c r="Q411" s="35" t="str">
        <f t="shared" si="66"/>
        <v/>
      </c>
      <c r="S411" t="str">
        <f t="shared" si="65"/>
        <v/>
      </c>
      <c r="AV411" t="s">
        <v>662</v>
      </c>
      <c r="AW411">
        <v>145</v>
      </c>
    </row>
    <row r="412" spans="7:49" x14ac:dyDescent="0.3">
      <c r="G412" s="22" t="str">
        <f t="shared" si="63"/>
        <v/>
      </c>
      <c r="H412" s="22"/>
      <c r="I412" s="35" t="str">
        <f t="shared" si="61"/>
        <v/>
      </c>
      <c r="J412" s="35"/>
      <c r="N412" s="22" t="str">
        <f t="shared" si="64"/>
        <v/>
      </c>
      <c r="O412" t="str">
        <f t="shared" si="62"/>
        <v/>
      </c>
      <c r="Q412" s="35" t="str">
        <f t="shared" si="66"/>
        <v/>
      </c>
      <c r="S412" t="str">
        <f t="shared" si="65"/>
        <v/>
      </c>
      <c r="AV412" t="s">
        <v>657</v>
      </c>
      <c r="AW412">
        <v>149</v>
      </c>
    </row>
    <row r="413" spans="7:49" x14ac:dyDescent="0.3">
      <c r="G413" s="22" t="str">
        <f t="shared" si="63"/>
        <v/>
      </c>
      <c r="H413" s="22"/>
      <c r="I413" s="35" t="str">
        <f t="shared" si="61"/>
        <v/>
      </c>
      <c r="J413" s="35"/>
      <c r="N413" s="22" t="str">
        <f t="shared" si="64"/>
        <v/>
      </c>
      <c r="O413" t="str">
        <f t="shared" si="62"/>
        <v/>
      </c>
      <c r="Q413" s="35" t="str">
        <f t="shared" si="66"/>
        <v/>
      </c>
      <c r="S413" t="str">
        <f t="shared" si="65"/>
        <v/>
      </c>
      <c r="AV413" t="s">
        <v>687</v>
      </c>
      <c r="AW413">
        <v>151</v>
      </c>
    </row>
    <row r="414" spans="7:49" x14ac:dyDescent="0.3">
      <c r="G414" s="22" t="str">
        <f t="shared" si="63"/>
        <v/>
      </c>
      <c r="H414" s="22"/>
      <c r="I414" s="35" t="str">
        <f t="shared" si="61"/>
        <v/>
      </c>
      <c r="J414" s="35"/>
      <c r="N414" s="22" t="str">
        <f t="shared" si="64"/>
        <v/>
      </c>
      <c r="O414" t="str">
        <f t="shared" si="62"/>
        <v/>
      </c>
      <c r="Q414" s="35" t="str">
        <f t="shared" si="66"/>
        <v/>
      </c>
      <c r="S414" t="str">
        <f t="shared" si="65"/>
        <v/>
      </c>
      <c r="AV414" t="s">
        <v>688</v>
      </c>
      <c r="AW414">
        <v>152</v>
      </c>
    </row>
    <row r="415" spans="7:49" x14ac:dyDescent="0.3">
      <c r="G415" s="22" t="str">
        <f t="shared" si="63"/>
        <v/>
      </c>
      <c r="H415" s="22"/>
      <c r="I415" s="35" t="str">
        <f t="shared" si="61"/>
        <v/>
      </c>
      <c r="J415" s="35"/>
      <c r="N415" s="22" t="str">
        <f t="shared" si="64"/>
        <v/>
      </c>
      <c r="O415" t="str">
        <f t="shared" si="62"/>
        <v/>
      </c>
      <c r="Q415" s="35" t="str">
        <f t="shared" si="66"/>
        <v/>
      </c>
      <c r="S415" t="str">
        <f t="shared" si="65"/>
        <v/>
      </c>
      <c r="AV415" t="s">
        <v>690</v>
      </c>
      <c r="AW415">
        <v>163</v>
      </c>
    </row>
    <row r="416" spans="7:49" x14ac:dyDescent="0.3">
      <c r="G416" s="22" t="str">
        <f t="shared" si="63"/>
        <v/>
      </c>
      <c r="H416" s="22"/>
      <c r="I416" s="35" t="str">
        <f t="shared" si="61"/>
        <v/>
      </c>
      <c r="J416" s="35"/>
      <c r="N416" s="22" t="str">
        <f t="shared" si="64"/>
        <v/>
      </c>
      <c r="O416" t="str">
        <f t="shared" si="62"/>
        <v/>
      </c>
      <c r="Q416" s="35" t="str">
        <f t="shared" si="66"/>
        <v/>
      </c>
      <c r="S416" t="str">
        <f t="shared" si="65"/>
        <v/>
      </c>
      <c r="AV416" t="s">
        <v>692</v>
      </c>
      <c r="AW416">
        <v>171</v>
      </c>
    </row>
    <row r="417" spans="7:49" x14ac:dyDescent="0.3">
      <c r="G417" s="22" t="str">
        <f t="shared" si="63"/>
        <v/>
      </c>
      <c r="H417" s="22"/>
      <c r="I417" s="35" t="str">
        <f t="shared" si="61"/>
        <v/>
      </c>
      <c r="J417" s="35"/>
      <c r="N417" s="22" t="str">
        <f t="shared" si="64"/>
        <v/>
      </c>
      <c r="O417" t="str">
        <f t="shared" si="62"/>
        <v/>
      </c>
      <c r="Q417" s="35" t="str">
        <f t="shared" si="66"/>
        <v/>
      </c>
      <c r="S417" t="str">
        <f t="shared" si="65"/>
        <v/>
      </c>
      <c r="AV417" t="s">
        <v>650</v>
      </c>
      <c r="AW417">
        <v>172</v>
      </c>
    </row>
    <row r="418" spans="7:49" x14ac:dyDescent="0.3">
      <c r="G418" s="22" t="str">
        <f t="shared" si="63"/>
        <v/>
      </c>
      <c r="H418" s="22"/>
      <c r="I418" s="35" t="str">
        <f t="shared" si="61"/>
        <v/>
      </c>
      <c r="J418" s="35"/>
      <c r="N418" s="22" t="str">
        <f t="shared" si="64"/>
        <v/>
      </c>
      <c r="O418" t="str">
        <f t="shared" si="62"/>
        <v/>
      </c>
      <c r="Q418" s="35" t="str">
        <f t="shared" si="66"/>
        <v/>
      </c>
      <c r="S418" t="str">
        <f t="shared" si="65"/>
        <v/>
      </c>
      <c r="AV418" t="s">
        <v>693</v>
      </c>
      <c r="AW418">
        <v>174</v>
      </c>
    </row>
    <row r="419" spans="7:49" x14ac:dyDescent="0.3">
      <c r="G419" s="22" t="str">
        <f t="shared" si="63"/>
        <v/>
      </c>
      <c r="H419" s="22"/>
      <c r="I419" s="35" t="str">
        <f t="shared" si="61"/>
        <v/>
      </c>
      <c r="J419" s="35"/>
      <c r="N419" s="22" t="str">
        <f t="shared" si="64"/>
        <v/>
      </c>
      <c r="O419" t="str">
        <f t="shared" si="62"/>
        <v/>
      </c>
      <c r="Q419" s="35" t="str">
        <f t="shared" si="66"/>
        <v/>
      </c>
      <c r="S419" t="str">
        <f t="shared" si="65"/>
        <v/>
      </c>
      <c r="AV419" t="s">
        <v>695</v>
      </c>
      <c r="AW419">
        <v>175</v>
      </c>
    </row>
    <row r="420" spans="7:49" x14ac:dyDescent="0.3">
      <c r="G420" s="22" t="str">
        <f t="shared" si="63"/>
        <v/>
      </c>
      <c r="H420" s="22"/>
      <c r="I420" s="35" t="str">
        <f t="shared" si="61"/>
        <v/>
      </c>
      <c r="J420" s="35"/>
      <c r="N420" s="22" t="str">
        <f t="shared" si="64"/>
        <v/>
      </c>
      <c r="O420" t="str">
        <f t="shared" si="62"/>
        <v/>
      </c>
      <c r="Q420" s="35" t="str">
        <f t="shared" si="66"/>
        <v/>
      </c>
      <c r="S420" t="str">
        <f t="shared" si="65"/>
        <v/>
      </c>
      <c r="AV420" t="s">
        <v>694</v>
      </c>
      <c r="AW420">
        <v>184</v>
      </c>
    </row>
    <row r="421" spans="7:49" x14ac:dyDescent="0.3">
      <c r="G421" s="22" t="str">
        <f t="shared" si="63"/>
        <v/>
      </c>
      <c r="H421" s="22"/>
      <c r="I421" s="35" t="str">
        <f t="shared" si="61"/>
        <v/>
      </c>
      <c r="J421" s="35"/>
      <c r="N421" s="22" t="str">
        <f t="shared" si="64"/>
        <v/>
      </c>
      <c r="O421" t="str">
        <f t="shared" si="62"/>
        <v/>
      </c>
      <c r="Q421" s="35" t="str">
        <f t="shared" si="66"/>
        <v/>
      </c>
      <c r="S421" t="str">
        <f t="shared" si="65"/>
        <v/>
      </c>
      <c r="AV421" t="s">
        <v>696</v>
      </c>
      <c r="AW421">
        <v>188</v>
      </c>
    </row>
    <row r="422" spans="7:49" x14ac:dyDescent="0.3">
      <c r="G422" s="22" t="str">
        <f t="shared" si="63"/>
        <v/>
      </c>
      <c r="H422" s="22"/>
      <c r="I422" s="35" t="str">
        <f t="shared" si="61"/>
        <v/>
      </c>
      <c r="J422" s="35"/>
      <c r="N422" s="22" t="str">
        <f t="shared" si="64"/>
        <v/>
      </c>
      <c r="O422" t="str">
        <f t="shared" si="62"/>
        <v/>
      </c>
      <c r="Q422" s="35" t="str">
        <f t="shared" si="66"/>
        <v/>
      </c>
      <c r="S422" t="str">
        <f t="shared" si="65"/>
        <v/>
      </c>
      <c r="AV422" t="s">
        <v>698</v>
      </c>
      <c r="AW422">
        <v>192</v>
      </c>
    </row>
    <row r="423" spans="7:49" x14ac:dyDescent="0.3">
      <c r="G423" s="22" t="str">
        <f t="shared" si="63"/>
        <v/>
      </c>
      <c r="H423" s="22"/>
      <c r="I423" s="35" t="str">
        <f t="shared" si="61"/>
        <v/>
      </c>
      <c r="J423" s="35"/>
      <c r="N423" s="22" t="str">
        <f t="shared" si="64"/>
        <v/>
      </c>
      <c r="O423" t="str">
        <f t="shared" si="62"/>
        <v/>
      </c>
      <c r="Q423" s="35" t="str">
        <f t="shared" si="66"/>
        <v/>
      </c>
      <c r="S423" t="str">
        <f t="shared" si="65"/>
        <v/>
      </c>
      <c r="AV423" t="s">
        <v>699</v>
      </c>
      <c r="AW423">
        <v>193</v>
      </c>
    </row>
    <row r="424" spans="7:49" x14ac:dyDescent="0.3">
      <c r="G424" s="22" t="str">
        <f t="shared" si="63"/>
        <v/>
      </c>
      <c r="H424" s="22"/>
      <c r="I424" s="35" t="str">
        <f t="shared" si="61"/>
        <v/>
      </c>
      <c r="J424" s="35"/>
      <c r="N424" s="22" t="str">
        <f t="shared" si="64"/>
        <v/>
      </c>
      <c r="O424" t="str">
        <f t="shared" si="62"/>
        <v/>
      </c>
      <c r="Q424" s="35" t="str">
        <f t="shared" si="66"/>
        <v/>
      </c>
      <c r="S424" t="str">
        <f t="shared" si="65"/>
        <v/>
      </c>
      <c r="AV424" t="s">
        <v>664</v>
      </c>
      <c r="AW424">
        <v>3096</v>
      </c>
    </row>
    <row r="425" spans="7:49" x14ac:dyDescent="0.3">
      <c r="G425" s="22" t="str">
        <f t="shared" si="63"/>
        <v/>
      </c>
      <c r="H425" s="22"/>
      <c r="I425" s="35" t="str">
        <f t="shared" si="61"/>
        <v/>
      </c>
      <c r="J425" s="35"/>
      <c r="N425" s="22" t="str">
        <f t="shared" si="64"/>
        <v/>
      </c>
      <c r="O425" t="str">
        <f t="shared" si="62"/>
        <v/>
      </c>
      <c r="Q425" s="35" t="str">
        <f t="shared" si="66"/>
        <v/>
      </c>
      <c r="S425" t="str">
        <f t="shared" si="65"/>
        <v/>
      </c>
      <c r="AV425" t="s">
        <v>684</v>
      </c>
      <c r="AW425">
        <v>3097</v>
      </c>
    </row>
    <row r="426" spans="7:49" x14ac:dyDescent="0.3">
      <c r="G426" s="22" t="str">
        <f t="shared" si="63"/>
        <v/>
      </c>
      <c r="H426" s="22"/>
      <c r="I426" s="35" t="str">
        <f t="shared" si="61"/>
        <v/>
      </c>
      <c r="J426" s="35"/>
      <c r="N426" s="22" t="str">
        <f t="shared" si="64"/>
        <v/>
      </c>
      <c r="O426" t="str">
        <f t="shared" si="62"/>
        <v/>
      </c>
      <c r="Q426" s="35" t="str">
        <f t="shared" si="66"/>
        <v/>
      </c>
      <c r="S426" t="str">
        <f t="shared" si="65"/>
        <v/>
      </c>
    </row>
    <row r="427" spans="7:49" x14ac:dyDescent="0.3">
      <c r="G427" s="22" t="str">
        <f t="shared" si="63"/>
        <v/>
      </c>
      <c r="H427" s="22"/>
      <c r="I427" s="35" t="str">
        <f t="shared" si="61"/>
        <v/>
      </c>
      <c r="J427" s="35"/>
      <c r="N427" s="22" t="str">
        <f t="shared" si="64"/>
        <v/>
      </c>
      <c r="O427" t="str">
        <f t="shared" si="62"/>
        <v/>
      </c>
      <c r="Q427" s="35" t="str">
        <f t="shared" si="66"/>
        <v/>
      </c>
      <c r="S427" t="str">
        <f t="shared" si="65"/>
        <v/>
      </c>
    </row>
    <row r="428" spans="7:49" x14ac:dyDescent="0.3">
      <c r="G428" s="22" t="str">
        <f t="shared" si="63"/>
        <v/>
      </c>
      <c r="H428" s="22"/>
      <c r="I428" s="35" t="str">
        <f t="shared" si="61"/>
        <v/>
      </c>
      <c r="J428" s="35"/>
      <c r="N428" s="22" t="str">
        <f t="shared" si="64"/>
        <v/>
      </c>
      <c r="O428" t="str">
        <f t="shared" si="62"/>
        <v/>
      </c>
      <c r="Q428" s="35" t="str">
        <f t="shared" si="66"/>
        <v/>
      </c>
      <c r="S428" t="str">
        <f t="shared" si="65"/>
        <v/>
      </c>
    </row>
    <row r="429" spans="7:49" x14ac:dyDescent="0.3">
      <c r="G429" s="22" t="str">
        <f t="shared" si="63"/>
        <v/>
      </c>
      <c r="H429" s="22"/>
      <c r="I429" s="35" t="str">
        <f t="shared" si="61"/>
        <v/>
      </c>
      <c r="J429" s="35"/>
      <c r="N429" s="22" t="str">
        <f t="shared" si="64"/>
        <v/>
      </c>
      <c r="O429" t="str">
        <f t="shared" si="62"/>
        <v/>
      </c>
      <c r="Q429" s="35" t="str">
        <f t="shared" si="66"/>
        <v/>
      </c>
      <c r="S429" t="str">
        <f t="shared" si="65"/>
        <v/>
      </c>
    </row>
    <row r="430" spans="7:49" x14ac:dyDescent="0.3">
      <c r="G430" s="22" t="str">
        <f t="shared" si="63"/>
        <v/>
      </c>
      <c r="H430" s="22"/>
      <c r="I430" s="35" t="str">
        <f t="shared" si="61"/>
        <v/>
      </c>
      <c r="J430" s="35"/>
      <c r="N430" s="22" t="str">
        <f t="shared" si="64"/>
        <v/>
      </c>
      <c r="O430" t="str">
        <f t="shared" si="62"/>
        <v/>
      </c>
      <c r="Q430" s="35" t="str">
        <f t="shared" si="66"/>
        <v/>
      </c>
      <c r="S430" t="str">
        <f t="shared" si="65"/>
        <v/>
      </c>
    </row>
    <row r="431" spans="7:49" x14ac:dyDescent="0.3">
      <c r="G431" s="22" t="str">
        <f t="shared" si="63"/>
        <v/>
      </c>
      <c r="H431" s="22"/>
      <c r="I431" s="35" t="str">
        <f t="shared" si="61"/>
        <v/>
      </c>
      <c r="J431" s="35"/>
      <c r="N431" s="22" t="str">
        <f t="shared" si="64"/>
        <v/>
      </c>
      <c r="O431" t="str">
        <f t="shared" si="62"/>
        <v/>
      </c>
      <c r="Q431" s="35" t="str">
        <f t="shared" si="66"/>
        <v/>
      </c>
      <c r="S431" t="str">
        <f t="shared" si="65"/>
        <v/>
      </c>
    </row>
    <row r="432" spans="7:49" x14ac:dyDescent="0.3">
      <c r="G432" s="22" t="str">
        <f t="shared" si="63"/>
        <v/>
      </c>
      <c r="H432" s="22"/>
      <c r="I432" s="35" t="str">
        <f t="shared" si="61"/>
        <v/>
      </c>
      <c r="J432" s="35"/>
      <c r="N432" s="22" t="str">
        <f t="shared" si="64"/>
        <v/>
      </c>
      <c r="O432" t="str">
        <f t="shared" si="62"/>
        <v/>
      </c>
      <c r="Q432" s="35" t="str">
        <f t="shared" si="66"/>
        <v/>
      </c>
      <c r="S432" t="str">
        <f t="shared" si="65"/>
        <v/>
      </c>
    </row>
    <row r="433" spans="7:19" x14ac:dyDescent="0.3">
      <c r="G433" s="22" t="str">
        <f t="shared" si="63"/>
        <v/>
      </c>
      <c r="H433" s="22"/>
      <c r="I433" s="35" t="str">
        <f t="shared" si="61"/>
        <v/>
      </c>
      <c r="J433" s="35"/>
      <c r="N433" s="22" t="str">
        <f t="shared" si="64"/>
        <v/>
      </c>
      <c r="O433" t="str">
        <f t="shared" si="62"/>
        <v/>
      </c>
      <c r="Q433" s="35" t="str">
        <f t="shared" si="66"/>
        <v/>
      </c>
      <c r="S433" t="str">
        <f t="shared" si="65"/>
        <v/>
      </c>
    </row>
    <row r="434" spans="7:19" x14ac:dyDescent="0.3">
      <c r="G434" s="22" t="str">
        <f t="shared" si="63"/>
        <v/>
      </c>
      <c r="H434" s="22"/>
      <c r="I434" s="35" t="str">
        <f t="shared" si="61"/>
        <v/>
      </c>
      <c r="J434" s="35"/>
      <c r="N434" s="22" t="str">
        <f t="shared" si="64"/>
        <v/>
      </c>
      <c r="O434" t="str">
        <f t="shared" si="62"/>
        <v/>
      </c>
      <c r="Q434" s="35" t="str">
        <f t="shared" si="66"/>
        <v/>
      </c>
      <c r="S434" t="str">
        <f t="shared" si="65"/>
        <v/>
      </c>
    </row>
    <row r="435" spans="7:19" x14ac:dyDescent="0.3">
      <c r="G435" s="22" t="str">
        <f t="shared" si="63"/>
        <v/>
      </c>
      <c r="H435" s="22"/>
      <c r="I435" s="35" t="str">
        <f t="shared" si="61"/>
        <v/>
      </c>
      <c r="J435" s="35"/>
      <c r="N435" s="22" t="str">
        <f t="shared" si="64"/>
        <v/>
      </c>
      <c r="O435" t="str">
        <f t="shared" si="62"/>
        <v/>
      </c>
      <c r="Q435" s="35" t="str">
        <f t="shared" si="66"/>
        <v/>
      </c>
      <c r="S435" t="str">
        <f t="shared" si="65"/>
        <v/>
      </c>
    </row>
    <row r="436" spans="7:19" x14ac:dyDescent="0.3">
      <c r="G436" s="22" t="str">
        <f t="shared" si="63"/>
        <v/>
      </c>
      <c r="H436" s="22"/>
      <c r="I436" s="35" t="str">
        <f t="shared" si="61"/>
        <v/>
      </c>
      <c r="J436" s="35"/>
      <c r="N436" s="22" t="str">
        <f t="shared" si="64"/>
        <v/>
      </c>
      <c r="O436" t="str">
        <f t="shared" si="62"/>
        <v/>
      </c>
      <c r="Q436" s="35" t="str">
        <f t="shared" si="66"/>
        <v/>
      </c>
      <c r="S436" t="str">
        <f t="shared" si="65"/>
        <v/>
      </c>
    </row>
    <row r="437" spans="7:19" x14ac:dyDescent="0.3">
      <c r="G437" s="22" t="str">
        <f t="shared" si="63"/>
        <v/>
      </c>
      <c r="H437" s="22"/>
      <c r="I437" s="35" t="str">
        <f t="shared" si="61"/>
        <v/>
      </c>
      <c r="J437" s="35"/>
      <c r="N437" s="22" t="str">
        <f t="shared" si="64"/>
        <v/>
      </c>
      <c r="O437" t="str">
        <f t="shared" si="62"/>
        <v/>
      </c>
      <c r="Q437" s="35" t="str">
        <f t="shared" si="66"/>
        <v/>
      </c>
      <c r="S437" t="str">
        <f t="shared" si="65"/>
        <v/>
      </c>
    </row>
    <row r="438" spans="7:19" x14ac:dyDescent="0.3">
      <c r="G438" s="22" t="str">
        <f t="shared" si="63"/>
        <v/>
      </c>
      <c r="H438" s="22"/>
      <c r="I438" s="35" t="str">
        <f t="shared" si="61"/>
        <v/>
      </c>
      <c r="J438" s="35"/>
      <c r="N438" s="22" t="str">
        <f t="shared" si="64"/>
        <v/>
      </c>
      <c r="O438" t="str">
        <f t="shared" si="62"/>
        <v/>
      </c>
      <c r="Q438" s="35" t="str">
        <f t="shared" si="66"/>
        <v/>
      </c>
      <c r="S438" t="str">
        <f t="shared" si="65"/>
        <v/>
      </c>
    </row>
    <row r="439" spans="7:19" x14ac:dyDescent="0.3">
      <c r="G439" s="22" t="str">
        <f t="shared" si="63"/>
        <v/>
      </c>
      <c r="H439" s="22"/>
      <c r="I439" s="35" t="str">
        <f t="shared" si="61"/>
        <v/>
      </c>
      <c r="J439" s="35"/>
      <c r="N439" s="22" t="str">
        <f t="shared" si="64"/>
        <v/>
      </c>
      <c r="O439" t="str">
        <f t="shared" si="62"/>
        <v/>
      </c>
      <c r="Q439" s="35" t="str">
        <f t="shared" si="66"/>
        <v/>
      </c>
      <c r="S439" t="str">
        <f t="shared" si="65"/>
        <v/>
      </c>
    </row>
    <row r="440" spans="7:19" x14ac:dyDescent="0.3">
      <c r="G440" s="22" t="str">
        <f t="shared" si="63"/>
        <v/>
      </c>
      <c r="H440" s="22"/>
      <c r="I440" s="35" t="str">
        <f t="shared" ref="I440:I503" si="67">+IF(F440="","","T-"&amp;$G$1+G440)</f>
        <v/>
      </c>
      <c r="J440" s="35"/>
      <c r="N440" s="22" t="str">
        <f t="shared" si="64"/>
        <v/>
      </c>
      <c r="O440" t="str">
        <f t="shared" si="62"/>
        <v/>
      </c>
      <c r="Q440" s="35" t="str">
        <f t="shared" si="66"/>
        <v/>
      </c>
      <c r="S440" t="str">
        <f t="shared" si="65"/>
        <v/>
      </c>
    </row>
    <row r="441" spans="7:19" x14ac:dyDescent="0.3">
      <c r="G441" s="22" t="str">
        <f t="shared" si="63"/>
        <v/>
      </c>
      <c r="H441" s="22"/>
      <c r="I441" s="35" t="str">
        <f t="shared" si="67"/>
        <v/>
      </c>
      <c r="J441" s="35"/>
      <c r="N441" s="22" t="str">
        <f t="shared" si="64"/>
        <v/>
      </c>
      <c r="O441" t="str">
        <f t="shared" si="62"/>
        <v/>
      </c>
      <c r="Q441" s="35" t="str">
        <f t="shared" si="66"/>
        <v/>
      </c>
      <c r="S441" t="str">
        <f t="shared" si="65"/>
        <v/>
      </c>
    </row>
    <row r="442" spans="7:19" x14ac:dyDescent="0.3">
      <c r="G442" s="22" t="str">
        <f t="shared" si="63"/>
        <v/>
      </c>
      <c r="H442" s="22"/>
      <c r="I442" s="35" t="str">
        <f t="shared" si="67"/>
        <v/>
      </c>
      <c r="J442" s="35"/>
      <c r="N442" s="22" t="str">
        <f t="shared" si="64"/>
        <v/>
      </c>
      <c r="O442" t="str">
        <f t="shared" si="62"/>
        <v/>
      </c>
      <c r="Q442" s="35" t="str">
        <f t="shared" si="66"/>
        <v/>
      </c>
      <c r="S442" t="str">
        <f t="shared" si="65"/>
        <v/>
      </c>
    </row>
    <row r="443" spans="7:19" x14ac:dyDescent="0.3">
      <c r="G443" s="22" t="str">
        <f t="shared" si="63"/>
        <v/>
      </c>
      <c r="H443" s="22"/>
      <c r="I443" s="35" t="str">
        <f t="shared" si="67"/>
        <v/>
      </c>
      <c r="J443" s="35"/>
      <c r="N443" s="22" t="str">
        <f t="shared" si="64"/>
        <v/>
      </c>
      <c r="O443" t="str">
        <f t="shared" si="62"/>
        <v/>
      </c>
      <c r="Q443" s="35" t="str">
        <f t="shared" si="66"/>
        <v/>
      </c>
      <c r="S443" t="str">
        <f t="shared" si="65"/>
        <v/>
      </c>
    </row>
    <row r="444" spans="7:19" x14ac:dyDescent="0.3">
      <c r="G444" s="22" t="str">
        <f t="shared" si="63"/>
        <v/>
      </c>
      <c r="H444" s="22"/>
      <c r="I444" s="35" t="str">
        <f t="shared" si="67"/>
        <v/>
      </c>
      <c r="J444" s="35"/>
      <c r="N444" s="22" t="str">
        <f t="shared" si="64"/>
        <v/>
      </c>
      <c r="O444" t="str">
        <f t="shared" si="62"/>
        <v/>
      </c>
      <c r="Q444" s="35" t="str">
        <f t="shared" si="66"/>
        <v/>
      </c>
      <c r="S444" t="str">
        <f t="shared" si="65"/>
        <v/>
      </c>
    </row>
    <row r="445" spans="7:19" x14ac:dyDescent="0.3">
      <c r="G445" s="22" t="str">
        <f t="shared" si="63"/>
        <v/>
      </c>
      <c r="H445" s="22"/>
      <c r="I445" s="35" t="str">
        <f t="shared" si="67"/>
        <v/>
      </c>
      <c r="J445" s="35"/>
      <c r="N445" s="22" t="str">
        <f t="shared" si="64"/>
        <v/>
      </c>
      <c r="O445" t="str">
        <f t="shared" si="62"/>
        <v/>
      </c>
      <c r="Q445" s="35" t="str">
        <f t="shared" si="66"/>
        <v/>
      </c>
      <c r="S445" t="str">
        <f t="shared" si="65"/>
        <v/>
      </c>
    </row>
    <row r="446" spans="7:19" x14ac:dyDescent="0.3">
      <c r="G446" s="22" t="str">
        <f t="shared" si="63"/>
        <v/>
      </c>
      <c r="H446" s="22"/>
      <c r="I446" s="35" t="str">
        <f t="shared" si="67"/>
        <v/>
      </c>
      <c r="J446" s="35"/>
      <c r="N446" s="22" t="str">
        <f t="shared" si="64"/>
        <v/>
      </c>
      <c r="O446" t="str">
        <f t="shared" si="62"/>
        <v/>
      </c>
      <c r="Q446" s="35" t="str">
        <f t="shared" si="66"/>
        <v/>
      </c>
      <c r="S446" t="str">
        <f t="shared" si="65"/>
        <v/>
      </c>
    </row>
    <row r="447" spans="7:19" x14ac:dyDescent="0.3">
      <c r="G447" s="22" t="str">
        <f t="shared" si="63"/>
        <v/>
      </c>
      <c r="H447" s="22"/>
      <c r="I447" s="35" t="str">
        <f t="shared" si="67"/>
        <v/>
      </c>
      <c r="J447" s="35"/>
      <c r="N447" s="22" t="str">
        <f t="shared" si="64"/>
        <v/>
      </c>
      <c r="O447" t="str">
        <f t="shared" si="62"/>
        <v/>
      </c>
      <c r="Q447" s="35" t="str">
        <f t="shared" si="66"/>
        <v/>
      </c>
      <c r="S447" t="str">
        <f t="shared" si="65"/>
        <v/>
      </c>
    </row>
    <row r="448" spans="7:19" x14ac:dyDescent="0.3">
      <c r="G448" s="22" t="str">
        <f t="shared" si="63"/>
        <v/>
      </c>
      <c r="H448" s="22"/>
      <c r="I448" s="35" t="str">
        <f t="shared" si="67"/>
        <v/>
      </c>
      <c r="J448" s="35"/>
      <c r="N448" s="22" t="str">
        <f t="shared" si="64"/>
        <v/>
      </c>
      <c r="O448" t="str">
        <f t="shared" si="62"/>
        <v/>
      </c>
      <c r="Q448" s="35" t="str">
        <f t="shared" si="66"/>
        <v/>
      </c>
      <c r="S448" t="str">
        <f t="shared" si="65"/>
        <v/>
      </c>
    </row>
    <row r="449" spans="7:19" x14ac:dyDescent="0.3">
      <c r="G449" s="22" t="str">
        <f t="shared" si="63"/>
        <v/>
      </c>
      <c r="H449" s="22"/>
      <c r="I449" s="35" t="str">
        <f t="shared" si="67"/>
        <v/>
      </c>
      <c r="J449" s="35"/>
      <c r="N449" s="22" t="str">
        <f t="shared" si="64"/>
        <v/>
      </c>
      <c r="O449" t="str">
        <f t="shared" si="62"/>
        <v/>
      </c>
      <c r="Q449" s="35" t="str">
        <f t="shared" si="66"/>
        <v/>
      </c>
      <c r="S449" t="str">
        <f t="shared" si="65"/>
        <v/>
      </c>
    </row>
    <row r="450" spans="7:19" x14ac:dyDescent="0.3">
      <c r="G450" s="22" t="str">
        <f t="shared" si="63"/>
        <v/>
      </c>
      <c r="H450" s="22"/>
      <c r="I450" s="35" t="str">
        <f t="shared" si="67"/>
        <v/>
      </c>
      <c r="J450" s="35"/>
      <c r="N450" s="22" t="str">
        <f t="shared" si="64"/>
        <v/>
      </c>
      <c r="O450" t="str">
        <f t="shared" si="62"/>
        <v/>
      </c>
      <c r="Q450" s="35" t="str">
        <f t="shared" si="66"/>
        <v/>
      </c>
      <c r="S450" t="str">
        <f t="shared" si="65"/>
        <v/>
      </c>
    </row>
    <row r="451" spans="7:19" x14ac:dyDescent="0.3">
      <c r="G451" s="22" t="str">
        <f t="shared" si="63"/>
        <v/>
      </c>
      <c r="H451" s="22"/>
      <c r="I451" s="35" t="str">
        <f t="shared" si="67"/>
        <v/>
      </c>
      <c r="J451" s="35"/>
      <c r="N451" s="22" t="str">
        <f t="shared" si="64"/>
        <v/>
      </c>
      <c r="O451" t="str">
        <f t="shared" si="62"/>
        <v/>
      </c>
      <c r="Q451" s="35" t="str">
        <f t="shared" si="66"/>
        <v/>
      </c>
      <c r="S451" t="str">
        <f t="shared" si="65"/>
        <v/>
      </c>
    </row>
    <row r="452" spans="7:19" x14ac:dyDescent="0.3">
      <c r="G452" s="22" t="str">
        <f t="shared" si="63"/>
        <v/>
      </c>
      <c r="H452" s="22"/>
      <c r="I452" s="35" t="str">
        <f t="shared" si="67"/>
        <v/>
      </c>
      <c r="J452" s="35"/>
      <c r="N452" s="22" t="str">
        <f t="shared" si="64"/>
        <v/>
      </c>
      <c r="O452" t="str">
        <f t="shared" ref="O452:O515" si="68">+IF(M452="","","C-"&amp;$G$1+N452)</f>
        <v/>
      </c>
      <c r="Q452" s="35" t="str">
        <f t="shared" si="66"/>
        <v/>
      </c>
      <c r="S452" t="str">
        <f t="shared" si="65"/>
        <v/>
      </c>
    </row>
    <row r="453" spans="7:19" x14ac:dyDescent="0.3">
      <c r="G453" s="22" t="str">
        <f t="shared" ref="G453:G516" si="69">+IF(F453="","",G452+1)</f>
        <v/>
      </c>
      <c r="H453" s="22"/>
      <c r="I453" s="35" t="str">
        <f t="shared" si="67"/>
        <v/>
      </c>
      <c r="J453" s="35"/>
      <c r="N453" s="22" t="str">
        <f t="shared" ref="N453:N516" si="70">+IF(M453="","",N452+1)</f>
        <v/>
      </c>
      <c r="O453" t="str">
        <f t="shared" si="68"/>
        <v/>
      </c>
      <c r="Q453" s="35" t="str">
        <f t="shared" si="66"/>
        <v/>
      </c>
      <c r="S453" t="str">
        <f t="shared" ref="S453:S516" si="71">+Q453</f>
        <v/>
      </c>
    </row>
    <row r="454" spans="7:19" x14ac:dyDescent="0.3">
      <c r="G454" s="22" t="str">
        <f t="shared" si="69"/>
        <v/>
      </c>
      <c r="H454" s="22"/>
      <c r="I454" s="35" t="str">
        <f t="shared" si="67"/>
        <v/>
      </c>
      <c r="J454" s="35"/>
      <c r="N454" s="22" t="str">
        <f t="shared" si="70"/>
        <v/>
      </c>
      <c r="O454" t="str">
        <f t="shared" si="68"/>
        <v/>
      </c>
      <c r="Q454" s="35" t="str">
        <f t="shared" ref="Q454:Q517" si="72">++IF(R454="","",Q453+1)</f>
        <v/>
      </c>
      <c r="S454" t="str">
        <f t="shared" si="71"/>
        <v/>
      </c>
    </row>
    <row r="455" spans="7:19" x14ac:dyDescent="0.3">
      <c r="G455" s="22" t="str">
        <f t="shared" si="69"/>
        <v/>
      </c>
      <c r="H455" s="22"/>
      <c r="I455" s="35" t="str">
        <f t="shared" si="67"/>
        <v/>
      </c>
      <c r="J455" s="35"/>
      <c r="N455" s="22" t="str">
        <f t="shared" si="70"/>
        <v/>
      </c>
      <c r="O455" t="str">
        <f t="shared" si="68"/>
        <v/>
      </c>
      <c r="Q455" s="35" t="str">
        <f t="shared" si="72"/>
        <v/>
      </c>
      <c r="S455" t="str">
        <f t="shared" si="71"/>
        <v/>
      </c>
    </row>
    <row r="456" spans="7:19" x14ac:dyDescent="0.3">
      <c r="G456" s="22" t="str">
        <f t="shared" si="69"/>
        <v/>
      </c>
      <c r="H456" s="22"/>
      <c r="I456" s="35" t="str">
        <f t="shared" si="67"/>
        <v/>
      </c>
      <c r="J456" s="35"/>
      <c r="N456" s="22" t="str">
        <f t="shared" si="70"/>
        <v/>
      </c>
      <c r="O456" t="str">
        <f t="shared" si="68"/>
        <v/>
      </c>
      <c r="Q456" s="35" t="str">
        <f t="shared" si="72"/>
        <v/>
      </c>
      <c r="S456" t="str">
        <f t="shared" si="71"/>
        <v/>
      </c>
    </row>
    <row r="457" spans="7:19" x14ac:dyDescent="0.3">
      <c r="G457" s="22" t="str">
        <f t="shared" si="69"/>
        <v/>
      </c>
      <c r="H457" s="22"/>
      <c r="I457" s="35" t="str">
        <f t="shared" si="67"/>
        <v/>
      </c>
      <c r="J457" s="35"/>
      <c r="N457" s="22" t="str">
        <f t="shared" si="70"/>
        <v/>
      </c>
      <c r="O457" t="str">
        <f t="shared" si="68"/>
        <v/>
      </c>
      <c r="Q457" s="35" t="str">
        <f t="shared" si="72"/>
        <v/>
      </c>
      <c r="S457" t="str">
        <f t="shared" si="71"/>
        <v/>
      </c>
    </row>
    <row r="458" spans="7:19" x14ac:dyDescent="0.3">
      <c r="G458" s="22" t="str">
        <f t="shared" si="69"/>
        <v/>
      </c>
      <c r="H458" s="22"/>
      <c r="I458" s="35" t="str">
        <f t="shared" si="67"/>
        <v/>
      </c>
      <c r="J458" s="35"/>
      <c r="N458" s="22" t="str">
        <f t="shared" si="70"/>
        <v/>
      </c>
      <c r="O458" t="str">
        <f t="shared" si="68"/>
        <v/>
      </c>
      <c r="Q458" s="35" t="str">
        <f t="shared" si="72"/>
        <v/>
      </c>
      <c r="S458" t="str">
        <f t="shared" si="71"/>
        <v/>
      </c>
    </row>
    <row r="459" spans="7:19" x14ac:dyDescent="0.3">
      <c r="G459" s="22" t="str">
        <f t="shared" si="69"/>
        <v/>
      </c>
      <c r="H459" s="22"/>
      <c r="I459" s="35" t="str">
        <f t="shared" si="67"/>
        <v/>
      </c>
      <c r="J459" s="35"/>
      <c r="N459" s="22" t="str">
        <f t="shared" si="70"/>
        <v/>
      </c>
      <c r="O459" t="str">
        <f t="shared" si="68"/>
        <v/>
      </c>
      <c r="Q459" s="35" t="str">
        <f t="shared" si="72"/>
        <v/>
      </c>
      <c r="S459" t="str">
        <f t="shared" si="71"/>
        <v/>
      </c>
    </row>
    <row r="460" spans="7:19" x14ac:dyDescent="0.3">
      <c r="G460" s="22" t="str">
        <f t="shared" si="69"/>
        <v/>
      </c>
      <c r="H460" s="22"/>
      <c r="I460" s="35" t="str">
        <f t="shared" si="67"/>
        <v/>
      </c>
      <c r="J460" s="35"/>
      <c r="N460" s="22" t="str">
        <f t="shared" si="70"/>
        <v/>
      </c>
      <c r="O460" t="str">
        <f t="shared" si="68"/>
        <v/>
      </c>
      <c r="Q460" s="35" t="str">
        <f t="shared" si="72"/>
        <v/>
      </c>
      <c r="S460" t="str">
        <f t="shared" si="71"/>
        <v/>
      </c>
    </row>
    <row r="461" spans="7:19" x14ac:dyDescent="0.3">
      <c r="G461" s="22" t="str">
        <f t="shared" si="69"/>
        <v/>
      </c>
      <c r="H461" s="22"/>
      <c r="I461" s="35" t="str">
        <f t="shared" si="67"/>
        <v/>
      </c>
      <c r="J461" s="35"/>
      <c r="N461" s="22" t="str">
        <f t="shared" si="70"/>
        <v/>
      </c>
      <c r="O461" t="str">
        <f t="shared" si="68"/>
        <v/>
      </c>
      <c r="Q461" s="35" t="str">
        <f t="shared" si="72"/>
        <v/>
      </c>
      <c r="S461" t="str">
        <f t="shared" si="71"/>
        <v/>
      </c>
    </row>
    <row r="462" spans="7:19" x14ac:dyDescent="0.3">
      <c r="G462" s="22" t="str">
        <f t="shared" si="69"/>
        <v/>
      </c>
      <c r="H462" s="22"/>
      <c r="I462" s="35" t="str">
        <f t="shared" si="67"/>
        <v/>
      </c>
      <c r="J462" s="35"/>
      <c r="N462" s="22" t="str">
        <f t="shared" si="70"/>
        <v/>
      </c>
      <c r="O462" t="str">
        <f t="shared" si="68"/>
        <v/>
      </c>
      <c r="Q462" s="35" t="str">
        <f t="shared" si="72"/>
        <v/>
      </c>
      <c r="S462" t="str">
        <f t="shared" si="71"/>
        <v/>
      </c>
    </row>
    <row r="463" spans="7:19" x14ac:dyDescent="0.3">
      <c r="G463" s="22" t="str">
        <f t="shared" si="69"/>
        <v/>
      </c>
      <c r="H463" s="22"/>
      <c r="I463" s="35" t="str">
        <f t="shared" si="67"/>
        <v/>
      </c>
      <c r="J463" s="35"/>
      <c r="N463" s="22" t="str">
        <f t="shared" si="70"/>
        <v/>
      </c>
      <c r="O463" t="str">
        <f t="shared" si="68"/>
        <v/>
      </c>
      <c r="Q463" s="35" t="str">
        <f t="shared" si="72"/>
        <v/>
      </c>
      <c r="S463" t="str">
        <f t="shared" si="71"/>
        <v/>
      </c>
    </row>
    <row r="464" spans="7:19" x14ac:dyDescent="0.3">
      <c r="G464" s="22" t="str">
        <f t="shared" si="69"/>
        <v/>
      </c>
      <c r="H464" s="22"/>
      <c r="I464" s="35" t="str">
        <f t="shared" si="67"/>
        <v/>
      </c>
      <c r="J464" s="35"/>
      <c r="N464" s="22" t="str">
        <f t="shared" si="70"/>
        <v/>
      </c>
      <c r="O464" t="str">
        <f t="shared" si="68"/>
        <v/>
      </c>
      <c r="Q464" s="35" t="str">
        <f t="shared" si="72"/>
        <v/>
      </c>
      <c r="S464" t="str">
        <f t="shared" si="71"/>
        <v/>
      </c>
    </row>
    <row r="465" spans="7:19" x14ac:dyDescent="0.3">
      <c r="G465" s="22" t="str">
        <f t="shared" si="69"/>
        <v/>
      </c>
      <c r="H465" s="22"/>
      <c r="I465" s="35" t="str">
        <f t="shared" si="67"/>
        <v/>
      </c>
      <c r="J465" s="35"/>
      <c r="N465" s="22" t="str">
        <f t="shared" si="70"/>
        <v/>
      </c>
      <c r="O465" t="str">
        <f t="shared" si="68"/>
        <v/>
      </c>
      <c r="Q465" s="35" t="str">
        <f t="shared" si="72"/>
        <v/>
      </c>
      <c r="S465" t="str">
        <f t="shared" si="71"/>
        <v/>
      </c>
    </row>
    <row r="466" spans="7:19" x14ac:dyDescent="0.3">
      <c r="G466" s="22" t="str">
        <f t="shared" si="69"/>
        <v/>
      </c>
      <c r="H466" s="22"/>
      <c r="I466" s="35" t="str">
        <f t="shared" si="67"/>
        <v/>
      </c>
      <c r="J466" s="35"/>
      <c r="N466" s="22" t="str">
        <f t="shared" si="70"/>
        <v/>
      </c>
      <c r="O466" t="str">
        <f t="shared" si="68"/>
        <v/>
      </c>
      <c r="Q466" s="35" t="str">
        <f t="shared" si="72"/>
        <v/>
      </c>
      <c r="S466" t="str">
        <f t="shared" si="71"/>
        <v/>
      </c>
    </row>
    <row r="467" spans="7:19" x14ac:dyDescent="0.3">
      <c r="G467" s="22" t="str">
        <f t="shared" si="69"/>
        <v/>
      </c>
      <c r="H467" s="22"/>
      <c r="I467" s="35" t="str">
        <f t="shared" si="67"/>
        <v/>
      </c>
      <c r="J467" s="35"/>
      <c r="N467" s="22" t="str">
        <f t="shared" si="70"/>
        <v/>
      </c>
      <c r="O467" t="str">
        <f t="shared" si="68"/>
        <v/>
      </c>
      <c r="Q467" s="35" t="str">
        <f t="shared" si="72"/>
        <v/>
      </c>
      <c r="S467" t="str">
        <f t="shared" si="71"/>
        <v/>
      </c>
    </row>
    <row r="468" spans="7:19" x14ac:dyDescent="0.3">
      <c r="G468" s="22" t="str">
        <f t="shared" si="69"/>
        <v/>
      </c>
      <c r="H468" s="22"/>
      <c r="I468" s="35" t="str">
        <f t="shared" si="67"/>
        <v/>
      </c>
      <c r="J468" s="35"/>
      <c r="N468" s="22" t="str">
        <f t="shared" si="70"/>
        <v/>
      </c>
      <c r="O468" t="str">
        <f t="shared" si="68"/>
        <v/>
      </c>
      <c r="Q468" s="35" t="str">
        <f t="shared" si="72"/>
        <v/>
      </c>
      <c r="S468" t="str">
        <f t="shared" si="71"/>
        <v/>
      </c>
    </row>
    <row r="469" spans="7:19" x14ac:dyDescent="0.3">
      <c r="G469" s="22" t="str">
        <f t="shared" si="69"/>
        <v/>
      </c>
      <c r="H469" s="22"/>
      <c r="I469" s="35" t="str">
        <f t="shared" si="67"/>
        <v/>
      </c>
      <c r="J469" s="35"/>
      <c r="N469" s="22" t="str">
        <f t="shared" si="70"/>
        <v/>
      </c>
      <c r="O469" t="str">
        <f t="shared" si="68"/>
        <v/>
      </c>
      <c r="Q469" s="35" t="str">
        <f t="shared" si="72"/>
        <v/>
      </c>
      <c r="S469" t="str">
        <f t="shared" si="71"/>
        <v/>
      </c>
    </row>
    <row r="470" spans="7:19" x14ac:dyDescent="0.3">
      <c r="G470" s="22" t="str">
        <f t="shared" si="69"/>
        <v/>
      </c>
      <c r="H470" s="22"/>
      <c r="I470" s="35" t="str">
        <f t="shared" si="67"/>
        <v/>
      </c>
      <c r="J470" s="35"/>
      <c r="N470" s="22" t="str">
        <f t="shared" si="70"/>
        <v/>
      </c>
      <c r="O470" t="str">
        <f t="shared" si="68"/>
        <v/>
      </c>
      <c r="Q470" s="35" t="str">
        <f t="shared" si="72"/>
        <v/>
      </c>
      <c r="S470" t="str">
        <f t="shared" si="71"/>
        <v/>
      </c>
    </row>
    <row r="471" spans="7:19" x14ac:dyDescent="0.3">
      <c r="G471" s="22" t="str">
        <f t="shared" si="69"/>
        <v/>
      </c>
      <c r="H471" s="22"/>
      <c r="I471" s="35" t="str">
        <f t="shared" si="67"/>
        <v/>
      </c>
      <c r="J471" s="35"/>
      <c r="N471" s="22" t="str">
        <f t="shared" si="70"/>
        <v/>
      </c>
      <c r="O471" t="str">
        <f t="shared" si="68"/>
        <v/>
      </c>
      <c r="Q471" s="35" t="str">
        <f t="shared" si="72"/>
        <v/>
      </c>
      <c r="S471" t="str">
        <f t="shared" si="71"/>
        <v/>
      </c>
    </row>
    <row r="472" spans="7:19" x14ac:dyDescent="0.3">
      <c r="G472" s="22" t="str">
        <f t="shared" si="69"/>
        <v/>
      </c>
      <c r="H472" s="22"/>
      <c r="I472" s="35" t="str">
        <f t="shared" si="67"/>
        <v/>
      </c>
      <c r="J472" s="35"/>
      <c r="N472" s="22" t="str">
        <f t="shared" si="70"/>
        <v/>
      </c>
      <c r="O472" t="str">
        <f t="shared" si="68"/>
        <v/>
      </c>
      <c r="Q472" s="35" t="str">
        <f t="shared" si="72"/>
        <v/>
      </c>
      <c r="S472" t="str">
        <f t="shared" si="71"/>
        <v/>
      </c>
    </row>
    <row r="473" spans="7:19" x14ac:dyDescent="0.3">
      <c r="G473" s="22" t="str">
        <f t="shared" si="69"/>
        <v/>
      </c>
      <c r="H473" s="22"/>
      <c r="I473" s="35" t="str">
        <f t="shared" si="67"/>
        <v/>
      </c>
      <c r="J473" s="35"/>
      <c r="N473" s="22" t="str">
        <f t="shared" si="70"/>
        <v/>
      </c>
      <c r="O473" t="str">
        <f t="shared" si="68"/>
        <v/>
      </c>
      <c r="Q473" s="35" t="str">
        <f t="shared" si="72"/>
        <v/>
      </c>
      <c r="S473" t="str">
        <f t="shared" si="71"/>
        <v/>
      </c>
    </row>
    <row r="474" spans="7:19" x14ac:dyDescent="0.3">
      <c r="G474" s="22" t="str">
        <f t="shared" si="69"/>
        <v/>
      </c>
      <c r="H474" s="22"/>
      <c r="I474" s="35" t="str">
        <f t="shared" si="67"/>
        <v/>
      </c>
      <c r="J474" s="35"/>
      <c r="N474" s="22" t="str">
        <f t="shared" si="70"/>
        <v/>
      </c>
      <c r="O474" t="str">
        <f t="shared" si="68"/>
        <v/>
      </c>
      <c r="Q474" s="35" t="str">
        <f t="shared" si="72"/>
        <v/>
      </c>
      <c r="S474" t="str">
        <f t="shared" si="71"/>
        <v/>
      </c>
    </row>
    <row r="475" spans="7:19" x14ac:dyDescent="0.3">
      <c r="G475" s="22" t="str">
        <f t="shared" si="69"/>
        <v/>
      </c>
      <c r="H475" s="22"/>
      <c r="I475" s="35" t="str">
        <f t="shared" si="67"/>
        <v/>
      </c>
      <c r="J475" s="35"/>
      <c r="N475" s="22" t="str">
        <f t="shared" si="70"/>
        <v/>
      </c>
      <c r="O475" t="str">
        <f t="shared" si="68"/>
        <v/>
      </c>
      <c r="Q475" s="35" t="str">
        <f t="shared" si="72"/>
        <v/>
      </c>
      <c r="S475" t="str">
        <f t="shared" si="71"/>
        <v/>
      </c>
    </row>
    <row r="476" spans="7:19" x14ac:dyDescent="0.3">
      <c r="G476" s="22" t="str">
        <f t="shared" si="69"/>
        <v/>
      </c>
      <c r="H476" s="22"/>
      <c r="I476" s="35" t="str">
        <f t="shared" si="67"/>
        <v/>
      </c>
      <c r="J476" s="35"/>
      <c r="N476" s="22" t="str">
        <f t="shared" si="70"/>
        <v/>
      </c>
      <c r="O476" t="str">
        <f t="shared" si="68"/>
        <v/>
      </c>
      <c r="Q476" s="35" t="str">
        <f t="shared" si="72"/>
        <v/>
      </c>
      <c r="S476" t="str">
        <f t="shared" si="71"/>
        <v/>
      </c>
    </row>
    <row r="477" spans="7:19" x14ac:dyDescent="0.3">
      <c r="G477" s="22" t="str">
        <f t="shared" si="69"/>
        <v/>
      </c>
      <c r="H477" s="22"/>
      <c r="I477" s="35" t="str">
        <f t="shared" si="67"/>
        <v/>
      </c>
      <c r="J477" s="35"/>
      <c r="N477" s="22" t="str">
        <f t="shared" si="70"/>
        <v/>
      </c>
      <c r="O477" t="str">
        <f t="shared" si="68"/>
        <v/>
      </c>
      <c r="Q477" s="35" t="str">
        <f t="shared" si="72"/>
        <v/>
      </c>
      <c r="S477" t="str">
        <f t="shared" si="71"/>
        <v/>
      </c>
    </row>
    <row r="478" spans="7:19" x14ac:dyDescent="0.3">
      <c r="G478" s="22" t="str">
        <f t="shared" si="69"/>
        <v/>
      </c>
      <c r="H478" s="22"/>
      <c r="I478" s="35" t="str">
        <f t="shared" si="67"/>
        <v/>
      </c>
      <c r="J478" s="35"/>
      <c r="N478" s="22" t="str">
        <f t="shared" si="70"/>
        <v/>
      </c>
      <c r="O478" t="str">
        <f t="shared" si="68"/>
        <v/>
      </c>
      <c r="Q478" s="35" t="str">
        <f t="shared" si="72"/>
        <v/>
      </c>
      <c r="S478" t="str">
        <f t="shared" si="71"/>
        <v/>
      </c>
    </row>
    <row r="479" spans="7:19" x14ac:dyDescent="0.3">
      <c r="G479" s="22" t="str">
        <f t="shared" si="69"/>
        <v/>
      </c>
      <c r="H479" s="22"/>
      <c r="I479" s="35" t="str">
        <f t="shared" si="67"/>
        <v/>
      </c>
      <c r="J479" s="35"/>
      <c r="N479" s="22" t="str">
        <f t="shared" si="70"/>
        <v/>
      </c>
      <c r="O479" t="str">
        <f t="shared" si="68"/>
        <v/>
      </c>
      <c r="Q479" s="35" t="str">
        <f t="shared" si="72"/>
        <v/>
      </c>
      <c r="S479" t="str">
        <f t="shared" si="71"/>
        <v/>
      </c>
    </row>
    <row r="480" spans="7:19" x14ac:dyDescent="0.3">
      <c r="G480" s="22" t="str">
        <f t="shared" si="69"/>
        <v/>
      </c>
      <c r="H480" s="22"/>
      <c r="I480" s="35" t="str">
        <f t="shared" si="67"/>
        <v/>
      </c>
      <c r="J480" s="35"/>
      <c r="N480" s="22" t="str">
        <f t="shared" si="70"/>
        <v/>
      </c>
      <c r="O480" t="str">
        <f t="shared" si="68"/>
        <v/>
      </c>
      <c r="Q480" s="35" t="str">
        <f t="shared" si="72"/>
        <v/>
      </c>
      <c r="S480" t="str">
        <f t="shared" si="71"/>
        <v/>
      </c>
    </row>
    <row r="481" spans="7:19" x14ac:dyDescent="0.3">
      <c r="G481" s="22" t="str">
        <f t="shared" si="69"/>
        <v/>
      </c>
      <c r="H481" s="22"/>
      <c r="I481" s="35" t="str">
        <f t="shared" si="67"/>
        <v/>
      </c>
      <c r="J481" s="35"/>
      <c r="N481" s="22" t="str">
        <f t="shared" si="70"/>
        <v/>
      </c>
      <c r="O481" t="str">
        <f t="shared" si="68"/>
        <v/>
      </c>
      <c r="Q481" s="35" t="str">
        <f t="shared" si="72"/>
        <v/>
      </c>
      <c r="S481" t="str">
        <f t="shared" si="71"/>
        <v/>
      </c>
    </row>
    <row r="482" spans="7:19" x14ac:dyDescent="0.3">
      <c r="G482" s="22" t="str">
        <f t="shared" si="69"/>
        <v/>
      </c>
      <c r="H482" s="22"/>
      <c r="I482" s="35" t="str">
        <f t="shared" si="67"/>
        <v/>
      </c>
      <c r="J482" s="35"/>
      <c r="N482" s="22" t="str">
        <f t="shared" si="70"/>
        <v/>
      </c>
      <c r="O482" t="str">
        <f t="shared" si="68"/>
        <v/>
      </c>
      <c r="Q482" s="35" t="str">
        <f t="shared" si="72"/>
        <v/>
      </c>
      <c r="S482" t="str">
        <f t="shared" si="71"/>
        <v/>
      </c>
    </row>
    <row r="483" spans="7:19" x14ac:dyDescent="0.3">
      <c r="G483" s="22" t="str">
        <f t="shared" si="69"/>
        <v/>
      </c>
      <c r="H483" s="22"/>
      <c r="I483" s="35" t="str">
        <f t="shared" si="67"/>
        <v/>
      </c>
      <c r="J483" s="35"/>
      <c r="N483" s="22" t="str">
        <f t="shared" si="70"/>
        <v/>
      </c>
      <c r="O483" t="str">
        <f t="shared" si="68"/>
        <v/>
      </c>
      <c r="Q483" s="35" t="str">
        <f t="shared" si="72"/>
        <v/>
      </c>
      <c r="S483" t="str">
        <f t="shared" si="71"/>
        <v/>
      </c>
    </row>
    <row r="484" spans="7:19" x14ac:dyDescent="0.3">
      <c r="G484" s="22" t="str">
        <f t="shared" si="69"/>
        <v/>
      </c>
      <c r="H484" s="22"/>
      <c r="I484" s="35" t="str">
        <f t="shared" si="67"/>
        <v/>
      </c>
      <c r="J484" s="35"/>
      <c r="N484" s="22" t="str">
        <f t="shared" si="70"/>
        <v/>
      </c>
      <c r="O484" t="str">
        <f t="shared" si="68"/>
        <v/>
      </c>
      <c r="Q484" s="35" t="str">
        <f t="shared" si="72"/>
        <v/>
      </c>
      <c r="S484" t="str">
        <f t="shared" si="71"/>
        <v/>
      </c>
    </row>
    <row r="485" spans="7:19" x14ac:dyDescent="0.3">
      <c r="G485" s="22" t="str">
        <f t="shared" si="69"/>
        <v/>
      </c>
      <c r="H485" s="22"/>
      <c r="I485" s="35" t="str">
        <f t="shared" si="67"/>
        <v/>
      </c>
      <c r="J485" s="35"/>
      <c r="N485" s="22" t="str">
        <f t="shared" si="70"/>
        <v/>
      </c>
      <c r="O485" t="str">
        <f t="shared" si="68"/>
        <v/>
      </c>
      <c r="Q485" s="35" t="str">
        <f t="shared" si="72"/>
        <v/>
      </c>
      <c r="S485" t="str">
        <f t="shared" si="71"/>
        <v/>
      </c>
    </row>
    <row r="486" spans="7:19" x14ac:dyDescent="0.3">
      <c r="G486" s="22" t="str">
        <f t="shared" si="69"/>
        <v/>
      </c>
      <c r="H486" s="22"/>
      <c r="I486" s="35" t="str">
        <f t="shared" si="67"/>
        <v/>
      </c>
      <c r="J486" s="35"/>
      <c r="N486" s="22" t="str">
        <f t="shared" si="70"/>
        <v/>
      </c>
      <c r="O486" t="str">
        <f t="shared" si="68"/>
        <v/>
      </c>
      <c r="Q486" s="35" t="str">
        <f t="shared" si="72"/>
        <v/>
      </c>
      <c r="S486" t="str">
        <f t="shared" si="71"/>
        <v/>
      </c>
    </row>
    <row r="487" spans="7:19" x14ac:dyDescent="0.3">
      <c r="G487" s="22" t="str">
        <f t="shared" si="69"/>
        <v/>
      </c>
      <c r="H487" s="22"/>
      <c r="I487" s="35" t="str">
        <f t="shared" si="67"/>
        <v/>
      </c>
      <c r="J487" s="35"/>
      <c r="N487" s="22" t="str">
        <f t="shared" si="70"/>
        <v/>
      </c>
      <c r="O487" t="str">
        <f t="shared" si="68"/>
        <v/>
      </c>
      <c r="Q487" s="35" t="str">
        <f t="shared" si="72"/>
        <v/>
      </c>
      <c r="S487" t="str">
        <f t="shared" si="71"/>
        <v/>
      </c>
    </row>
    <row r="488" spans="7:19" x14ac:dyDescent="0.3">
      <c r="G488" s="22" t="str">
        <f t="shared" si="69"/>
        <v/>
      </c>
      <c r="H488" s="22"/>
      <c r="I488" s="35" t="str">
        <f t="shared" si="67"/>
        <v/>
      </c>
      <c r="J488" s="35"/>
      <c r="N488" s="22" t="str">
        <f t="shared" si="70"/>
        <v/>
      </c>
      <c r="O488" t="str">
        <f t="shared" si="68"/>
        <v/>
      </c>
      <c r="Q488" s="35" t="str">
        <f t="shared" si="72"/>
        <v/>
      </c>
      <c r="S488" t="str">
        <f t="shared" si="71"/>
        <v/>
      </c>
    </row>
    <row r="489" spans="7:19" x14ac:dyDescent="0.3">
      <c r="G489" s="22" t="str">
        <f t="shared" si="69"/>
        <v/>
      </c>
      <c r="H489" s="22"/>
      <c r="I489" s="35" t="str">
        <f t="shared" si="67"/>
        <v/>
      </c>
      <c r="J489" s="35"/>
      <c r="N489" s="22" t="str">
        <f t="shared" si="70"/>
        <v/>
      </c>
      <c r="O489" t="str">
        <f t="shared" si="68"/>
        <v/>
      </c>
      <c r="Q489" s="35" t="str">
        <f t="shared" si="72"/>
        <v/>
      </c>
      <c r="S489" t="str">
        <f t="shared" si="71"/>
        <v/>
      </c>
    </row>
    <row r="490" spans="7:19" x14ac:dyDescent="0.3">
      <c r="G490" s="22" t="str">
        <f t="shared" si="69"/>
        <v/>
      </c>
      <c r="H490" s="22"/>
      <c r="I490" s="35" t="str">
        <f t="shared" si="67"/>
        <v/>
      </c>
      <c r="J490" s="35"/>
      <c r="N490" s="22" t="str">
        <f t="shared" si="70"/>
        <v/>
      </c>
      <c r="O490" t="str">
        <f t="shared" si="68"/>
        <v/>
      </c>
      <c r="Q490" s="35" t="str">
        <f t="shared" si="72"/>
        <v/>
      </c>
      <c r="S490" t="str">
        <f t="shared" si="71"/>
        <v/>
      </c>
    </row>
    <row r="491" spans="7:19" x14ac:dyDescent="0.3">
      <c r="G491" s="22" t="str">
        <f t="shared" si="69"/>
        <v/>
      </c>
      <c r="H491" s="22"/>
      <c r="I491" s="35" t="str">
        <f t="shared" si="67"/>
        <v/>
      </c>
      <c r="J491" s="35"/>
      <c r="N491" s="22" t="str">
        <f t="shared" si="70"/>
        <v/>
      </c>
      <c r="O491" t="str">
        <f t="shared" si="68"/>
        <v/>
      </c>
      <c r="Q491" s="35" t="str">
        <f t="shared" si="72"/>
        <v/>
      </c>
      <c r="S491" t="str">
        <f t="shared" si="71"/>
        <v/>
      </c>
    </row>
    <row r="492" spans="7:19" x14ac:dyDescent="0.3">
      <c r="G492" s="22" t="str">
        <f t="shared" si="69"/>
        <v/>
      </c>
      <c r="H492" s="22"/>
      <c r="I492" s="35" t="str">
        <f t="shared" si="67"/>
        <v/>
      </c>
      <c r="J492" s="35"/>
      <c r="N492" s="22" t="str">
        <f t="shared" si="70"/>
        <v/>
      </c>
      <c r="O492" t="str">
        <f t="shared" si="68"/>
        <v/>
      </c>
      <c r="Q492" s="35" t="str">
        <f t="shared" si="72"/>
        <v/>
      </c>
      <c r="S492" t="str">
        <f t="shared" si="71"/>
        <v/>
      </c>
    </row>
    <row r="493" spans="7:19" x14ac:dyDescent="0.3">
      <c r="G493" s="22" t="str">
        <f t="shared" si="69"/>
        <v/>
      </c>
      <c r="H493" s="22"/>
      <c r="I493" s="35" t="str">
        <f t="shared" si="67"/>
        <v/>
      </c>
      <c r="J493" s="35"/>
      <c r="N493" s="22" t="str">
        <f t="shared" si="70"/>
        <v/>
      </c>
      <c r="O493" t="str">
        <f t="shared" si="68"/>
        <v/>
      </c>
      <c r="Q493" s="35" t="str">
        <f t="shared" si="72"/>
        <v/>
      </c>
      <c r="S493" t="str">
        <f t="shared" si="71"/>
        <v/>
      </c>
    </row>
    <row r="494" spans="7:19" x14ac:dyDescent="0.3">
      <c r="G494" s="22" t="str">
        <f t="shared" si="69"/>
        <v/>
      </c>
      <c r="H494" s="22"/>
      <c r="I494" s="35" t="str">
        <f t="shared" si="67"/>
        <v/>
      </c>
      <c r="J494" s="35"/>
      <c r="N494" s="22" t="str">
        <f t="shared" si="70"/>
        <v/>
      </c>
      <c r="O494" t="str">
        <f t="shared" si="68"/>
        <v/>
      </c>
      <c r="Q494" s="35" t="str">
        <f t="shared" si="72"/>
        <v/>
      </c>
      <c r="S494" t="str">
        <f t="shared" si="71"/>
        <v/>
      </c>
    </row>
    <row r="495" spans="7:19" x14ac:dyDescent="0.3">
      <c r="G495" s="22" t="str">
        <f t="shared" si="69"/>
        <v/>
      </c>
      <c r="H495" s="22"/>
      <c r="I495" s="35" t="str">
        <f t="shared" si="67"/>
        <v/>
      </c>
      <c r="J495" s="35"/>
      <c r="N495" s="22" t="str">
        <f t="shared" si="70"/>
        <v/>
      </c>
      <c r="O495" t="str">
        <f t="shared" si="68"/>
        <v/>
      </c>
      <c r="Q495" s="35" t="str">
        <f t="shared" si="72"/>
        <v/>
      </c>
      <c r="S495" t="str">
        <f t="shared" si="71"/>
        <v/>
      </c>
    </row>
    <row r="496" spans="7:19" x14ac:dyDescent="0.3">
      <c r="G496" s="22" t="str">
        <f t="shared" si="69"/>
        <v/>
      </c>
      <c r="H496" s="22"/>
      <c r="I496" s="35" t="str">
        <f t="shared" si="67"/>
        <v/>
      </c>
      <c r="J496" s="35"/>
      <c r="N496" s="22" t="str">
        <f t="shared" si="70"/>
        <v/>
      </c>
      <c r="O496" t="str">
        <f t="shared" si="68"/>
        <v/>
      </c>
      <c r="Q496" s="35" t="str">
        <f t="shared" si="72"/>
        <v/>
      </c>
      <c r="S496" t="str">
        <f t="shared" si="71"/>
        <v/>
      </c>
    </row>
    <row r="497" spans="7:19" x14ac:dyDescent="0.3">
      <c r="G497" s="22" t="str">
        <f t="shared" si="69"/>
        <v/>
      </c>
      <c r="H497" s="22"/>
      <c r="I497" s="35" t="str">
        <f t="shared" si="67"/>
        <v/>
      </c>
      <c r="J497" s="35"/>
      <c r="N497" s="22" t="str">
        <f t="shared" si="70"/>
        <v/>
      </c>
      <c r="O497" t="str">
        <f t="shared" si="68"/>
        <v/>
      </c>
      <c r="Q497" s="35" t="str">
        <f t="shared" si="72"/>
        <v/>
      </c>
      <c r="S497" t="str">
        <f t="shared" si="71"/>
        <v/>
      </c>
    </row>
    <row r="498" spans="7:19" x14ac:dyDescent="0.3">
      <c r="G498" s="22" t="str">
        <f t="shared" si="69"/>
        <v/>
      </c>
      <c r="H498" s="22"/>
      <c r="I498" s="35" t="str">
        <f t="shared" si="67"/>
        <v/>
      </c>
      <c r="J498" s="35"/>
      <c r="N498" s="22" t="str">
        <f t="shared" si="70"/>
        <v/>
      </c>
      <c r="O498" t="str">
        <f t="shared" si="68"/>
        <v/>
      </c>
      <c r="Q498" s="35" t="str">
        <f t="shared" si="72"/>
        <v/>
      </c>
      <c r="S498" t="str">
        <f t="shared" si="71"/>
        <v/>
      </c>
    </row>
    <row r="499" spans="7:19" x14ac:dyDescent="0.3">
      <c r="G499" s="22" t="str">
        <f t="shared" si="69"/>
        <v/>
      </c>
      <c r="H499" s="22"/>
      <c r="I499" s="35" t="str">
        <f t="shared" si="67"/>
        <v/>
      </c>
      <c r="J499" s="35"/>
      <c r="N499" s="22" t="str">
        <f t="shared" si="70"/>
        <v/>
      </c>
      <c r="O499" t="str">
        <f t="shared" si="68"/>
        <v/>
      </c>
      <c r="Q499" s="35" t="str">
        <f t="shared" si="72"/>
        <v/>
      </c>
      <c r="S499" t="str">
        <f t="shared" si="71"/>
        <v/>
      </c>
    </row>
    <row r="500" spans="7:19" x14ac:dyDescent="0.3">
      <c r="G500" s="22" t="str">
        <f t="shared" si="69"/>
        <v/>
      </c>
      <c r="H500" s="22"/>
      <c r="I500" s="35" t="str">
        <f t="shared" si="67"/>
        <v/>
      </c>
      <c r="J500" s="35"/>
      <c r="N500" s="22" t="str">
        <f t="shared" si="70"/>
        <v/>
      </c>
      <c r="O500" t="str">
        <f t="shared" si="68"/>
        <v/>
      </c>
      <c r="Q500" s="35" t="str">
        <f t="shared" si="72"/>
        <v/>
      </c>
      <c r="S500" t="str">
        <f t="shared" si="71"/>
        <v/>
      </c>
    </row>
    <row r="501" spans="7:19" x14ac:dyDescent="0.3">
      <c r="G501" s="22" t="str">
        <f t="shared" si="69"/>
        <v/>
      </c>
      <c r="H501" s="22"/>
      <c r="I501" s="35" t="str">
        <f t="shared" si="67"/>
        <v/>
      </c>
      <c r="J501" s="35"/>
      <c r="N501" s="22" t="str">
        <f t="shared" si="70"/>
        <v/>
      </c>
      <c r="O501" t="str">
        <f t="shared" si="68"/>
        <v/>
      </c>
      <c r="Q501" s="35" t="str">
        <f t="shared" si="72"/>
        <v/>
      </c>
      <c r="S501" t="str">
        <f t="shared" si="71"/>
        <v/>
      </c>
    </row>
    <row r="502" spans="7:19" x14ac:dyDescent="0.3">
      <c r="G502" s="22" t="str">
        <f t="shared" si="69"/>
        <v/>
      </c>
      <c r="H502" s="22"/>
      <c r="I502" s="35" t="str">
        <f t="shared" si="67"/>
        <v/>
      </c>
      <c r="J502" s="35"/>
      <c r="N502" s="22" t="str">
        <f t="shared" si="70"/>
        <v/>
      </c>
      <c r="O502" t="str">
        <f t="shared" si="68"/>
        <v/>
      </c>
      <c r="Q502" s="35" t="str">
        <f t="shared" si="72"/>
        <v/>
      </c>
      <c r="S502" t="str">
        <f t="shared" si="71"/>
        <v/>
      </c>
    </row>
    <row r="503" spans="7:19" x14ac:dyDescent="0.3">
      <c r="G503" s="22" t="str">
        <f t="shared" si="69"/>
        <v/>
      </c>
      <c r="H503" s="22"/>
      <c r="I503" s="35" t="str">
        <f t="shared" si="67"/>
        <v/>
      </c>
      <c r="J503" s="35"/>
      <c r="N503" s="22" t="str">
        <f t="shared" si="70"/>
        <v/>
      </c>
      <c r="O503" t="str">
        <f t="shared" si="68"/>
        <v/>
      </c>
      <c r="Q503" s="35" t="str">
        <f t="shared" si="72"/>
        <v/>
      </c>
      <c r="S503" t="str">
        <f t="shared" si="71"/>
        <v/>
      </c>
    </row>
    <row r="504" spans="7:19" x14ac:dyDescent="0.3">
      <c r="G504" s="22" t="str">
        <f t="shared" si="69"/>
        <v/>
      </c>
      <c r="H504" s="22"/>
      <c r="I504" s="35" t="str">
        <f t="shared" ref="I504:I567" si="73">+IF(F504="","","T-"&amp;$G$1+G504)</f>
        <v/>
      </c>
      <c r="J504" s="35"/>
      <c r="N504" s="22" t="str">
        <f t="shared" si="70"/>
        <v/>
      </c>
      <c r="O504" t="str">
        <f t="shared" si="68"/>
        <v/>
      </c>
      <c r="Q504" s="35" t="str">
        <f t="shared" si="72"/>
        <v/>
      </c>
      <c r="S504" t="str">
        <f t="shared" si="71"/>
        <v/>
      </c>
    </row>
    <row r="505" spans="7:19" x14ac:dyDescent="0.3">
      <c r="G505" s="22" t="str">
        <f t="shared" si="69"/>
        <v/>
      </c>
      <c r="H505" s="22"/>
      <c r="I505" s="35" t="str">
        <f t="shared" si="73"/>
        <v/>
      </c>
      <c r="J505" s="35"/>
      <c r="N505" s="22" t="str">
        <f t="shared" si="70"/>
        <v/>
      </c>
      <c r="O505" t="str">
        <f t="shared" si="68"/>
        <v/>
      </c>
      <c r="Q505" s="35" t="str">
        <f t="shared" si="72"/>
        <v/>
      </c>
      <c r="S505" t="str">
        <f t="shared" si="71"/>
        <v/>
      </c>
    </row>
    <row r="506" spans="7:19" x14ac:dyDescent="0.3">
      <c r="G506" s="22" t="str">
        <f t="shared" si="69"/>
        <v/>
      </c>
      <c r="H506" s="22"/>
      <c r="I506" s="35" t="str">
        <f t="shared" si="73"/>
        <v/>
      </c>
      <c r="J506" s="35"/>
      <c r="N506" s="22" t="str">
        <f t="shared" si="70"/>
        <v/>
      </c>
      <c r="O506" t="str">
        <f t="shared" si="68"/>
        <v/>
      </c>
      <c r="Q506" s="35" t="str">
        <f t="shared" si="72"/>
        <v/>
      </c>
      <c r="S506" t="str">
        <f t="shared" si="71"/>
        <v/>
      </c>
    </row>
    <row r="507" spans="7:19" x14ac:dyDescent="0.3">
      <c r="G507" s="22" t="str">
        <f t="shared" si="69"/>
        <v/>
      </c>
      <c r="H507" s="22"/>
      <c r="I507" s="35" t="str">
        <f t="shared" si="73"/>
        <v/>
      </c>
      <c r="J507" s="35"/>
      <c r="N507" s="22" t="str">
        <f t="shared" si="70"/>
        <v/>
      </c>
      <c r="O507" t="str">
        <f t="shared" si="68"/>
        <v/>
      </c>
      <c r="Q507" s="35" t="str">
        <f t="shared" si="72"/>
        <v/>
      </c>
      <c r="S507" t="str">
        <f t="shared" si="71"/>
        <v/>
      </c>
    </row>
    <row r="508" spans="7:19" x14ac:dyDescent="0.3">
      <c r="G508" s="22" t="str">
        <f t="shared" si="69"/>
        <v/>
      </c>
      <c r="H508" s="22"/>
      <c r="I508" s="35" t="str">
        <f t="shared" si="73"/>
        <v/>
      </c>
      <c r="J508" s="35"/>
      <c r="N508" s="22" t="str">
        <f t="shared" si="70"/>
        <v/>
      </c>
      <c r="O508" t="str">
        <f t="shared" si="68"/>
        <v/>
      </c>
      <c r="Q508" s="35" t="str">
        <f t="shared" si="72"/>
        <v/>
      </c>
      <c r="S508" t="str">
        <f t="shared" si="71"/>
        <v/>
      </c>
    </row>
    <row r="509" spans="7:19" x14ac:dyDescent="0.3">
      <c r="G509" s="22" t="str">
        <f t="shared" si="69"/>
        <v/>
      </c>
      <c r="H509" s="22"/>
      <c r="I509" s="35" t="str">
        <f t="shared" si="73"/>
        <v/>
      </c>
      <c r="J509" s="35"/>
      <c r="N509" s="22" t="str">
        <f t="shared" si="70"/>
        <v/>
      </c>
      <c r="O509" t="str">
        <f t="shared" si="68"/>
        <v/>
      </c>
      <c r="Q509" s="35" t="str">
        <f t="shared" si="72"/>
        <v/>
      </c>
      <c r="S509" t="str">
        <f t="shared" si="71"/>
        <v/>
      </c>
    </row>
    <row r="510" spans="7:19" x14ac:dyDescent="0.3">
      <c r="G510" s="22" t="str">
        <f t="shared" si="69"/>
        <v/>
      </c>
      <c r="H510" s="22"/>
      <c r="I510" s="35" t="str">
        <f t="shared" si="73"/>
        <v/>
      </c>
      <c r="J510" s="35"/>
      <c r="N510" s="22" t="str">
        <f t="shared" si="70"/>
        <v/>
      </c>
      <c r="O510" t="str">
        <f t="shared" si="68"/>
        <v/>
      </c>
      <c r="Q510" s="35" t="str">
        <f t="shared" si="72"/>
        <v/>
      </c>
      <c r="S510" t="str">
        <f t="shared" si="71"/>
        <v/>
      </c>
    </row>
    <row r="511" spans="7:19" x14ac:dyDescent="0.3">
      <c r="G511" s="22" t="str">
        <f t="shared" si="69"/>
        <v/>
      </c>
      <c r="H511" s="22"/>
      <c r="I511" s="35" t="str">
        <f t="shared" si="73"/>
        <v/>
      </c>
      <c r="J511" s="35"/>
      <c r="N511" s="22" t="str">
        <f t="shared" si="70"/>
        <v/>
      </c>
      <c r="O511" t="str">
        <f t="shared" si="68"/>
        <v/>
      </c>
      <c r="Q511" s="35" t="str">
        <f t="shared" si="72"/>
        <v/>
      </c>
      <c r="S511" t="str">
        <f t="shared" si="71"/>
        <v/>
      </c>
    </row>
    <row r="512" spans="7:19" x14ac:dyDescent="0.3">
      <c r="G512" s="22" t="str">
        <f t="shared" si="69"/>
        <v/>
      </c>
      <c r="H512" s="22"/>
      <c r="I512" s="35" t="str">
        <f t="shared" si="73"/>
        <v/>
      </c>
      <c r="J512" s="35"/>
      <c r="N512" s="22" t="str">
        <f t="shared" si="70"/>
        <v/>
      </c>
      <c r="O512" t="str">
        <f t="shared" si="68"/>
        <v/>
      </c>
      <c r="Q512" s="35" t="str">
        <f t="shared" si="72"/>
        <v/>
      </c>
      <c r="S512" t="str">
        <f t="shared" si="71"/>
        <v/>
      </c>
    </row>
    <row r="513" spans="7:19" x14ac:dyDescent="0.3">
      <c r="G513" s="22" t="str">
        <f t="shared" si="69"/>
        <v/>
      </c>
      <c r="H513" s="22"/>
      <c r="I513" s="35" t="str">
        <f t="shared" si="73"/>
        <v/>
      </c>
      <c r="J513" s="35"/>
      <c r="N513" s="22" t="str">
        <f t="shared" si="70"/>
        <v/>
      </c>
      <c r="O513" t="str">
        <f t="shared" si="68"/>
        <v/>
      </c>
      <c r="Q513" s="35" t="str">
        <f t="shared" si="72"/>
        <v/>
      </c>
      <c r="S513" t="str">
        <f t="shared" si="71"/>
        <v/>
      </c>
    </row>
    <row r="514" spans="7:19" x14ac:dyDescent="0.3">
      <c r="G514" s="22" t="str">
        <f t="shared" si="69"/>
        <v/>
      </c>
      <c r="H514" s="22"/>
      <c r="I514" s="35" t="str">
        <f t="shared" si="73"/>
        <v/>
      </c>
      <c r="J514" s="35"/>
      <c r="N514" s="22" t="str">
        <f t="shared" si="70"/>
        <v/>
      </c>
      <c r="O514" t="str">
        <f t="shared" si="68"/>
        <v/>
      </c>
      <c r="Q514" s="35" t="str">
        <f t="shared" si="72"/>
        <v/>
      </c>
      <c r="S514" t="str">
        <f t="shared" si="71"/>
        <v/>
      </c>
    </row>
    <row r="515" spans="7:19" x14ac:dyDescent="0.3">
      <c r="G515" s="22" t="str">
        <f t="shared" si="69"/>
        <v/>
      </c>
      <c r="H515" s="22"/>
      <c r="I515" s="35" t="str">
        <f t="shared" si="73"/>
        <v/>
      </c>
      <c r="J515" s="35"/>
      <c r="N515" s="22" t="str">
        <f t="shared" si="70"/>
        <v/>
      </c>
      <c r="O515" t="str">
        <f t="shared" si="68"/>
        <v/>
      </c>
      <c r="Q515" s="35" t="str">
        <f t="shared" si="72"/>
        <v/>
      </c>
      <c r="S515" t="str">
        <f t="shared" si="71"/>
        <v/>
      </c>
    </row>
    <row r="516" spans="7:19" x14ac:dyDescent="0.3">
      <c r="G516" s="22" t="str">
        <f t="shared" si="69"/>
        <v/>
      </c>
      <c r="H516" s="22"/>
      <c r="I516" s="35" t="str">
        <f t="shared" si="73"/>
        <v/>
      </c>
      <c r="J516" s="35"/>
      <c r="N516" s="22" t="str">
        <f t="shared" si="70"/>
        <v/>
      </c>
      <c r="O516" t="str">
        <f t="shared" ref="O516:O579" si="74">+IF(M516="","","C-"&amp;$G$1+N516)</f>
        <v/>
      </c>
      <c r="Q516" s="35" t="str">
        <f t="shared" si="72"/>
        <v/>
      </c>
      <c r="S516" t="str">
        <f t="shared" si="71"/>
        <v/>
      </c>
    </row>
    <row r="517" spans="7:19" x14ac:dyDescent="0.3">
      <c r="G517" s="22" t="str">
        <f t="shared" ref="G517:G580" si="75">+IF(F517="","",G516+1)</f>
        <v/>
      </c>
      <c r="H517" s="22"/>
      <c r="I517" s="35" t="str">
        <f t="shared" si="73"/>
        <v/>
      </c>
      <c r="J517" s="35"/>
      <c r="N517" s="22" t="str">
        <f t="shared" ref="N517:N580" si="76">+IF(M517="","",N516+1)</f>
        <v/>
      </c>
      <c r="O517" t="str">
        <f t="shared" si="74"/>
        <v/>
      </c>
      <c r="Q517" s="35" t="str">
        <f t="shared" si="72"/>
        <v/>
      </c>
      <c r="S517" t="str">
        <f t="shared" ref="S517:S580" si="77">+Q517</f>
        <v/>
      </c>
    </row>
    <row r="518" spans="7:19" x14ac:dyDescent="0.3">
      <c r="G518" s="22" t="str">
        <f t="shared" si="75"/>
        <v/>
      </c>
      <c r="H518" s="22"/>
      <c r="I518" s="35" t="str">
        <f t="shared" si="73"/>
        <v/>
      </c>
      <c r="J518" s="35"/>
      <c r="N518" s="22" t="str">
        <f t="shared" si="76"/>
        <v/>
      </c>
      <c r="O518" t="str">
        <f t="shared" si="74"/>
        <v/>
      </c>
      <c r="Q518" s="35" t="str">
        <f t="shared" ref="Q518:Q581" si="78">++IF(R518="","",Q517+1)</f>
        <v/>
      </c>
      <c r="S518" t="str">
        <f t="shared" si="77"/>
        <v/>
      </c>
    </row>
    <row r="519" spans="7:19" x14ac:dyDescent="0.3">
      <c r="G519" s="22" t="str">
        <f t="shared" si="75"/>
        <v/>
      </c>
      <c r="H519" s="22"/>
      <c r="I519" s="35" t="str">
        <f t="shared" si="73"/>
        <v/>
      </c>
      <c r="J519" s="35"/>
      <c r="N519" s="22" t="str">
        <f t="shared" si="76"/>
        <v/>
      </c>
      <c r="O519" t="str">
        <f t="shared" si="74"/>
        <v/>
      </c>
      <c r="Q519" s="35" t="str">
        <f t="shared" si="78"/>
        <v/>
      </c>
      <c r="S519" t="str">
        <f t="shared" si="77"/>
        <v/>
      </c>
    </row>
    <row r="520" spans="7:19" x14ac:dyDescent="0.3">
      <c r="G520" s="22" t="str">
        <f t="shared" si="75"/>
        <v/>
      </c>
      <c r="H520" s="22"/>
      <c r="I520" s="35" t="str">
        <f t="shared" si="73"/>
        <v/>
      </c>
      <c r="J520" s="35"/>
      <c r="N520" s="22" t="str">
        <f t="shared" si="76"/>
        <v/>
      </c>
      <c r="O520" t="str">
        <f t="shared" si="74"/>
        <v/>
      </c>
      <c r="Q520" s="35" t="str">
        <f t="shared" si="78"/>
        <v/>
      </c>
      <c r="S520" t="str">
        <f t="shared" si="77"/>
        <v/>
      </c>
    </row>
    <row r="521" spans="7:19" x14ac:dyDescent="0.3">
      <c r="G521" s="22" t="str">
        <f t="shared" si="75"/>
        <v/>
      </c>
      <c r="H521" s="22"/>
      <c r="I521" s="35" t="str">
        <f t="shared" si="73"/>
        <v/>
      </c>
      <c r="J521" s="35"/>
      <c r="N521" s="22" t="str">
        <f t="shared" si="76"/>
        <v/>
      </c>
      <c r="O521" t="str">
        <f t="shared" si="74"/>
        <v/>
      </c>
      <c r="Q521" s="35" t="str">
        <f t="shared" si="78"/>
        <v/>
      </c>
      <c r="S521" t="str">
        <f t="shared" si="77"/>
        <v/>
      </c>
    </row>
    <row r="522" spans="7:19" x14ac:dyDescent="0.3">
      <c r="G522" s="22" t="str">
        <f t="shared" si="75"/>
        <v/>
      </c>
      <c r="H522" s="22"/>
      <c r="I522" s="35" t="str">
        <f t="shared" si="73"/>
        <v/>
      </c>
      <c r="J522" s="35"/>
      <c r="N522" s="22" t="str">
        <f t="shared" si="76"/>
        <v/>
      </c>
      <c r="O522" t="str">
        <f t="shared" si="74"/>
        <v/>
      </c>
      <c r="Q522" s="35" t="str">
        <f t="shared" si="78"/>
        <v/>
      </c>
      <c r="S522" t="str">
        <f t="shared" si="77"/>
        <v/>
      </c>
    </row>
    <row r="523" spans="7:19" x14ac:dyDescent="0.3">
      <c r="G523" s="22" t="str">
        <f t="shared" si="75"/>
        <v/>
      </c>
      <c r="H523" s="22"/>
      <c r="I523" s="35" t="str">
        <f t="shared" si="73"/>
        <v/>
      </c>
      <c r="J523" s="35"/>
      <c r="N523" s="22" t="str">
        <f t="shared" si="76"/>
        <v/>
      </c>
      <c r="O523" t="str">
        <f t="shared" si="74"/>
        <v/>
      </c>
      <c r="Q523" s="35" t="str">
        <f t="shared" si="78"/>
        <v/>
      </c>
      <c r="S523" t="str">
        <f t="shared" si="77"/>
        <v/>
      </c>
    </row>
    <row r="524" spans="7:19" x14ac:dyDescent="0.3">
      <c r="G524" s="22" t="str">
        <f t="shared" si="75"/>
        <v/>
      </c>
      <c r="H524" s="22"/>
      <c r="I524" s="35" t="str">
        <f t="shared" si="73"/>
        <v/>
      </c>
      <c r="J524" s="35"/>
      <c r="N524" s="22" t="str">
        <f t="shared" si="76"/>
        <v/>
      </c>
      <c r="O524" t="str">
        <f t="shared" si="74"/>
        <v/>
      </c>
      <c r="Q524" s="35" t="str">
        <f t="shared" si="78"/>
        <v/>
      </c>
      <c r="S524" t="str">
        <f t="shared" si="77"/>
        <v/>
      </c>
    </row>
    <row r="525" spans="7:19" x14ac:dyDescent="0.3">
      <c r="G525" s="22" t="str">
        <f t="shared" si="75"/>
        <v/>
      </c>
      <c r="H525" s="22"/>
      <c r="I525" s="35" t="str">
        <f t="shared" si="73"/>
        <v/>
      </c>
      <c r="J525" s="35"/>
      <c r="N525" s="22" t="str">
        <f t="shared" si="76"/>
        <v/>
      </c>
      <c r="O525" t="str">
        <f t="shared" si="74"/>
        <v/>
      </c>
      <c r="Q525" s="35" t="str">
        <f t="shared" si="78"/>
        <v/>
      </c>
      <c r="S525" t="str">
        <f t="shared" si="77"/>
        <v/>
      </c>
    </row>
    <row r="526" spans="7:19" x14ac:dyDescent="0.3">
      <c r="G526" s="22" t="str">
        <f t="shared" si="75"/>
        <v/>
      </c>
      <c r="H526" s="22"/>
      <c r="I526" s="35" t="str">
        <f t="shared" si="73"/>
        <v/>
      </c>
      <c r="J526" s="35"/>
      <c r="N526" s="22" t="str">
        <f t="shared" si="76"/>
        <v/>
      </c>
      <c r="O526" t="str">
        <f t="shared" si="74"/>
        <v/>
      </c>
      <c r="Q526" s="35" t="str">
        <f t="shared" si="78"/>
        <v/>
      </c>
      <c r="S526" t="str">
        <f t="shared" si="77"/>
        <v/>
      </c>
    </row>
    <row r="527" spans="7:19" x14ac:dyDescent="0.3">
      <c r="G527" s="22" t="str">
        <f t="shared" si="75"/>
        <v/>
      </c>
      <c r="H527" s="22"/>
      <c r="I527" s="35" t="str">
        <f t="shared" si="73"/>
        <v/>
      </c>
      <c r="J527" s="35"/>
      <c r="N527" s="22" t="str">
        <f t="shared" si="76"/>
        <v/>
      </c>
      <c r="O527" t="str">
        <f t="shared" si="74"/>
        <v/>
      </c>
      <c r="Q527" s="35" t="str">
        <f t="shared" si="78"/>
        <v/>
      </c>
      <c r="S527" t="str">
        <f t="shared" si="77"/>
        <v/>
      </c>
    </row>
    <row r="528" spans="7:19" x14ac:dyDescent="0.3">
      <c r="G528" s="22" t="str">
        <f t="shared" si="75"/>
        <v/>
      </c>
      <c r="H528" s="22"/>
      <c r="I528" s="35" t="str">
        <f t="shared" si="73"/>
        <v/>
      </c>
      <c r="J528" s="35"/>
      <c r="N528" s="22" t="str">
        <f t="shared" si="76"/>
        <v/>
      </c>
      <c r="O528" t="str">
        <f t="shared" si="74"/>
        <v/>
      </c>
      <c r="Q528" s="35" t="str">
        <f t="shared" si="78"/>
        <v/>
      </c>
      <c r="S528" t="str">
        <f t="shared" si="77"/>
        <v/>
      </c>
    </row>
    <row r="529" spans="7:19" x14ac:dyDescent="0.3">
      <c r="G529" s="22" t="str">
        <f t="shared" si="75"/>
        <v/>
      </c>
      <c r="H529" s="22"/>
      <c r="I529" s="35" t="str">
        <f t="shared" si="73"/>
        <v/>
      </c>
      <c r="J529" s="35"/>
      <c r="N529" s="22" t="str">
        <f t="shared" si="76"/>
        <v/>
      </c>
      <c r="O529" t="str">
        <f t="shared" si="74"/>
        <v/>
      </c>
      <c r="Q529" s="35" t="str">
        <f t="shared" si="78"/>
        <v/>
      </c>
      <c r="S529" t="str">
        <f t="shared" si="77"/>
        <v/>
      </c>
    </row>
    <row r="530" spans="7:19" x14ac:dyDescent="0.3">
      <c r="G530" s="22" t="str">
        <f t="shared" si="75"/>
        <v/>
      </c>
      <c r="H530" s="22"/>
      <c r="I530" s="35" t="str">
        <f t="shared" si="73"/>
        <v/>
      </c>
      <c r="J530" s="35"/>
      <c r="N530" s="22" t="str">
        <f t="shared" si="76"/>
        <v/>
      </c>
      <c r="O530" t="str">
        <f t="shared" si="74"/>
        <v/>
      </c>
      <c r="Q530" s="35" t="str">
        <f t="shared" si="78"/>
        <v/>
      </c>
      <c r="S530" t="str">
        <f t="shared" si="77"/>
        <v/>
      </c>
    </row>
    <row r="531" spans="7:19" x14ac:dyDescent="0.3">
      <c r="G531" s="22" t="str">
        <f t="shared" si="75"/>
        <v/>
      </c>
      <c r="H531" s="22"/>
      <c r="I531" s="35" t="str">
        <f t="shared" si="73"/>
        <v/>
      </c>
      <c r="J531" s="35"/>
      <c r="N531" s="22" t="str">
        <f t="shared" si="76"/>
        <v/>
      </c>
      <c r="O531" t="str">
        <f t="shared" si="74"/>
        <v/>
      </c>
      <c r="Q531" s="35" t="str">
        <f t="shared" si="78"/>
        <v/>
      </c>
      <c r="S531" t="str">
        <f t="shared" si="77"/>
        <v/>
      </c>
    </row>
    <row r="532" spans="7:19" x14ac:dyDescent="0.3">
      <c r="G532" s="22" t="str">
        <f t="shared" si="75"/>
        <v/>
      </c>
      <c r="H532" s="22"/>
      <c r="I532" s="35" t="str">
        <f t="shared" si="73"/>
        <v/>
      </c>
      <c r="J532" s="35"/>
      <c r="N532" s="22" t="str">
        <f t="shared" si="76"/>
        <v/>
      </c>
      <c r="O532" t="str">
        <f t="shared" si="74"/>
        <v/>
      </c>
      <c r="Q532" s="35" t="str">
        <f t="shared" si="78"/>
        <v/>
      </c>
      <c r="S532" t="str">
        <f t="shared" si="77"/>
        <v/>
      </c>
    </row>
    <row r="533" spans="7:19" x14ac:dyDescent="0.3">
      <c r="G533" s="22" t="str">
        <f t="shared" si="75"/>
        <v/>
      </c>
      <c r="H533" s="22"/>
      <c r="I533" s="35" t="str">
        <f t="shared" si="73"/>
        <v/>
      </c>
      <c r="J533" s="35"/>
      <c r="N533" s="22" t="str">
        <f t="shared" si="76"/>
        <v/>
      </c>
      <c r="O533" t="str">
        <f t="shared" si="74"/>
        <v/>
      </c>
      <c r="Q533" s="35" t="str">
        <f t="shared" si="78"/>
        <v/>
      </c>
      <c r="S533" t="str">
        <f t="shared" si="77"/>
        <v/>
      </c>
    </row>
    <row r="534" spans="7:19" x14ac:dyDescent="0.3">
      <c r="G534" s="22" t="str">
        <f t="shared" si="75"/>
        <v/>
      </c>
      <c r="H534" s="22"/>
      <c r="I534" s="35" t="str">
        <f t="shared" si="73"/>
        <v/>
      </c>
      <c r="J534" s="35"/>
      <c r="N534" s="22" t="str">
        <f t="shared" si="76"/>
        <v/>
      </c>
      <c r="O534" t="str">
        <f t="shared" si="74"/>
        <v/>
      </c>
      <c r="Q534" s="35" t="str">
        <f t="shared" si="78"/>
        <v/>
      </c>
      <c r="S534" t="str">
        <f t="shared" si="77"/>
        <v/>
      </c>
    </row>
    <row r="535" spans="7:19" x14ac:dyDescent="0.3">
      <c r="G535" s="22" t="str">
        <f t="shared" si="75"/>
        <v/>
      </c>
      <c r="H535" s="22"/>
      <c r="I535" s="35" t="str">
        <f t="shared" si="73"/>
        <v/>
      </c>
      <c r="J535" s="35"/>
      <c r="N535" s="22" t="str">
        <f t="shared" si="76"/>
        <v/>
      </c>
      <c r="O535" t="str">
        <f t="shared" si="74"/>
        <v/>
      </c>
      <c r="Q535" s="35" t="str">
        <f t="shared" si="78"/>
        <v/>
      </c>
      <c r="S535" t="str">
        <f t="shared" si="77"/>
        <v/>
      </c>
    </row>
    <row r="536" spans="7:19" x14ac:dyDescent="0.3">
      <c r="G536" s="22" t="str">
        <f t="shared" si="75"/>
        <v/>
      </c>
      <c r="H536" s="22"/>
      <c r="I536" s="35" t="str">
        <f t="shared" si="73"/>
        <v/>
      </c>
      <c r="J536" s="35"/>
      <c r="N536" s="22" t="str">
        <f t="shared" si="76"/>
        <v/>
      </c>
      <c r="O536" t="str">
        <f t="shared" si="74"/>
        <v/>
      </c>
      <c r="Q536" s="35" t="str">
        <f t="shared" si="78"/>
        <v/>
      </c>
      <c r="S536" t="str">
        <f t="shared" si="77"/>
        <v/>
      </c>
    </row>
    <row r="537" spans="7:19" x14ac:dyDescent="0.3">
      <c r="G537" s="22" t="str">
        <f t="shared" si="75"/>
        <v/>
      </c>
      <c r="H537" s="22"/>
      <c r="I537" s="35" t="str">
        <f t="shared" si="73"/>
        <v/>
      </c>
      <c r="J537" s="35"/>
      <c r="N537" s="22" t="str">
        <f t="shared" si="76"/>
        <v/>
      </c>
      <c r="O537" t="str">
        <f t="shared" si="74"/>
        <v/>
      </c>
      <c r="Q537" s="35" t="str">
        <f t="shared" si="78"/>
        <v/>
      </c>
      <c r="S537" t="str">
        <f t="shared" si="77"/>
        <v/>
      </c>
    </row>
    <row r="538" spans="7:19" x14ac:dyDescent="0.3">
      <c r="G538" s="22" t="str">
        <f t="shared" si="75"/>
        <v/>
      </c>
      <c r="H538" s="22"/>
      <c r="I538" s="35" t="str">
        <f t="shared" si="73"/>
        <v/>
      </c>
      <c r="J538" s="35"/>
      <c r="N538" s="22" t="str">
        <f t="shared" si="76"/>
        <v/>
      </c>
      <c r="O538" t="str">
        <f t="shared" si="74"/>
        <v/>
      </c>
      <c r="Q538" s="35" t="str">
        <f t="shared" si="78"/>
        <v/>
      </c>
      <c r="S538" t="str">
        <f t="shared" si="77"/>
        <v/>
      </c>
    </row>
    <row r="539" spans="7:19" x14ac:dyDescent="0.3">
      <c r="G539" s="22" t="str">
        <f t="shared" si="75"/>
        <v/>
      </c>
      <c r="H539" s="22"/>
      <c r="I539" s="35" t="str">
        <f t="shared" si="73"/>
        <v/>
      </c>
      <c r="J539" s="35"/>
      <c r="N539" s="22" t="str">
        <f t="shared" si="76"/>
        <v/>
      </c>
      <c r="O539" t="str">
        <f t="shared" si="74"/>
        <v/>
      </c>
      <c r="Q539" s="35" t="str">
        <f t="shared" si="78"/>
        <v/>
      </c>
      <c r="S539" t="str">
        <f t="shared" si="77"/>
        <v/>
      </c>
    </row>
    <row r="540" spans="7:19" x14ac:dyDescent="0.3">
      <c r="G540" s="22" t="str">
        <f t="shared" si="75"/>
        <v/>
      </c>
      <c r="H540" s="22"/>
      <c r="I540" s="35" t="str">
        <f t="shared" si="73"/>
        <v/>
      </c>
      <c r="J540" s="35"/>
      <c r="N540" s="22" t="str">
        <f t="shared" si="76"/>
        <v/>
      </c>
      <c r="O540" t="str">
        <f t="shared" si="74"/>
        <v/>
      </c>
      <c r="Q540" s="35" t="str">
        <f t="shared" si="78"/>
        <v/>
      </c>
      <c r="S540" t="str">
        <f t="shared" si="77"/>
        <v/>
      </c>
    </row>
    <row r="541" spans="7:19" x14ac:dyDescent="0.3">
      <c r="G541" s="22" t="str">
        <f t="shared" si="75"/>
        <v/>
      </c>
      <c r="H541" s="22"/>
      <c r="I541" s="35" t="str">
        <f t="shared" si="73"/>
        <v/>
      </c>
      <c r="J541" s="35"/>
      <c r="N541" s="22" t="str">
        <f t="shared" si="76"/>
        <v/>
      </c>
      <c r="O541" t="str">
        <f t="shared" si="74"/>
        <v/>
      </c>
      <c r="Q541" s="35" t="str">
        <f t="shared" si="78"/>
        <v/>
      </c>
      <c r="S541" t="str">
        <f t="shared" si="77"/>
        <v/>
      </c>
    </row>
    <row r="542" spans="7:19" x14ac:dyDescent="0.3">
      <c r="G542" s="22" t="str">
        <f t="shared" si="75"/>
        <v/>
      </c>
      <c r="H542" s="22"/>
      <c r="I542" s="35" t="str">
        <f t="shared" si="73"/>
        <v/>
      </c>
      <c r="J542" s="35"/>
      <c r="N542" s="22" t="str">
        <f t="shared" si="76"/>
        <v/>
      </c>
      <c r="O542" t="str">
        <f t="shared" si="74"/>
        <v/>
      </c>
      <c r="Q542" s="35" t="str">
        <f t="shared" si="78"/>
        <v/>
      </c>
      <c r="S542" t="str">
        <f t="shared" si="77"/>
        <v/>
      </c>
    </row>
    <row r="543" spans="7:19" x14ac:dyDescent="0.3">
      <c r="G543" s="22" t="str">
        <f t="shared" si="75"/>
        <v/>
      </c>
      <c r="H543" s="22"/>
      <c r="I543" s="35" t="str">
        <f t="shared" si="73"/>
        <v/>
      </c>
      <c r="J543" s="35"/>
      <c r="N543" s="22" t="str">
        <f t="shared" si="76"/>
        <v/>
      </c>
      <c r="O543" t="str">
        <f t="shared" si="74"/>
        <v/>
      </c>
      <c r="Q543" s="35" t="str">
        <f t="shared" si="78"/>
        <v/>
      </c>
      <c r="S543" t="str">
        <f t="shared" si="77"/>
        <v/>
      </c>
    </row>
    <row r="544" spans="7:19" x14ac:dyDescent="0.3">
      <c r="G544" s="22" t="str">
        <f t="shared" si="75"/>
        <v/>
      </c>
      <c r="H544" s="22"/>
      <c r="I544" s="35" t="str">
        <f t="shared" si="73"/>
        <v/>
      </c>
      <c r="J544" s="35"/>
      <c r="N544" s="22" t="str">
        <f t="shared" si="76"/>
        <v/>
      </c>
      <c r="O544" t="str">
        <f t="shared" si="74"/>
        <v/>
      </c>
      <c r="Q544" s="35" t="str">
        <f t="shared" si="78"/>
        <v/>
      </c>
      <c r="S544" t="str">
        <f t="shared" si="77"/>
        <v/>
      </c>
    </row>
    <row r="545" spans="7:19" x14ac:dyDescent="0.3">
      <c r="G545" s="22" t="str">
        <f t="shared" si="75"/>
        <v/>
      </c>
      <c r="H545" s="22"/>
      <c r="I545" s="35" t="str">
        <f t="shared" si="73"/>
        <v/>
      </c>
      <c r="J545" s="35"/>
      <c r="N545" s="22" t="str">
        <f t="shared" si="76"/>
        <v/>
      </c>
      <c r="O545" t="str">
        <f t="shared" si="74"/>
        <v/>
      </c>
      <c r="Q545" s="35" t="str">
        <f t="shared" si="78"/>
        <v/>
      </c>
      <c r="S545" t="str">
        <f t="shared" si="77"/>
        <v/>
      </c>
    </row>
    <row r="546" spans="7:19" x14ac:dyDescent="0.3">
      <c r="G546" s="22" t="str">
        <f t="shared" si="75"/>
        <v/>
      </c>
      <c r="H546" s="22"/>
      <c r="I546" s="35" t="str">
        <f t="shared" si="73"/>
        <v/>
      </c>
      <c r="J546" s="35"/>
      <c r="N546" s="22" t="str">
        <f t="shared" si="76"/>
        <v/>
      </c>
      <c r="O546" t="str">
        <f t="shared" si="74"/>
        <v/>
      </c>
      <c r="Q546" s="35" t="str">
        <f t="shared" si="78"/>
        <v/>
      </c>
      <c r="S546" t="str">
        <f t="shared" si="77"/>
        <v/>
      </c>
    </row>
    <row r="547" spans="7:19" x14ac:dyDescent="0.3">
      <c r="G547" s="22" t="str">
        <f t="shared" si="75"/>
        <v/>
      </c>
      <c r="H547" s="22"/>
      <c r="I547" s="35" t="str">
        <f t="shared" si="73"/>
        <v/>
      </c>
      <c r="J547" s="35"/>
      <c r="N547" s="22" t="str">
        <f t="shared" si="76"/>
        <v/>
      </c>
      <c r="O547" t="str">
        <f t="shared" si="74"/>
        <v/>
      </c>
      <c r="Q547" s="35" t="str">
        <f t="shared" si="78"/>
        <v/>
      </c>
      <c r="S547" t="str">
        <f t="shared" si="77"/>
        <v/>
      </c>
    </row>
    <row r="548" spans="7:19" x14ac:dyDescent="0.3">
      <c r="G548" s="22" t="str">
        <f t="shared" si="75"/>
        <v/>
      </c>
      <c r="H548" s="22"/>
      <c r="I548" s="35" t="str">
        <f t="shared" si="73"/>
        <v/>
      </c>
      <c r="J548" s="35"/>
      <c r="N548" s="22" t="str">
        <f t="shared" si="76"/>
        <v/>
      </c>
      <c r="O548" t="str">
        <f t="shared" si="74"/>
        <v/>
      </c>
      <c r="Q548" s="35" t="str">
        <f t="shared" si="78"/>
        <v/>
      </c>
      <c r="S548" t="str">
        <f t="shared" si="77"/>
        <v/>
      </c>
    </row>
    <row r="549" spans="7:19" x14ac:dyDescent="0.3">
      <c r="G549" s="22" t="str">
        <f t="shared" si="75"/>
        <v/>
      </c>
      <c r="H549" s="22"/>
      <c r="I549" s="35" t="str">
        <f t="shared" si="73"/>
        <v/>
      </c>
      <c r="J549" s="35"/>
      <c r="N549" s="22" t="str">
        <f t="shared" si="76"/>
        <v/>
      </c>
      <c r="O549" t="str">
        <f t="shared" si="74"/>
        <v/>
      </c>
      <c r="Q549" s="35" t="str">
        <f t="shared" si="78"/>
        <v/>
      </c>
      <c r="S549" t="str">
        <f t="shared" si="77"/>
        <v/>
      </c>
    </row>
    <row r="550" spans="7:19" x14ac:dyDescent="0.3">
      <c r="G550" s="22" t="str">
        <f t="shared" si="75"/>
        <v/>
      </c>
      <c r="H550" s="22"/>
      <c r="I550" s="35" t="str">
        <f t="shared" si="73"/>
        <v/>
      </c>
      <c r="J550" s="35"/>
      <c r="N550" s="22" t="str">
        <f t="shared" si="76"/>
        <v/>
      </c>
      <c r="O550" t="str">
        <f t="shared" si="74"/>
        <v/>
      </c>
      <c r="Q550" s="35" t="str">
        <f t="shared" si="78"/>
        <v/>
      </c>
      <c r="S550" t="str">
        <f t="shared" si="77"/>
        <v/>
      </c>
    </row>
    <row r="551" spans="7:19" x14ac:dyDescent="0.3">
      <c r="G551" s="22" t="str">
        <f t="shared" si="75"/>
        <v/>
      </c>
      <c r="H551" s="22"/>
      <c r="I551" s="35" t="str">
        <f t="shared" si="73"/>
        <v/>
      </c>
      <c r="J551" s="35"/>
      <c r="N551" s="22" t="str">
        <f t="shared" si="76"/>
        <v/>
      </c>
      <c r="O551" t="str">
        <f t="shared" si="74"/>
        <v/>
      </c>
      <c r="Q551" s="35" t="str">
        <f t="shared" si="78"/>
        <v/>
      </c>
      <c r="S551" t="str">
        <f t="shared" si="77"/>
        <v/>
      </c>
    </row>
    <row r="552" spans="7:19" x14ac:dyDescent="0.3">
      <c r="G552" s="22" t="str">
        <f t="shared" si="75"/>
        <v/>
      </c>
      <c r="H552" s="22"/>
      <c r="I552" s="35" t="str">
        <f t="shared" si="73"/>
        <v/>
      </c>
      <c r="J552" s="35"/>
      <c r="N552" s="22" t="str">
        <f t="shared" si="76"/>
        <v/>
      </c>
      <c r="O552" t="str">
        <f t="shared" si="74"/>
        <v/>
      </c>
      <c r="Q552" s="35" t="str">
        <f t="shared" si="78"/>
        <v/>
      </c>
      <c r="S552" t="str">
        <f t="shared" si="77"/>
        <v/>
      </c>
    </row>
    <row r="553" spans="7:19" x14ac:dyDescent="0.3">
      <c r="G553" s="22" t="str">
        <f t="shared" si="75"/>
        <v/>
      </c>
      <c r="H553" s="22"/>
      <c r="I553" s="35" t="str">
        <f t="shared" si="73"/>
        <v/>
      </c>
      <c r="J553" s="35"/>
      <c r="N553" s="22" t="str">
        <f t="shared" si="76"/>
        <v/>
      </c>
      <c r="O553" t="str">
        <f t="shared" si="74"/>
        <v/>
      </c>
      <c r="Q553" s="35" t="str">
        <f t="shared" si="78"/>
        <v/>
      </c>
      <c r="S553" t="str">
        <f t="shared" si="77"/>
        <v/>
      </c>
    </row>
    <row r="554" spans="7:19" x14ac:dyDescent="0.3">
      <c r="G554" s="22" t="str">
        <f t="shared" si="75"/>
        <v/>
      </c>
      <c r="H554" s="22"/>
      <c r="I554" s="35" t="str">
        <f t="shared" si="73"/>
        <v/>
      </c>
      <c r="J554" s="35"/>
      <c r="N554" s="22" t="str">
        <f t="shared" si="76"/>
        <v/>
      </c>
      <c r="O554" t="str">
        <f t="shared" si="74"/>
        <v/>
      </c>
      <c r="Q554" s="35" t="str">
        <f t="shared" si="78"/>
        <v/>
      </c>
      <c r="S554" t="str">
        <f t="shared" si="77"/>
        <v/>
      </c>
    </row>
    <row r="555" spans="7:19" x14ac:dyDescent="0.3">
      <c r="G555" s="22" t="str">
        <f t="shared" si="75"/>
        <v/>
      </c>
      <c r="H555" s="22"/>
      <c r="I555" s="35" t="str">
        <f t="shared" si="73"/>
        <v/>
      </c>
      <c r="J555" s="35"/>
      <c r="N555" s="22" t="str">
        <f t="shared" si="76"/>
        <v/>
      </c>
      <c r="O555" t="str">
        <f t="shared" si="74"/>
        <v/>
      </c>
      <c r="Q555" s="35" t="str">
        <f t="shared" si="78"/>
        <v/>
      </c>
      <c r="S555" t="str">
        <f t="shared" si="77"/>
        <v/>
      </c>
    </row>
    <row r="556" spans="7:19" x14ac:dyDescent="0.3">
      <c r="G556" s="22" t="str">
        <f t="shared" si="75"/>
        <v/>
      </c>
      <c r="H556" s="22"/>
      <c r="I556" s="35" t="str">
        <f t="shared" si="73"/>
        <v/>
      </c>
      <c r="J556" s="35"/>
      <c r="N556" s="22" t="str">
        <f t="shared" si="76"/>
        <v/>
      </c>
      <c r="O556" t="str">
        <f t="shared" si="74"/>
        <v/>
      </c>
      <c r="Q556" s="35" t="str">
        <f t="shared" si="78"/>
        <v/>
      </c>
      <c r="S556" t="str">
        <f t="shared" si="77"/>
        <v/>
      </c>
    </row>
    <row r="557" spans="7:19" x14ac:dyDescent="0.3">
      <c r="G557" s="22" t="str">
        <f t="shared" si="75"/>
        <v/>
      </c>
      <c r="H557" s="22"/>
      <c r="I557" s="35" t="str">
        <f t="shared" si="73"/>
        <v/>
      </c>
      <c r="J557" s="35"/>
      <c r="N557" s="22" t="str">
        <f t="shared" si="76"/>
        <v/>
      </c>
      <c r="O557" t="str">
        <f t="shared" si="74"/>
        <v/>
      </c>
      <c r="Q557" s="35" t="str">
        <f t="shared" si="78"/>
        <v/>
      </c>
      <c r="S557" t="str">
        <f t="shared" si="77"/>
        <v/>
      </c>
    </row>
    <row r="558" spans="7:19" x14ac:dyDescent="0.3">
      <c r="G558" s="22" t="str">
        <f t="shared" si="75"/>
        <v/>
      </c>
      <c r="H558" s="22"/>
      <c r="I558" s="35" t="str">
        <f t="shared" si="73"/>
        <v/>
      </c>
      <c r="J558" s="35"/>
      <c r="N558" s="22" t="str">
        <f t="shared" si="76"/>
        <v/>
      </c>
      <c r="O558" t="str">
        <f t="shared" si="74"/>
        <v/>
      </c>
      <c r="Q558" s="35" t="str">
        <f t="shared" si="78"/>
        <v/>
      </c>
      <c r="S558" t="str">
        <f t="shared" si="77"/>
        <v/>
      </c>
    </row>
    <row r="559" spans="7:19" x14ac:dyDescent="0.3">
      <c r="G559" s="22" t="str">
        <f t="shared" si="75"/>
        <v/>
      </c>
      <c r="H559" s="22"/>
      <c r="I559" s="35" t="str">
        <f t="shared" si="73"/>
        <v/>
      </c>
      <c r="J559" s="35"/>
      <c r="N559" s="22" t="str">
        <f t="shared" si="76"/>
        <v/>
      </c>
      <c r="O559" t="str">
        <f t="shared" si="74"/>
        <v/>
      </c>
      <c r="Q559" s="35" t="str">
        <f t="shared" si="78"/>
        <v/>
      </c>
      <c r="S559" t="str">
        <f t="shared" si="77"/>
        <v/>
      </c>
    </row>
    <row r="560" spans="7:19" x14ac:dyDescent="0.3">
      <c r="G560" s="22" t="str">
        <f t="shared" si="75"/>
        <v/>
      </c>
      <c r="H560" s="22"/>
      <c r="I560" s="35" t="str">
        <f t="shared" si="73"/>
        <v/>
      </c>
      <c r="J560" s="35"/>
      <c r="N560" s="22" t="str">
        <f t="shared" si="76"/>
        <v/>
      </c>
      <c r="O560" t="str">
        <f t="shared" si="74"/>
        <v/>
      </c>
      <c r="Q560" s="35" t="str">
        <f t="shared" si="78"/>
        <v/>
      </c>
      <c r="S560" t="str">
        <f t="shared" si="77"/>
        <v/>
      </c>
    </row>
    <row r="561" spans="7:19" x14ac:dyDescent="0.3">
      <c r="G561" s="22" t="str">
        <f t="shared" si="75"/>
        <v/>
      </c>
      <c r="H561" s="22"/>
      <c r="I561" s="35" t="str">
        <f t="shared" si="73"/>
        <v/>
      </c>
      <c r="J561" s="35"/>
      <c r="N561" s="22" t="str">
        <f t="shared" si="76"/>
        <v/>
      </c>
      <c r="O561" t="str">
        <f t="shared" si="74"/>
        <v/>
      </c>
      <c r="Q561" s="35" t="str">
        <f t="shared" si="78"/>
        <v/>
      </c>
      <c r="S561" t="str">
        <f t="shared" si="77"/>
        <v/>
      </c>
    </row>
    <row r="562" spans="7:19" x14ac:dyDescent="0.3">
      <c r="G562" s="22" t="str">
        <f t="shared" si="75"/>
        <v/>
      </c>
      <c r="H562" s="22"/>
      <c r="I562" s="35" t="str">
        <f t="shared" si="73"/>
        <v/>
      </c>
      <c r="J562" s="35"/>
      <c r="N562" s="22" t="str">
        <f t="shared" si="76"/>
        <v/>
      </c>
      <c r="O562" t="str">
        <f t="shared" si="74"/>
        <v/>
      </c>
      <c r="Q562" s="35" t="str">
        <f t="shared" si="78"/>
        <v/>
      </c>
      <c r="S562" t="str">
        <f t="shared" si="77"/>
        <v/>
      </c>
    </row>
    <row r="563" spans="7:19" x14ac:dyDescent="0.3">
      <c r="G563" s="22" t="str">
        <f t="shared" si="75"/>
        <v/>
      </c>
      <c r="H563" s="22"/>
      <c r="I563" s="35" t="str">
        <f t="shared" si="73"/>
        <v/>
      </c>
      <c r="J563" s="35"/>
      <c r="N563" s="22" t="str">
        <f t="shared" si="76"/>
        <v/>
      </c>
      <c r="O563" t="str">
        <f t="shared" si="74"/>
        <v/>
      </c>
      <c r="Q563" s="35" t="str">
        <f t="shared" si="78"/>
        <v/>
      </c>
      <c r="S563" t="str">
        <f t="shared" si="77"/>
        <v/>
      </c>
    </row>
    <row r="564" spans="7:19" x14ac:dyDescent="0.3">
      <c r="G564" s="22" t="str">
        <f t="shared" si="75"/>
        <v/>
      </c>
      <c r="H564" s="22"/>
      <c r="I564" s="35" t="str">
        <f t="shared" si="73"/>
        <v/>
      </c>
      <c r="J564" s="35"/>
      <c r="N564" s="22" t="str">
        <f t="shared" si="76"/>
        <v/>
      </c>
      <c r="O564" t="str">
        <f t="shared" si="74"/>
        <v/>
      </c>
      <c r="Q564" s="35" t="str">
        <f t="shared" si="78"/>
        <v/>
      </c>
      <c r="S564" t="str">
        <f t="shared" si="77"/>
        <v/>
      </c>
    </row>
    <row r="565" spans="7:19" x14ac:dyDescent="0.3">
      <c r="G565" s="22" t="str">
        <f t="shared" si="75"/>
        <v/>
      </c>
      <c r="H565" s="22"/>
      <c r="I565" s="35" t="str">
        <f t="shared" si="73"/>
        <v/>
      </c>
      <c r="J565" s="35"/>
      <c r="N565" s="22" t="str">
        <f t="shared" si="76"/>
        <v/>
      </c>
      <c r="O565" t="str">
        <f t="shared" si="74"/>
        <v/>
      </c>
      <c r="Q565" s="35" t="str">
        <f t="shared" si="78"/>
        <v/>
      </c>
      <c r="S565" t="str">
        <f t="shared" si="77"/>
        <v/>
      </c>
    </row>
    <row r="566" spans="7:19" x14ac:dyDescent="0.3">
      <c r="G566" s="22" t="str">
        <f t="shared" si="75"/>
        <v/>
      </c>
      <c r="H566" s="22"/>
      <c r="I566" s="35" t="str">
        <f t="shared" si="73"/>
        <v/>
      </c>
      <c r="J566" s="35"/>
      <c r="N566" s="22" t="str">
        <f t="shared" si="76"/>
        <v/>
      </c>
      <c r="O566" t="str">
        <f t="shared" si="74"/>
        <v/>
      </c>
      <c r="Q566" s="35" t="str">
        <f t="shared" si="78"/>
        <v/>
      </c>
      <c r="S566" t="str">
        <f t="shared" si="77"/>
        <v/>
      </c>
    </row>
    <row r="567" spans="7:19" x14ac:dyDescent="0.3">
      <c r="G567" s="22" t="str">
        <f t="shared" si="75"/>
        <v/>
      </c>
      <c r="H567" s="22"/>
      <c r="I567" s="35" t="str">
        <f t="shared" si="73"/>
        <v/>
      </c>
      <c r="J567" s="35"/>
      <c r="N567" s="22" t="str">
        <f t="shared" si="76"/>
        <v/>
      </c>
      <c r="O567" t="str">
        <f t="shared" si="74"/>
        <v/>
      </c>
      <c r="Q567" s="35" t="str">
        <f t="shared" si="78"/>
        <v/>
      </c>
      <c r="S567" t="str">
        <f t="shared" si="77"/>
        <v/>
      </c>
    </row>
    <row r="568" spans="7:19" x14ac:dyDescent="0.3">
      <c r="G568" s="22" t="str">
        <f t="shared" si="75"/>
        <v/>
      </c>
      <c r="H568" s="22"/>
      <c r="I568" s="35" t="str">
        <f t="shared" ref="I568:I631" si="79">+IF(F568="","","T-"&amp;$G$1+G568)</f>
        <v/>
      </c>
      <c r="J568" s="35"/>
      <c r="N568" s="22" t="str">
        <f t="shared" si="76"/>
        <v/>
      </c>
      <c r="O568" t="str">
        <f t="shared" si="74"/>
        <v/>
      </c>
      <c r="Q568" s="35" t="str">
        <f t="shared" si="78"/>
        <v/>
      </c>
      <c r="S568" t="str">
        <f t="shared" si="77"/>
        <v/>
      </c>
    </row>
    <row r="569" spans="7:19" x14ac:dyDescent="0.3">
      <c r="G569" s="22" t="str">
        <f t="shared" si="75"/>
        <v/>
      </c>
      <c r="H569" s="22"/>
      <c r="I569" s="35" t="str">
        <f t="shared" si="79"/>
        <v/>
      </c>
      <c r="J569" s="35"/>
      <c r="N569" s="22" t="str">
        <f t="shared" si="76"/>
        <v/>
      </c>
      <c r="O569" t="str">
        <f t="shared" si="74"/>
        <v/>
      </c>
      <c r="Q569" s="35" t="str">
        <f t="shared" si="78"/>
        <v/>
      </c>
      <c r="S569" t="str">
        <f t="shared" si="77"/>
        <v/>
      </c>
    </row>
    <row r="570" spans="7:19" x14ac:dyDescent="0.3">
      <c r="G570" s="22" t="str">
        <f t="shared" si="75"/>
        <v/>
      </c>
      <c r="H570" s="22"/>
      <c r="I570" s="35" t="str">
        <f t="shared" si="79"/>
        <v/>
      </c>
      <c r="J570" s="35"/>
      <c r="N570" s="22" t="str">
        <f t="shared" si="76"/>
        <v/>
      </c>
      <c r="O570" t="str">
        <f t="shared" si="74"/>
        <v/>
      </c>
      <c r="Q570" s="35" t="str">
        <f t="shared" si="78"/>
        <v/>
      </c>
      <c r="S570" t="str">
        <f t="shared" si="77"/>
        <v/>
      </c>
    </row>
    <row r="571" spans="7:19" x14ac:dyDescent="0.3">
      <c r="G571" s="22" t="str">
        <f t="shared" si="75"/>
        <v/>
      </c>
      <c r="H571" s="22"/>
      <c r="I571" s="35" t="str">
        <f t="shared" si="79"/>
        <v/>
      </c>
      <c r="J571" s="35"/>
      <c r="N571" s="22" t="str">
        <f t="shared" si="76"/>
        <v/>
      </c>
      <c r="O571" t="str">
        <f t="shared" si="74"/>
        <v/>
      </c>
      <c r="Q571" s="35" t="str">
        <f t="shared" si="78"/>
        <v/>
      </c>
      <c r="S571" t="str">
        <f t="shared" si="77"/>
        <v/>
      </c>
    </row>
    <row r="572" spans="7:19" x14ac:dyDescent="0.3">
      <c r="G572" s="22" t="str">
        <f t="shared" si="75"/>
        <v/>
      </c>
      <c r="H572" s="22"/>
      <c r="I572" s="35" t="str">
        <f t="shared" si="79"/>
        <v/>
      </c>
      <c r="J572" s="35"/>
      <c r="N572" s="22" t="str">
        <f t="shared" si="76"/>
        <v/>
      </c>
      <c r="O572" t="str">
        <f t="shared" si="74"/>
        <v/>
      </c>
      <c r="Q572" s="35" t="str">
        <f t="shared" si="78"/>
        <v/>
      </c>
      <c r="S572" t="str">
        <f t="shared" si="77"/>
        <v/>
      </c>
    </row>
    <row r="573" spans="7:19" x14ac:dyDescent="0.3">
      <c r="G573" s="22" t="str">
        <f t="shared" si="75"/>
        <v/>
      </c>
      <c r="H573" s="22"/>
      <c r="I573" s="35" t="str">
        <f t="shared" si="79"/>
        <v/>
      </c>
      <c r="J573" s="35"/>
      <c r="N573" s="22" t="str">
        <f t="shared" si="76"/>
        <v/>
      </c>
      <c r="O573" t="str">
        <f t="shared" si="74"/>
        <v/>
      </c>
      <c r="Q573" s="35" t="str">
        <f t="shared" si="78"/>
        <v/>
      </c>
      <c r="S573" t="str">
        <f t="shared" si="77"/>
        <v/>
      </c>
    </row>
    <row r="574" spans="7:19" x14ac:dyDescent="0.3">
      <c r="G574" s="22" t="str">
        <f t="shared" si="75"/>
        <v/>
      </c>
      <c r="H574" s="22"/>
      <c r="I574" s="35" t="str">
        <f t="shared" si="79"/>
        <v/>
      </c>
      <c r="J574" s="35"/>
      <c r="N574" s="22" t="str">
        <f t="shared" si="76"/>
        <v/>
      </c>
      <c r="O574" t="str">
        <f t="shared" si="74"/>
        <v/>
      </c>
      <c r="Q574" s="35" t="str">
        <f t="shared" si="78"/>
        <v/>
      </c>
      <c r="S574" t="str">
        <f t="shared" si="77"/>
        <v/>
      </c>
    </row>
    <row r="575" spans="7:19" x14ac:dyDescent="0.3">
      <c r="G575" s="22" t="str">
        <f t="shared" si="75"/>
        <v/>
      </c>
      <c r="H575" s="22"/>
      <c r="I575" s="35" t="str">
        <f t="shared" si="79"/>
        <v/>
      </c>
      <c r="J575" s="35"/>
      <c r="N575" s="22" t="str">
        <f t="shared" si="76"/>
        <v/>
      </c>
      <c r="O575" t="str">
        <f t="shared" si="74"/>
        <v/>
      </c>
      <c r="Q575" s="35" t="str">
        <f t="shared" si="78"/>
        <v/>
      </c>
      <c r="S575" t="str">
        <f t="shared" si="77"/>
        <v/>
      </c>
    </row>
    <row r="576" spans="7:19" x14ac:dyDescent="0.3">
      <c r="G576" s="22" t="str">
        <f t="shared" si="75"/>
        <v/>
      </c>
      <c r="H576" s="22"/>
      <c r="I576" s="35" t="str">
        <f t="shared" si="79"/>
        <v/>
      </c>
      <c r="J576" s="35"/>
      <c r="N576" s="22" t="str">
        <f t="shared" si="76"/>
        <v/>
      </c>
      <c r="O576" t="str">
        <f t="shared" si="74"/>
        <v/>
      </c>
      <c r="Q576" s="35" t="str">
        <f t="shared" si="78"/>
        <v/>
      </c>
      <c r="S576" t="str">
        <f t="shared" si="77"/>
        <v/>
      </c>
    </row>
    <row r="577" spans="7:19" x14ac:dyDescent="0.3">
      <c r="G577" s="22" t="str">
        <f t="shared" si="75"/>
        <v/>
      </c>
      <c r="H577" s="22"/>
      <c r="I577" s="35" t="str">
        <f t="shared" si="79"/>
        <v/>
      </c>
      <c r="J577" s="35"/>
      <c r="N577" s="22" t="str">
        <f t="shared" si="76"/>
        <v/>
      </c>
      <c r="O577" t="str">
        <f t="shared" si="74"/>
        <v/>
      </c>
      <c r="Q577" s="35" t="str">
        <f t="shared" si="78"/>
        <v/>
      </c>
      <c r="S577" t="str">
        <f t="shared" si="77"/>
        <v/>
      </c>
    </row>
    <row r="578" spans="7:19" x14ac:dyDescent="0.3">
      <c r="G578" s="22" t="str">
        <f t="shared" si="75"/>
        <v/>
      </c>
      <c r="H578" s="22"/>
      <c r="I578" s="35" t="str">
        <f t="shared" si="79"/>
        <v/>
      </c>
      <c r="J578" s="35"/>
      <c r="N578" s="22" t="str">
        <f t="shared" si="76"/>
        <v/>
      </c>
      <c r="O578" t="str">
        <f t="shared" si="74"/>
        <v/>
      </c>
      <c r="Q578" s="35" t="str">
        <f t="shared" si="78"/>
        <v/>
      </c>
      <c r="S578" t="str">
        <f t="shared" si="77"/>
        <v/>
      </c>
    </row>
    <row r="579" spans="7:19" x14ac:dyDescent="0.3">
      <c r="G579" s="22" t="str">
        <f t="shared" si="75"/>
        <v/>
      </c>
      <c r="H579" s="22"/>
      <c r="I579" s="35" t="str">
        <f t="shared" si="79"/>
        <v/>
      </c>
      <c r="J579" s="35"/>
      <c r="N579" s="22" t="str">
        <f t="shared" si="76"/>
        <v/>
      </c>
      <c r="O579" t="str">
        <f t="shared" si="74"/>
        <v/>
      </c>
      <c r="Q579" s="35" t="str">
        <f t="shared" si="78"/>
        <v/>
      </c>
      <c r="S579" t="str">
        <f t="shared" si="77"/>
        <v/>
      </c>
    </row>
    <row r="580" spans="7:19" x14ac:dyDescent="0.3">
      <c r="G580" s="22" t="str">
        <f t="shared" si="75"/>
        <v/>
      </c>
      <c r="H580" s="22"/>
      <c r="I580" s="35" t="str">
        <f t="shared" si="79"/>
        <v/>
      </c>
      <c r="J580" s="35"/>
      <c r="N580" s="22" t="str">
        <f t="shared" si="76"/>
        <v/>
      </c>
      <c r="O580" t="str">
        <f t="shared" ref="O580:O643" si="80">+IF(M580="","","C-"&amp;$G$1+N580)</f>
        <v/>
      </c>
      <c r="Q580" s="35" t="str">
        <f t="shared" si="78"/>
        <v/>
      </c>
      <c r="S580" t="str">
        <f t="shared" si="77"/>
        <v/>
      </c>
    </row>
    <row r="581" spans="7:19" x14ac:dyDescent="0.3">
      <c r="G581" s="22" t="str">
        <f t="shared" ref="G581:G644" si="81">+IF(F581="","",G580+1)</f>
        <v/>
      </c>
      <c r="H581" s="22"/>
      <c r="I581" s="35" t="str">
        <f t="shared" si="79"/>
        <v/>
      </c>
      <c r="J581" s="35"/>
      <c r="N581" s="22" t="str">
        <f t="shared" ref="N581:N644" si="82">+IF(M581="","",N580+1)</f>
        <v/>
      </c>
      <c r="O581" t="str">
        <f t="shared" si="80"/>
        <v/>
      </c>
      <c r="Q581" s="35" t="str">
        <f t="shared" si="78"/>
        <v/>
      </c>
      <c r="S581" t="str">
        <f t="shared" ref="S581:S644" si="83">+Q581</f>
        <v/>
      </c>
    </row>
    <row r="582" spans="7:19" x14ac:dyDescent="0.3">
      <c r="G582" s="22" t="str">
        <f t="shared" si="81"/>
        <v/>
      </c>
      <c r="H582" s="22"/>
      <c r="I582" s="35" t="str">
        <f t="shared" si="79"/>
        <v/>
      </c>
      <c r="J582" s="35"/>
      <c r="N582" s="22" t="str">
        <f t="shared" si="82"/>
        <v/>
      </c>
      <c r="O582" t="str">
        <f t="shared" si="80"/>
        <v/>
      </c>
      <c r="Q582" s="35" t="str">
        <f t="shared" ref="Q582:Q645" si="84">++IF(R582="","",Q581+1)</f>
        <v/>
      </c>
      <c r="S582" t="str">
        <f t="shared" si="83"/>
        <v/>
      </c>
    </row>
    <row r="583" spans="7:19" x14ac:dyDescent="0.3">
      <c r="G583" s="22" t="str">
        <f t="shared" si="81"/>
        <v/>
      </c>
      <c r="H583" s="22"/>
      <c r="I583" s="35" t="str">
        <f t="shared" si="79"/>
        <v/>
      </c>
      <c r="J583" s="35"/>
      <c r="N583" s="22" t="str">
        <f t="shared" si="82"/>
        <v/>
      </c>
      <c r="O583" t="str">
        <f t="shared" si="80"/>
        <v/>
      </c>
      <c r="Q583" s="35" t="str">
        <f t="shared" si="84"/>
        <v/>
      </c>
      <c r="S583" t="str">
        <f t="shared" si="83"/>
        <v/>
      </c>
    </row>
    <row r="584" spans="7:19" x14ac:dyDescent="0.3">
      <c r="G584" s="22" t="str">
        <f t="shared" si="81"/>
        <v/>
      </c>
      <c r="H584" s="22"/>
      <c r="I584" s="35" t="str">
        <f t="shared" si="79"/>
        <v/>
      </c>
      <c r="J584" s="35"/>
      <c r="N584" s="22" t="str">
        <f t="shared" si="82"/>
        <v/>
      </c>
      <c r="O584" t="str">
        <f t="shared" si="80"/>
        <v/>
      </c>
      <c r="Q584" s="35" t="str">
        <f t="shared" si="84"/>
        <v/>
      </c>
      <c r="S584" t="str">
        <f t="shared" si="83"/>
        <v/>
      </c>
    </row>
    <row r="585" spans="7:19" x14ac:dyDescent="0.3">
      <c r="G585" s="22" t="str">
        <f t="shared" si="81"/>
        <v/>
      </c>
      <c r="H585" s="22"/>
      <c r="I585" s="35" t="str">
        <f t="shared" si="79"/>
        <v/>
      </c>
      <c r="J585" s="35"/>
      <c r="N585" s="22" t="str">
        <f t="shared" si="82"/>
        <v/>
      </c>
      <c r="O585" t="str">
        <f t="shared" si="80"/>
        <v/>
      </c>
      <c r="Q585" s="35" t="str">
        <f t="shared" si="84"/>
        <v/>
      </c>
      <c r="S585" t="str">
        <f t="shared" si="83"/>
        <v/>
      </c>
    </row>
    <row r="586" spans="7:19" x14ac:dyDescent="0.3">
      <c r="G586" s="22" t="str">
        <f t="shared" si="81"/>
        <v/>
      </c>
      <c r="H586" s="22"/>
      <c r="I586" s="35" t="str">
        <f t="shared" si="79"/>
        <v/>
      </c>
      <c r="J586" s="35"/>
      <c r="N586" s="22" t="str">
        <f t="shared" si="82"/>
        <v/>
      </c>
      <c r="O586" t="str">
        <f t="shared" si="80"/>
        <v/>
      </c>
      <c r="Q586" s="35" t="str">
        <f t="shared" si="84"/>
        <v/>
      </c>
      <c r="S586" t="str">
        <f t="shared" si="83"/>
        <v/>
      </c>
    </row>
    <row r="587" spans="7:19" x14ac:dyDescent="0.3">
      <c r="G587" s="22" t="str">
        <f t="shared" si="81"/>
        <v/>
      </c>
      <c r="H587" s="22"/>
      <c r="I587" s="35" t="str">
        <f t="shared" si="79"/>
        <v/>
      </c>
      <c r="J587" s="35"/>
      <c r="N587" s="22" t="str">
        <f t="shared" si="82"/>
        <v/>
      </c>
      <c r="O587" t="str">
        <f t="shared" si="80"/>
        <v/>
      </c>
      <c r="Q587" s="35" t="str">
        <f t="shared" si="84"/>
        <v/>
      </c>
      <c r="S587" t="str">
        <f t="shared" si="83"/>
        <v/>
      </c>
    </row>
    <row r="588" spans="7:19" x14ac:dyDescent="0.3">
      <c r="G588" s="22" t="str">
        <f t="shared" si="81"/>
        <v/>
      </c>
      <c r="H588" s="22"/>
      <c r="I588" s="35" t="str">
        <f t="shared" si="79"/>
        <v/>
      </c>
      <c r="J588" s="35"/>
      <c r="N588" s="22" t="str">
        <f t="shared" si="82"/>
        <v/>
      </c>
      <c r="O588" t="str">
        <f t="shared" si="80"/>
        <v/>
      </c>
      <c r="Q588" s="35" t="str">
        <f t="shared" si="84"/>
        <v/>
      </c>
      <c r="S588" t="str">
        <f t="shared" si="83"/>
        <v/>
      </c>
    </row>
    <row r="589" spans="7:19" x14ac:dyDescent="0.3">
      <c r="G589" s="22" t="str">
        <f t="shared" si="81"/>
        <v/>
      </c>
      <c r="H589" s="22"/>
      <c r="I589" s="35" t="str">
        <f t="shared" si="79"/>
        <v/>
      </c>
      <c r="J589" s="35"/>
      <c r="N589" s="22" t="str">
        <f t="shared" si="82"/>
        <v/>
      </c>
      <c r="O589" t="str">
        <f t="shared" si="80"/>
        <v/>
      </c>
      <c r="Q589" s="35" t="str">
        <f t="shared" si="84"/>
        <v/>
      </c>
      <c r="S589" t="str">
        <f t="shared" si="83"/>
        <v/>
      </c>
    </row>
    <row r="590" spans="7:19" x14ac:dyDescent="0.3">
      <c r="G590" s="22" t="str">
        <f t="shared" si="81"/>
        <v/>
      </c>
      <c r="H590" s="22"/>
      <c r="I590" s="35" t="str">
        <f t="shared" si="79"/>
        <v/>
      </c>
      <c r="J590" s="35"/>
      <c r="N590" s="22" t="str">
        <f t="shared" si="82"/>
        <v/>
      </c>
      <c r="O590" t="str">
        <f t="shared" si="80"/>
        <v/>
      </c>
      <c r="Q590" s="35" t="str">
        <f t="shared" si="84"/>
        <v/>
      </c>
      <c r="S590" t="str">
        <f t="shared" si="83"/>
        <v/>
      </c>
    </row>
    <row r="591" spans="7:19" x14ac:dyDescent="0.3">
      <c r="G591" s="22" t="str">
        <f t="shared" si="81"/>
        <v/>
      </c>
      <c r="H591" s="22"/>
      <c r="I591" s="35" t="str">
        <f t="shared" si="79"/>
        <v/>
      </c>
      <c r="J591" s="35"/>
      <c r="N591" s="22" t="str">
        <f t="shared" si="82"/>
        <v/>
      </c>
      <c r="O591" t="str">
        <f t="shared" si="80"/>
        <v/>
      </c>
      <c r="Q591" s="35" t="str">
        <f t="shared" si="84"/>
        <v/>
      </c>
      <c r="S591" t="str">
        <f t="shared" si="83"/>
        <v/>
      </c>
    </row>
    <row r="592" spans="7:19" x14ac:dyDescent="0.3">
      <c r="G592" s="22" t="str">
        <f t="shared" si="81"/>
        <v/>
      </c>
      <c r="H592" s="22"/>
      <c r="I592" s="35" t="str">
        <f t="shared" si="79"/>
        <v/>
      </c>
      <c r="J592" s="35"/>
      <c r="N592" s="22" t="str">
        <f t="shared" si="82"/>
        <v/>
      </c>
      <c r="O592" t="str">
        <f t="shared" si="80"/>
        <v/>
      </c>
      <c r="Q592" s="35" t="str">
        <f t="shared" si="84"/>
        <v/>
      </c>
      <c r="S592" t="str">
        <f t="shared" si="83"/>
        <v/>
      </c>
    </row>
    <row r="593" spans="7:19" x14ac:dyDescent="0.3">
      <c r="G593" s="22" t="str">
        <f t="shared" si="81"/>
        <v/>
      </c>
      <c r="H593" s="22"/>
      <c r="I593" s="35" t="str">
        <f t="shared" si="79"/>
        <v/>
      </c>
      <c r="J593" s="35"/>
      <c r="N593" s="22" t="str">
        <f t="shared" si="82"/>
        <v/>
      </c>
      <c r="O593" t="str">
        <f t="shared" si="80"/>
        <v/>
      </c>
      <c r="Q593" s="35" t="str">
        <f t="shared" si="84"/>
        <v/>
      </c>
      <c r="S593" t="str">
        <f t="shared" si="83"/>
        <v/>
      </c>
    </row>
    <row r="594" spans="7:19" x14ac:dyDescent="0.3">
      <c r="G594" s="22" t="str">
        <f t="shared" si="81"/>
        <v/>
      </c>
      <c r="H594" s="22"/>
      <c r="I594" s="35" t="str">
        <f t="shared" si="79"/>
        <v/>
      </c>
      <c r="J594" s="35"/>
      <c r="N594" s="22" t="str">
        <f t="shared" si="82"/>
        <v/>
      </c>
      <c r="O594" t="str">
        <f t="shared" si="80"/>
        <v/>
      </c>
      <c r="Q594" s="35" t="str">
        <f t="shared" si="84"/>
        <v/>
      </c>
      <c r="S594" t="str">
        <f t="shared" si="83"/>
        <v/>
      </c>
    </row>
    <row r="595" spans="7:19" x14ac:dyDescent="0.3">
      <c r="G595" s="22" t="str">
        <f t="shared" si="81"/>
        <v/>
      </c>
      <c r="H595" s="22"/>
      <c r="I595" s="35" t="str">
        <f t="shared" si="79"/>
        <v/>
      </c>
      <c r="J595" s="35"/>
      <c r="N595" s="22" t="str">
        <f t="shared" si="82"/>
        <v/>
      </c>
      <c r="O595" t="str">
        <f t="shared" si="80"/>
        <v/>
      </c>
      <c r="Q595" s="35" t="str">
        <f t="shared" si="84"/>
        <v/>
      </c>
      <c r="S595" t="str">
        <f t="shared" si="83"/>
        <v/>
      </c>
    </row>
    <row r="596" spans="7:19" x14ac:dyDescent="0.3">
      <c r="G596" s="22" t="str">
        <f t="shared" si="81"/>
        <v/>
      </c>
      <c r="H596" s="22"/>
      <c r="I596" s="35" t="str">
        <f t="shared" si="79"/>
        <v/>
      </c>
      <c r="J596" s="35"/>
      <c r="N596" s="22" t="str">
        <f t="shared" si="82"/>
        <v/>
      </c>
      <c r="O596" t="str">
        <f t="shared" si="80"/>
        <v/>
      </c>
      <c r="Q596" s="35" t="str">
        <f t="shared" si="84"/>
        <v/>
      </c>
      <c r="S596" t="str">
        <f t="shared" si="83"/>
        <v/>
      </c>
    </row>
    <row r="597" spans="7:19" x14ac:dyDescent="0.3">
      <c r="G597" s="22" t="str">
        <f t="shared" si="81"/>
        <v/>
      </c>
      <c r="H597" s="22"/>
      <c r="I597" s="35" t="str">
        <f t="shared" si="79"/>
        <v/>
      </c>
      <c r="J597" s="35"/>
      <c r="N597" s="22" t="str">
        <f t="shared" si="82"/>
        <v/>
      </c>
      <c r="O597" t="str">
        <f t="shared" si="80"/>
        <v/>
      </c>
      <c r="Q597" s="35" t="str">
        <f t="shared" si="84"/>
        <v/>
      </c>
      <c r="S597" t="str">
        <f t="shared" si="83"/>
        <v/>
      </c>
    </row>
    <row r="598" spans="7:19" x14ac:dyDescent="0.3">
      <c r="G598" s="22" t="str">
        <f t="shared" si="81"/>
        <v/>
      </c>
      <c r="H598" s="22"/>
      <c r="I598" s="35" t="str">
        <f t="shared" si="79"/>
        <v/>
      </c>
      <c r="J598" s="35"/>
      <c r="N598" s="22" t="str">
        <f t="shared" si="82"/>
        <v/>
      </c>
      <c r="O598" t="str">
        <f t="shared" si="80"/>
        <v/>
      </c>
      <c r="Q598" s="35" t="str">
        <f t="shared" si="84"/>
        <v/>
      </c>
      <c r="S598" t="str">
        <f t="shared" si="83"/>
        <v/>
      </c>
    </row>
    <row r="599" spans="7:19" x14ac:dyDescent="0.3">
      <c r="G599" s="22" t="str">
        <f t="shared" si="81"/>
        <v/>
      </c>
      <c r="H599" s="22"/>
      <c r="I599" s="35" t="str">
        <f t="shared" si="79"/>
        <v/>
      </c>
      <c r="J599" s="35"/>
      <c r="N599" s="22" t="str">
        <f t="shared" si="82"/>
        <v/>
      </c>
      <c r="O599" t="str">
        <f t="shared" si="80"/>
        <v/>
      </c>
      <c r="Q599" s="35" t="str">
        <f t="shared" si="84"/>
        <v/>
      </c>
      <c r="S599" t="str">
        <f t="shared" si="83"/>
        <v/>
      </c>
    </row>
    <row r="600" spans="7:19" x14ac:dyDescent="0.3">
      <c r="G600" s="22" t="str">
        <f t="shared" si="81"/>
        <v/>
      </c>
      <c r="H600" s="22"/>
      <c r="I600" s="35" t="str">
        <f t="shared" si="79"/>
        <v/>
      </c>
      <c r="J600" s="35"/>
      <c r="N600" s="22" t="str">
        <f t="shared" si="82"/>
        <v/>
      </c>
      <c r="O600" t="str">
        <f t="shared" si="80"/>
        <v/>
      </c>
      <c r="Q600" s="35" t="str">
        <f t="shared" si="84"/>
        <v/>
      </c>
      <c r="S600" t="str">
        <f t="shared" si="83"/>
        <v/>
      </c>
    </row>
    <row r="601" spans="7:19" x14ac:dyDescent="0.3">
      <c r="G601" s="22" t="str">
        <f t="shared" si="81"/>
        <v/>
      </c>
      <c r="H601" s="22"/>
      <c r="I601" s="35" t="str">
        <f t="shared" si="79"/>
        <v/>
      </c>
      <c r="J601" s="35"/>
      <c r="N601" s="22" t="str">
        <f t="shared" si="82"/>
        <v/>
      </c>
      <c r="O601" t="str">
        <f t="shared" si="80"/>
        <v/>
      </c>
      <c r="Q601" s="35" t="str">
        <f t="shared" si="84"/>
        <v/>
      </c>
      <c r="S601" t="str">
        <f t="shared" si="83"/>
        <v/>
      </c>
    </row>
    <row r="602" spans="7:19" x14ac:dyDescent="0.3">
      <c r="G602" s="22" t="str">
        <f t="shared" si="81"/>
        <v/>
      </c>
      <c r="H602" s="22"/>
      <c r="I602" s="35" t="str">
        <f t="shared" si="79"/>
        <v/>
      </c>
      <c r="J602" s="35"/>
      <c r="N602" s="22" t="str">
        <f t="shared" si="82"/>
        <v/>
      </c>
      <c r="O602" t="str">
        <f t="shared" si="80"/>
        <v/>
      </c>
      <c r="Q602" s="35" t="str">
        <f t="shared" si="84"/>
        <v/>
      </c>
      <c r="S602" t="str">
        <f t="shared" si="83"/>
        <v/>
      </c>
    </row>
    <row r="603" spans="7:19" x14ac:dyDescent="0.3">
      <c r="G603" s="22" t="str">
        <f t="shared" si="81"/>
        <v/>
      </c>
      <c r="H603" s="22"/>
      <c r="I603" s="35" t="str">
        <f t="shared" si="79"/>
        <v/>
      </c>
      <c r="J603" s="35"/>
      <c r="N603" s="22" t="str">
        <f t="shared" si="82"/>
        <v/>
      </c>
      <c r="O603" t="str">
        <f t="shared" si="80"/>
        <v/>
      </c>
      <c r="Q603" s="35" t="str">
        <f t="shared" si="84"/>
        <v/>
      </c>
      <c r="S603" t="str">
        <f t="shared" si="83"/>
        <v/>
      </c>
    </row>
    <row r="604" spans="7:19" x14ac:dyDescent="0.3">
      <c r="G604" s="22" t="str">
        <f t="shared" si="81"/>
        <v/>
      </c>
      <c r="H604" s="22"/>
      <c r="I604" s="35" t="str">
        <f t="shared" si="79"/>
        <v/>
      </c>
      <c r="J604" s="35"/>
      <c r="N604" s="22" t="str">
        <f t="shared" si="82"/>
        <v/>
      </c>
      <c r="O604" t="str">
        <f t="shared" si="80"/>
        <v/>
      </c>
      <c r="Q604" s="35" t="str">
        <f t="shared" si="84"/>
        <v/>
      </c>
      <c r="S604" t="str">
        <f t="shared" si="83"/>
        <v/>
      </c>
    </row>
    <row r="605" spans="7:19" x14ac:dyDescent="0.3">
      <c r="G605" s="22" t="str">
        <f t="shared" si="81"/>
        <v/>
      </c>
      <c r="H605" s="22"/>
      <c r="I605" s="35" t="str">
        <f t="shared" si="79"/>
        <v/>
      </c>
      <c r="J605" s="35"/>
      <c r="N605" s="22" t="str">
        <f t="shared" si="82"/>
        <v/>
      </c>
      <c r="O605" t="str">
        <f t="shared" si="80"/>
        <v/>
      </c>
      <c r="Q605" s="35" t="str">
        <f t="shared" si="84"/>
        <v/>
      </c>
      <c r="S605" t="str">
        <f t="shared" si="83"/>
        <v/>
      </c>
    </row>
    <row r="606" spans="7:19" x14ac:dyDescent="0.3">
      <c r="G606" s="22" t="str">
        <f t="shared" si="81"/>
        <v/>
      </c>
      <c r="H606" s="22"/>
      <c r="I606" s="35" t="str">
        <f t="shared" si="79"/>
        <v/>
      </c>
      <c r="J606" s="35"/>
      <c r="N606" s="22" t="str">
        <f t="shared" si="82"/>
        <v/>
      </c>
      <c r="O606" t="str">
        <f t="shared" si="80"/>
        <v/>
      </c>
      <c r="Q606" s="35" t="str">
        <f t="shared" si="84"/>
        <v/>
      </c>
      <c r="S606" t="str">
        <f t="shared" si="83"/>
        <v/>
      </c>
    </row>
    <row r="607" spans="7:19" x14ac:dyDescent="0.3">
      <c r="G607" s="22" t="str">
        <f t="shared" si="81"/>
        <v/>
      </c>
      <c r="H607" s="22"/>
      <c r="I607" s="35" t="str">
        <f t="shared" si="79"/>
        <v/>
      </c>
      <c r="J607" s="35"/>
      <c r="N607" s="22" t="str">
        <f t="shared" si="82"/>
        <v/>
      </c>
      <c r="O607" t="str">
        <f t="shared" si="80"/>
        <v/>
      </c>
      <c r="Q607" s="35" t="str">
        <f t="shared" si="84"/>
        <v/>
      </c>
      <c r="S607" t="str">
        <f t="shared" si="83"/>
        <v/>
      </c>
    </row>
    <row r="608" spans="7:19" x14ac:dyDescent="0.3">
      <c r="G608" s="22" t="str">
        <f t="shared" si="81"/>
        <v/>
      </c>
      <c r="H608" s="22"/>
      <c r="I608" s="35" t="str">
        <f t="shared" si="79"/>
        <v/>
      </c>
      <c r="J608" s="35"/>
      <c r="N608" s="22" t="str">
        <f t="shared" si="82"/>
        <v/>
      </c>
      <c r="O608" t="str">
        <f t="shared" si="80"/>
        <v/>
      </c>
      <c r="Q608" s="35" t="str">
        <f t="shared" si="84"/>
        <v/>
      </c>
      <c r="S608" t="str">
        <f t="shared" si="83"/>
        <v/>
      </c>
    </row>
    <row r="609" spans="7:19" x14ac:dyDescent="0.3">
      <c r="G609" s="22" t="str">
        <f t="shared" si="81"/>
        <v/>
      </c>
      <c r="H609" s="22"/>
      <c r="I609" s="35" t="str">
        <f t="shared" si="79"/>
        <v/>
      </c>
      <c r="J609" s="35"/>
      <c r="N609" s="22" t="str">
        <f t="shared" si="82"/>
        <v/>
      </c>
      <c r="O609" t="str">
        <f t="shared" si="80"/>
        <v/>
      </c>
      <c r="Q609" s="35" t="str">
        <f t="shared" si="84"/>
        <v/>
      </c>
      <c r="S609" t="str">
        <f t="shared" si="83"/>
        <v/>
      </c>
    </row>
    <row r="610" spans="7:19" x14ac:dyDescent="0.3">
      <c r="G610" s="22" t="str">
        <f t="shared" si="81"/>
        <v/>
      </c>
      <c r="H610" s="22"/>
      <c r="I610" s="35" t="str">
        <f t="shared" si="79"/>
        <v/>
      </c>
      <c r="J610" s="35"/>
      <c r="N610" s="22" t="str">
        <f t="shared" si="82"/>
        <v/>
      </c>
      <c r="O610" t="str">
        <f t="shared" si="80"/>
        <v/>
      </c>
      <c r="Q610" s="35" t="str">
        <f t="shared" si="84"/>
        <v/>
      </c>
      <c r="S610" t="str">
        <f t="shared" si="83"/>
        <v/>
      </c>
    </row>
    <row r="611" spans="7:19" x14ac:dyDescent="0.3">
      <c r="G611" s="22" t="str">
        <f t="shared" si="81"/>
        <v/>
      </c>
      <c r="H611" s="22"/>
      <c r="I611" s="35" t="str">
        <f t="shared" si="79"/>
        <v/>
      </c>
      <c r="J611" s="35"/>
      <c r="N611" s="22" t="str">
        <f t="shared" si="82"/>
        <v/>
      </c>
      <c r="O611" t="str">
        <f t="shared" si="80"/>
        <v/>
      </c>
      <c r="Q611" s="35" t="str">
        <f t="shared" si="84"/>
        <v/>
      </c>
      <c r="S611" t="str">
        <f t="shared" si="83"/>
        <v/>
      </c>
    </row>
    <row r="612" spans="7:19" x14ac:dyDescent="0.3">
      <c r="G612" s="22" t="str">
        <f t="shared" si="81"/>
        <v/>
      </c>
      <c r="H612" s="22"/>
      <c r="I612" s="35" t="str">
        <f t="shared" si="79"/>
        <v/>
      </c>
      <c r="J612" s="35"/>
      <c r="N612" s="22" t="str">
        <f t="shared" si="82"/>
        <v/>
      </c>
      <c r="O612" t="str">
        <f t="shared" si="80"/>
        <v/>
      </c>
      <c r="Q612" s="35" t="str">
        <f t="shared" si="84"/>
        <v/>
      </c>
      <c r="S612" t="str">
        <f t="shared" si="83"/>
        <v/>
      </c>
    </row>
    <row r="613" spans="7:19" x14ac:dyDescent="0.3">
      <c r="G613" s="22" t="str">
        <f t="shared" si="81"/>
        <v/>
      </c>
      <c r="H613" s="22"/>
      <c r="I613" s="35" t="str">
        <f t="shared" si="79"/>
        <v/>
      </c>
      <c r="J613" s="35"/>
      <c r="N613" s="22" t="str">
        <f t="shared" si="82"/>
        <v/>
      </c>
      <c r="O613" t="str">
        <f t="shared" si="80"/>
        <v/>
      </c>
      <c r="Q613" s="35" t="str">
        <f t="shared" si="84"/>
        <v/>
      </c>
      <c r="S613" t="str">
        <f t="shared" si="83"/>
        <v/>
      </c>
    </row>
    <row r="614" spans="7:19" x14ac:dyDescent="0.3">
      <c r="G614" s="22" t="str">
        <f t="shared" si="81"/>
        <v/>
      </c>
      <c r="H614" s="22"/>
      <c r="I614" s="35" t="str">
        <f t="shared" si="79"/>
        <v/>
      </c>
      <c r="J614" s="35"/>
      <c r="N614" s="22" t="str">
        <f t="shared" si="82"/>
        <v/>
      </c>
      <c r="O614" t="str">
        <f t="shared" si="80"/>
        <v/>
      </c>
      <c r="Q614" s="35" t="str">
        <f t="shared" si="84"/>
        <v/>
      </c>
      <c r="S614" t="str">
        <f t="shared" si="83"/>
        <v/>
      </c>
    </row>
    <row r="615" spans="7:19" x14ac:dyDescent="0.3">
      <c r="G615" s="22" t="str">
        <f t="shared" si="81"/>
        <v/>
      </c>
      <c r="H615" s="22"/>
      <c r="I615" s="35" t="str">
        <f t="shared" si="79"/>
        <v/>
      </c>
      <c r="J615" s="35"/>
      <c r="N615" s="22" t="str">
        <f t="shared" si="82"/>
        <v/>
      </c>
      <c r="O615" t="str">
        <f t="shared" si="80"/>
        <v/>
      </c>
      <c r="Q615" s="35" t="str">
        <f t="shared" si="84"/>
        <v/>
      </c>
      <c r="S615" t="str">
        <f t="shared" si="83"/>
        <v/>
      </c>
    </row>
    <row r="616" spans="7:19" x14ac:dyDescent="0.3">
      <c r="G616" s="22" t="str">
        <f t="shared" si="81"/>
        <v/>
      </c>
      <c r="H616" s="22"/>
      <c r="I616" s="35" t="str">
        <f t="shared" si="79"/>
        <v/>
      </c>
      <c r="J616" s="35"/>
      <c r="N616" s="22" t="str">
        <f t="shared" si="82"/>
        <v/>
      </c>
      <c r="O616" t="str">
        <f t="shared" si="80"/>
        <v/>
      </c>
      <c r="Q616" s="35" t="str">
        <f t="shared" si="84"/>
        <v/>
      </c>
      <c r="S616" t="str">
        <f t="shared" si="83"/>
        <v/>
      </c>
    </row>
    <row r="617" spans="7:19" x14ac:dyDescent="0.3">
      <c r="G617" s="22" t="str">
        <f t="shared" si="81"/>
        <v/>
      </c>
      <c r="H617" s="22"/>
      <c r="I617" s="35" t="str">
        <f t="shared" si="79"/>
        <v/>
      </c>
      <c r="J617" s="35"/>
      <c r="N617" s="22" t="str">
        <f t="shared" si="82"/>
        <v/>
      </c>
      <c r="O617" t="str">
        <f t="shared" si="80"/>
        <v/>
      </c>
      <c r="Q617" s="35" t="str">
        <f t="shared" si="84"/>
        <v/>
      </c>
      <c r="S617" t="str">
        <f t="shared" si="83"/>
        <v/>
      </c>
    </row>
    <row r="618" spans="7:19" x14ac:dyDescent="0.3">
      <c r="G618" s="22" t="str">
        <f t="shared" si="81"/>
        <v/>
      </c>
      <c r="H618" s="22"/>
      <c r="I618" s="35" t="str">
        <f t="shared" si="79"/>
        <v/>
      </c>
      <c r="J618" s="35"/>
      <c r="N618" s="22" t="str">
        <f t="shared" si="82"/>
        <v/>
      </c>
      <c r="O618" t="str">
        <f t="shared" si="80"/>
        <v/>
      </c>
      <c r="Q618" s="35" t="str">
        <f t="shared" si="84"/>
        <v/>
      </c>
      <c r="S618" t="str">
        <f t="shared" si="83"/>
        <v/>
      </c>
    </row>
    <row r="619" spans="7:19" x14ac:dyDescent="0.3">
      <c r="G619" s="22" t="str">
        <f t="shared" si="81"/>
        <v/>
      </c>
      <c r="H619" s="22"/>
      <c r="I619" s="35" t="str">
        <f t="shared" si="79"/>
        <v/>
      </c>
      <c r="J619" s="35"/>
      <c r="N619" s="22" t="str">
        <f t="shared" si="82"/>
        <v/>
      </c>
      <c r="O619" t="str">
        <f t="shared" si="80"/>
        <v/>
      </c>
      <c r="Q619" s="35" t="str">
        <f t="shared" si="84"/>
        <v/>
      </c>
      <c r="S619" t="str">
        <f t="shared" si="83"/>
        <v/>
      </c>
    </row>
    <row r="620" spans="7:19" x14ac:dyDescent="0.3">
      <c r="G620" s="22" t="str">
        <f t="shared" si="81"/>
        <v/>
      </c>
      <c r="H620" s="22"/>
      <c r="I620" s="35" t="str">
        <f t="shared" si="79"/>
        <v/>
      </c>
      <c r="J620" s="35"/>
      <c r="N620" s="22" t="str">
        <f t="shared" si="82"/>
        <v/>
      </c>
      <c r="O620" t="str">
        <f t="shared" si="80"/>
        <v/>
      </c>
      <c r="Q620" s="35" t="str">
        <f t="shared" si="84"/>
        <v/>
      </c>
      <c r="S620" t="str">
        <f t="shared" si="83"/>
        <v/>
      </c>
    </row>
    <row r="621" spans="7:19" x14ac:dyDescent="0.3">
      <c r="G621" s="22" t="str">
        <f t="shared" si="81"/>
        <v/>
      </c>
      <c r="H621" s="22"/>
      <c r="I621" s="35" t="str">
        <f t="shared" si="79"/>
        <v/>
      </c>
      <c r="J621" s="35"/>
      <c r="N621" s="22" t="str">
        <f t="shared" si="82"/>
        <v/>
      </c>
      <c r="O621" t="str">
        <f t="shared" si="80"/>
        <v/>
      </c>
      <c r="Q621" s="35" t="str">
        <f t="shared" si="84"/>
        <v/>
      </c>
      <c r="S621" t="str">
        <f t="shared" si="83"/>
        <v/>
      </c>
    </row>
    <row r="622" spans="7:19" x14ac:dyDescent="0.3">
      <c r="G622" s="22" t="str">
        <f t="shared" si="81"/>
        <v/>
      </c>
      <c r="H622" s="22"/>
      <c r="I622" s="35" t="str">
        <f t="shared" si="79"/>
        <v/>
      </c>
      <c r="J622" s="35"/>
      <c r="N622" s="22" t="str">
        <f t="shared" si="82"/>
        <v/>
      </c>
      <c r="O622" t="str">
        <f t="shared" si="80"/>
        <v/>
      </c>
      <c r="Q622" s="35" t="str">
        <f t="shared" si="84"/>
        <v/>
      </c>
      <c r="S622" t="str">
        <f t="shared" si="83"/>
        <v/>
      </c>
    </row>
    <row r="623" spans="7:19" x14ac:dyDescent="0.3">
      <c r="G623" s="22" t="str">
        <f t="shared" si="81"/>
        <v/>
      </c>
      <c r="H623" s="22"/>
      <c r="I623" s="35" t="str">
        <f t="shared" si="79"/>
        <v/>
      </c>
      <c r="J623" s="35"/>
      <c r="N623" s="22" t="str">
        <f t="shared" si="82"/>
        <v/>
      </c>
      <c r="O623" t="str">
        <f t="shared" si="80"/>
        <v/>
      </c>
      <c r="Q623" s="35" t="str">
        <f t="shared" si="84"/>
        <v/>
      </c>
      <c r="S623" t="str">
        <f t="shared" si="83"/>
        <v/>
      </c>
    </row>
    <row r="624" spans="7:19" x14ac:dyDescent="0.3">
      <c r="G624" s="22" t="str">
        <f t="shared" si="81"/>
        <v/>
      </c>
      <c r="H624" s="22"/>
      <c r="I624" s="35" t="str">
        <f t="shared" si="79"/>
        <v/>
      </c>
      <c r="J624" s="35"/>
      <c r="N624" s="22" t="str">
        <f t="shared" si="82"/>
        <v/>
      </c>
      <c r="O624" t="str">
        <f t="shared" si="80"/>
        <v/>
      </c>
      <c r="Q624" s="35" t="str">
        <f t="shared" si="84"/>
        <v/>
      </c>
      <c r="S624" t="str">
        <f t="shared" si="83"/>
        <v/>
      </c>
    </row>
    <row r="625" spans="7:19" x14ac:dyDescent="0.3">
      <c r="G625" s="22" t="str">
        <f t="shared" si="81"/>
        <v/>
      </c>
      <c r="H625" s="22"/>
      <c r="I625" s="35" t="str">
        <f t="shared" si="79"/>
        <v/>
      </c>
      <c r="J625" s="35"/>
      <c r="N625" s="22" t="str">
        <f t="shared" si="82"/>
        <v/>
      </c>
      <c r="O625" t="str">
        <f t="shared" si="80"/>
        <v/>
      </c>
      <c r="Q625" s="35" t="str">
        <f t="shared" si="84"/>
        <v/>
      </c>
      <c r="S625" t="str">
        <f t="shared" si="83"/>
        <v/>
      </c>
    </row>
    <row r="626" spans="7:19" x14ac:dyDescent="0.3">
      <c r="G626" s="22" t="str">
        <f t="shared" si="81"/>
        <v/>
      </c>
      <c r="H626" s="22"/>
      <c r="I626" s="35" t="str">
        <f t="shared" si="79"/>
        <v/>
      </c>
      <c r="J626" s="35"/>
      <c r="N626" s="22" t="str">
        <f t="shared" si="82"/>
        <v/>
      </c>
      <c r="O626" t="str">
        <f t="shared" si="80"/>
        <v/>
      </c>
      <c r="Q626" s="35" t="str">
        <f t="shared" si="84"/>
        <v/>
      </c>
      <c r="S626" t="str">
        <f t="shared" si="83"/>
        <v/>
      </c>
    </row>
    <row r="627" spans="7:19" x14ac:dyDescent="0.3">
      <c r="G627" s="22" t="str">
        <f t="shared" si="81"/>
        <v/>
      </c>
      <c r="H627" s="22"/>
      <c r="I627" s="35" t="str">
        <f t="shared" si="79"/>
        <v/>
      </c>
      <c r="J627" s="35"/>
      <c r="N627" s="22" t="str">
        <f t="shared" si="82"/>
        <v/>
      </c>
      <c r="O627" t="str">
        <f t="shared" si="80"/>
        <v/>
      </c>
      <c r="Q627" s="35" t="str">
        <f t="shared" si="84"/>
        <v/>
      </c>
      <c r="S627" t="str">
        <f t="shared" si="83"/>
        <v/>
      </c>
    </row>
    <row r="628" spans="7:19" x14ac:dyDescent="0.3">
      <c r="G628" s="22" t="str">
        <f t="shared" si="81"/>
        <v/>
      </c>
      <c r="H628" s="22"/>
      <c r="I628" s="35" t="str">
        <f t="shared" si="79"/>
        <v/>
      </c>
      <c r="J628" s="35"/>
      <c r="N628" s="22" t="str">
        <f t="shared" si="82"/>
        <v/>
      </c>
      <c r="O628" t="str">
        <f t="shared" si="80"/>
        <v/>
      </c>
      <c r="Q628" s="35" t="str">
        <f t="shared" si="84"/>
        <v/>
      </c>
      <c r="S628" t="str">
        <f t="shared" si="83"/>
        <v/>
      </c>
    </row>
    <row r="629" spans="7:19" x14ac:dyDescent="0.3">
      <c r="G629" s="22" t="str">
        <f t="shared" si="81"/>
        <v/>
      </c>
      <c r="H629" s="22"/>
      <c r="I629" s="35" t="str">
        <f t="shared" si="79"/>
        <v/>
      </c>
      <c r="J629" s="35"/>
      <c r="N629" s="22" t="str">
        <f t="shared" si="82"/>
        <v/>
      </c>
      <c r="O629" t="str">
        <f t="shared" si="80"/>
        <v/>
      </c>
      <c r="Q629" s="35" t="str">
        <f t="shared" si="84"/>
        <v/>
      </c>
      <c r="S629" t="str">
        <f t="shared" si="83"/>
        <v/>
      </c>
    </row>
    <row r="630" spans="7:19" x14ac:dyDescent="0.3">
      <c r="G630" s="22" t="str">
        <f t="shared" si="81"/>
        <v/>
      </c>
      <c r="H630" s="22"/>
      <c r="I630" s="35" t="str">
        <f t="shared" si="79"/>
        <v/>
      </c>
      <c r="J630" s="35"/>
      <c r="N630" s="22" t="str">
        <f t="shared" si="82"/>
        <v/>
      </c>
      <c r="O630" t="str">
        <f t="shared" si="80"/>
        <v/>
      </c>
      <c r="Q630" s="35" t="str">
        <f t="shared" si="84"/>
        <v/>
      </c>
      <c r="S630" t="str">
        <f t="shared" si="83"/>
        <v/>
      </c>
    </row>
    <row r="631" spans="7:19" x14ac:dyDescent="0.3">
      <c r="G631" s="22" t="str">
        <f t="shared" si="81"/>
        <v/>
      </c>
      <c r="H631" s="22"/>
      <c r="I631" s="35" t="str">
        <f t="shared" si="79"/>
        <v/>
      </c>
      <c r="J631" s="35"/>
      <c r="N631" s="22" t="str">
        <f t="shared" si="82"/>
        <v/>
      </c>
      <c r="O631" t="str">
        <f t="shared" si="80"/>
        <v/>
      </c>
      <c r="Q631" s="35" t="str">
        <f t="shared" si="84"/>
        <v/>
      </c>
      <c r="S631" t="str">
        <f t="shared" si="83"/>
        <v/>
      </c>
    </row>
    <row r="632" spans="7:19" x14ac:dyDescent="0.3">
      <c r="G632" s="22" t="str">
        <f t="shared" si="81"/>
        <v/>
      </c>
      <c r="H632" s="22"/>
      <c r="I632" s="35" t="str">
        <f t="shared" ref="I632:I695" si="85">+IF(F632="","","T-"&amp;$G$1+G632)</f>
        <v/>
      </c>
      <c r="J632" s="35"/>
      <c r="N632" s="22" t="str">
        <f t="shared" si="82"/>
        <v/>
      </c>
      <c r="O632" t="str">
        <f t="shared" si="80"/>
        <v/>
      </c>
      <c r="Q632" s="35" t="str">
        <f t="shared" si="84"/>
        <v/>
      </c>
      <c r="S632" t="str">
        <f t="shared" si="83"/>
        <v/>
      </c>
    </row>
    <row r="633" spans="7:19" x14ac:dyDescent="0.3">
      <c r="G633" s="22" t="str">
        <f t="shared" si="81"/>
        <v/>
      </c>
      <c r="H633" s="22"/>
      <c r="I633" s="35" t="str">
        <f t="shared" si="85"/>
        <v/>
      </c>
      <c r="J633" s="35"/>
      <c r="N633" s="22" t="str">
        <f t="shared" si="82"/>
        <v/>
      </c>
      <c r="O633" t="str">
        <f t="shared" si="80"/>
        <v/>
      </c>
      <c r="Q633" s="35" t="str">
        <f t="shared" si="84"/>
        <v/>
      </c>
      <c r="S633" t="str">
        <f t="shared" si="83"/>
        <v/>
      </c>
    </row>
    <row r="634" spans="7:19" x14ac:dyDescent="0.3">
      <c r="G634" s="22" t="str">
        <f t="shared" si="81"/>
        <v/>
      </c>
      <c r="H634" s="22"/>
      <c r="I634" s="35" t="str">
        <f t="shared" si="85"/>
        <v/>
      </c>
      <c r="J634" s="35"/>
      <c r="N634" s="22" t="str">
        <f t="shared" si="82"/>
        <v/>
      </c>
      <c r="O634" t="str">
        <f t="shared" si="80"/>
        <v/>
      </c>
      <c r="Q634" s="35" t="str">
        <f t="shared" si="84"/>
        <v/>
      </c>
      <c r="S634" t="str">
        <f t="shared" si="83"/>
        <v/>
      </c>
    </row>
    <row r="635" spans="7:19" x14ac:dyDescent="0.3">
      <c r="G635" s="22" t="str">
        <f t="shared" si="81"/>
        <v/>
      </c>
      <c r="H635" s="22"/>
      <c r="I635" s="35" t="str">
        <f t="shared" si="85"/>
        <v/>
      </c>
      <c r="J635" s="35"/>
      <c r="N635" s="22" t="str">
        <f t="shared" si="82"/>
        <v/>
      </c>
      <c r="O635" t="str">
        <f t="shared" si="80"/>
        <v/>
      </c>
      <c r="Q635" s="35" t="str">
        <f t="shared" si="84"/>
        <v/>
      </c>
      <c r="S635" t="str">
        <f t="shared" si="83"/>
        <v/>
      </c>
    </row>
    <row r="636" spans="7:19" x14ac:dyDescent="0.3">
      <c r="G636" s="22" t="str">
        <f t="shared" si="81"/>
        <v/>
      </c>
      <c r="H636" s="22"/>
      <c r="I636" s="35" t="str">
        <f t="shared" si="85"/>
        <v/>
      </c>
      <c r="J636" s="35"/>
      <c r="N636" s="22" t="str">
        <f t="shared" si="82"/>
        <v/>
      </c>
      <c r="O636" t="str">
        <f t="shared" si="80"/>
        <v/>
      </c>
      <c r="Q636" s="35" t="str">
        <f t="shared" si="84"/>
        <v/>
      </c>
      <c r="S636" t="str">
        <f t="shared" si="83"/>
        <v/>
      </c>
    </row>
    <row r="637" spans="7:19" x14ac:dyDescent="0.3">
      <c r="G637" s="22" t="str">
        <f t="shared" si="81"/>
        <v/>
      </c>
      <c r="H637" s="22"/>
      <c r="I637" s="35" t="str">
        <f t="shared" si="85"/>
        <v/>
      </c>
      <c r="J637" s="35"/>
      <c r="N637" s="22" t="str">
        <f t="shared" si="82"/>
        <v/>
      </c>
      <c r="O637" t="str">
        <f t="shared" si="80"/>
        <v/>
      </c>
      <c r="Q637" s="35" t="str">
        <f t="shared" si="84"/>
        <v/>
      </c>
      <c r="S637" t="str">
        <f t="shared" si="83"/>
        <v/>
      </c>
    </row>
    <row r="638" spans="7:19" x14ac:dyDescent="0.3">
      <c r="G638" s="22" t="str">
        <f t="shared" si="81"/>
        <v/>
      </c>
      <c r="H638" s="22"/>
      <c r="I638" s="35" t="str">
        <f t="shared" si="85"/>
        <v/>
      </c>
      <c r="J638" s="35"/>
      <c r="N638" s="22" t="str">
        <f t="shared" si="82"/>
        <v/>
      </c>
      <c r="O638" t="str">
        <f t="shared" si="80"/>
        <v/>
      </c>
      <c r="Q638" s="35" t="str">
        <f t="shared" si="84"/>
        <v/>
      </c>
      <c r="S638" t="str">
        <f t="shared" si="83"/>
        <v/>
      </c>
    </row>
    <row r="639" spans="7:19" x14ac:dyDescent="0.3">
      <c r="G639" s="22" t="str">
        <f t="shared" si="81"/>
        <v/>
      </c>
      <c r="H639" s="22"/>
      <c r="I639" s="35" t="str">
        <f t="shared" si="85"/>
        <v/>
      </c>
      <c r="J639" s="35"/>
      <c r="N639" s="22" t="str">
        <f t="shared" si="82"/>
        <v/>
      </c>
      <c r="O639" t="str">
        <f t="shared" si="80"/>
        <v/>
      </c>
      <c r="Q639" s="35" t="str">
        <f t="shared" si="84"/>
        <v/>
      </c>
      <c r="S639" t="str">
        <f t="shared" si="83"/>
        <v/>
      </c>
    </row>
    <row r="640" spans="7:19" x14ac:dyDescent="0.3">
      <c r="G640" s="22" t="str">
        <f t="shared" si="81"/>
        <v/>
      </c>
      <c r="H640" s="22"/>
      <c r="I640" s="35" t="str">
        <f t="shared" si="85"/>
        <v/>
      </c>
      <c r="J640" s="35"/>
      <c r="N640" s="22" t="str">
        <f t="shared" si="82"/>
        <v/>
      </c>
      <c r="O640" t="str">
        <f t="shared" si="80"/>
        <v/>
      </c>
      <c r="Q640" s="35" t="str">
        <f t="shared" si="84"/>
        <v/>
      </c>
      <c r="S640" t="str">
        <f t="shared" si="83"/>
        <v/>
      </c>
    </row>
    <row r="641" spans="7:19" x14ac:dyDescent="0.3">
      <c r="G641" s="22" t="str">
        <f t="shared" si="81"/>
        <v/>
      </c>
      <c r="H641" s="22"/>
      <c r="I641" s="35" t="str">
        <f t="shared" si="85"/>
        <v/>
      </c>
      <c r="J641" s="35"/>
      <c r="N641" s="22" t="str">
        <f t="shared" si="82"/>
        <v/>
      </c>
      <c r="O641" t="str">
        <f t="shared" si="80"/>
        <v/>
      </c>
      <c r="Q641" s="35" t="str">
        <f t="shared" si="84"/>
        <v/>
      </c>
      <c r="S641" t="str">
        <f t="shared" si="83"/>
        <v/>
      </c>
    </row>
    <row r="642" spans="7:19" x14ac:dyDescent="0.3">
      <c r="G642" s="22" t="str">
        <f t="shared" si="81"/>
        <v/>
      </c>
      <c r="H642" s="22"/>
      <c r="I642" s="35" t="str">
        <f t="shared" si="85"/>
        <v/>
      </c>
      <c r="J642" s="35"/>
      <c r="N642" s="22" t="str">
        <f t="shared" si="82"/>
        <v/>
      </c>
      <c r="O642" t="str">
        <f t="shared" si="80"/>
        <v/>
      </c>
      <c r="Q642" s="35" t="str">
        <f t="shared" si="84"/>
        <v/>
      </c>
      <c r="S642" t="str">
        <f t="shared" si="83"/>
        <v/>
      </c>
    </row>
    <row r="643" spans="7:19" x14ac:dyDescent="0.3">
      <c r="G643" s="22" t="str">
        <f t="shared" si="81"/>
        <v/>
      </c>
      <c r="H643" s="22"/>
      <c r="I643" s="35" t="str">
        <f t="shared" si="85"/>
        <v/>
      </c>
      <c r="J643" s="35"/>
      <c r="N643" s="22" t="str">
        <f t="shared" si="82"/>
        <v/>
      </c>
      <c r="O643" t="str">
        <f t="shared" si="80"/>
        <v/>
      </c>
      <c r="Q643" s="35" t="str">
        <f t="shared" si="84"/>
        <v/>
      </c>
      <c r="S643" t="str">
        <f t="shared" si="83"/>
        <v/>
      </c>
    </row>
    <row r="644" spans="7:19" x14ac:dyDescent="0.3">
      <c r="G644" s="22" t="str">
        <f t="shared" si="81"/>
        <v/>
      </c>
      <c r="H644" s="22"/>
      <c r="I644" s="35" t="str">
        <f t="shared" si="85"/>
        <v/>
      </c>
      <c r="J644" s="35"/>
      <c r="N644" s="22" t="str">
        <f t="shared" si="82"/>
        <v/>
      </c>
      <c r="O644" t="str">
        <f t="shared" ref="O644:O707" si="86">+IF(M644="","","C-"&amp;$G$1+N644)</f>
        <v/>
      </c>
      <c r="Q644" s="35" t="str">
        <f t="shared" si="84"/>
        <v/>
      </c>
      <c r="S644" t="str">
        <f t="shared" si="83"/>
        <v/>
      </c>
    </row>
    <row r="645" spans="7:19" x14ac:dyDescent="0.3">
      <c r="G645" s="22" t="str">
        <f t="shared" ref="G645:G708" si="87">+IF(F645="","",G644+1)</f>
        <v/>
      </c>
      <c r="H645" s="22"/>
      <c r="I645" s="35" t="str">
        <f t="shared" si="85"/>
        <v/>
      </c>
      <c r="J645" s="35"/>
      <c r="N645" s="22" t="str">
        <f t="shared" ref="N645:N708" si="88">+IF(M645="","",N644+1)</f>
        <v/>
      </c>
      <c r="O645" t="str">
        <f t="shared" si="86"/>
        <v/>
      </c>
      <c r="Q645" s="35" t="str">
        <f t="shared" si="84"/>
        <v/>
      </c>
      <c r="S645" t="str">
        <f t="shared" ref="S645:S708" si="89">+Q645</f>
        <v/>
      </c>
    </row>
    <row r="646" spans="7:19" x14ac:dyDescent="0.3">
      <c r="G646" s="22" t="str">
        <f t="shared" si="87"/>
        <v/>
      </c>
      <c r="H646" s="22"/>
      <c r="I646" s="35" t="str">
        <f t="shared" si="85"/>
        <v/>
      </c>
      <c r="J646" s="35"/>
      <c r="N646" s="22" t="str">
        <f t="shared" si="88"/>
        <v/>
      </c>
      <c r="O646" t="str">
        <f t="shared" si="86"/>
        <v/>
      </c>
      <c r="Q646" s="35" t="str">
        <f t="shared" ref="Q646:Q709" si="90">++IF(R646="","",Q645+1)</f>
        <v/>
      </c>
      <c r="S646" t="str">
        <f t="shared" si="89"/>
        <v/>
      </c>
    </row>
    <row r="647" spans="7:19" x14ac:dyDescent="0.3">
      <c r="G647" s="22" t="str">
        <f t="shared" si="87"/>
        <v/>
      </c>
      <c r="H647" s="22"/>
      <c r="I647" s="35" t="str">
        <f t="shared" si="85"/>
        <v/>
      </c>
      <c r="J647" s="35"/>
      <c r="N647" s="22" t="str">
        <f t="shared" si="88"/>
        <v/>
      </c>
      <c r="O647" t="str">
        <f t="shared" si="86"/>
        <v/>
      </c>
      <c r="Q647" s="35" t="str">
        <f t="shared" si="90"/>
        <v/>
      </c>
      <c r="S647" t="str">
        <f t="shared" si="89"/>
        <v/>
      </c>
    </row>
    <row r="648" spans="7:19" x14ac:dyDescent="0.3">
      <c r="G648" s="22" t="str">
        <f t="shared" si="87"/>
        <v/>
      </c>
      <c r="H648" s="22"/>
      <c r="I648" s="35" t="str">
        <f t="shared" si="85"/>
        <v/>
      </c>
      <c r="J648" s="35"/>
      <c r="N648" s="22" t="str">
        <f t="shared" si="88"/>
        <v/>
      </c>
      <c r="O648" t="str">
        <f t="shared" si="86"/>
        <v/>
      </c>
      <c r="Q648" s="35" t="str">
        <f t="shared" si="90"/>
        <v/>
      </c>
      <c r="S648" t="str">
        <f t="shared" si="89"/>
        <v/>
      </c>
    </row>
    <row r="649" spans="7:19" x14ac:dyDescent="0.3">
      <c r="G649" s="22" t="str">
        <f t="shared" si="87"/>
        <v/>
      </c>
      <c r="H649" s="22"/>
      <c r="I649" s="35" t="str">
        <f t="shared" si="85"/>
        <v/>
      </c>
      <c r="J649" s="35"/>
      <c r="N649" s="22" t="str">
        <f t="shared" si="88"/>
        <v/>
      </c>
      <c r="O649" t="str">
        <f t="shared" si="86"/>
        <v/>
      </c>
      <c r="Q649" s="35" t="str">
        <f t="shared" si="90"/>
        <v/>
      </c>
      <c r="S649" t="str">
        <f t="shared" si="89"/>
        <v/>
      </c>
    </row>
    <row r="650" spans="7:19" x14ac:dyDescent="0.3">
      <c r="G650" s="22" t="str">
        <f t="shared" si="87"/>
        <v/>
      </c>
      <c r="H650" s="22"/>
      <c r="I650" s="35" t="str">
        <f t="shared" si="85"/>
        <v/>
      </c>
      <c r="J650" s="35"/>
      <c r="N650" s="22" t="str">
        <f t="shared" si="88"/>
        <v/>
      </c>
      <c r="O650" t="str">
        <f t="shared" si="86"/>
        <v/>
      </c>
      <c r="Q650" s="35" t="str">
        <f t="shared" si="90"/>
        <v/>
      </c>
      <c r="S650" t="str">
        <f t="shared" si="89"/>
        <v/>
      </c>
    </row>
    <row r="651" spans="7:19" x14ac:dyDescent="0.3">
      <c r="G651" s="22" t="str">
        <f t="shared" si="87"/>
        <v/>
      </c>
      <c r="H651" s="22"/>
      <c r="I651" s="35" t="str">
        <f t="shared" si="85"/>
        <v/>
      </c>
      <c r="J651" s="35"/>
      <c r="N651" s="22" t="str">
        <f t="shared" si="88"/>
        <v/>
      </c>
      <c r="O651" t="str">
        <f t="shared" si="86"/>
        <v/>
      </c>
      <c r="Q651" s="35" t="str">
        <f t="shared" si="90"/>
        <v/>
      </c>
      <c r="S651" t="str">
        <f t="shared" si="89"/>
        <v/>
      </c>
    </row>
    <row r="652" spans="7:19" x14ac:dyDescent="0.3">
      <c r="G652" s="22" t="str">
        <f t="shared" si="87"/>
        <v/>
      </c>
      <c r="H652" s="22"/>
      <c r="I652" s="35" t="str">
        <f t="shared" si="85"/>
        <v/>
      </c>
      <c r="J652" s="35"/>
      <c r="N652" s="22" t="str">
        <f t="shared" si="88"/>
        <v/>
      </c>
      <c r="O652" t="str">
        <f t="shared" si="86"/>
        <v/>
      </c>
      <c r="Q652" s="35" t="str">
        <f t="shared" si="90"/>
        <v/>
      </c>
      <c r="S652" t="str">
        <f t="shared" si="89"/>
        <v/>
      </c>
    </row>
    <row r="653" spans="7:19" x14ac:dyDescent="0.3">
      <c r="G653" s="22" t="str">
        <f t="shared" si="87"/>
        <v/>
      </c>
      <c r="H653" s="22"/>
      <c r="I653" s="35" t="str">
        <f t="shared" si="85"/>
        <v/>
      </c>
      <c r="J653" s="35"/>
      <c r="N653" s="22" t="str">
        <f t="shared" si="88"/>
        <v/>
      </c>
      <c r="O653" t="str">
        <f t="shared" si="86"/>
        <v/>
      </c>
      <c r="Q653" s="35" t="str">
        <f t="shared" si="90"/>
        <v/>
      </c>
      <c r="S653" t="str">
        <f t="shared" si="89"/>
        <v/>
      </c>
    </row>
    <row r="654" spans="7:19" x14ac:dyDescent="0.3">
      <c r="G654" s="22" t="str">
        <f t="shared" si="87"/>
        <v/>
      </c>
      <c r="H654" s="22"/>
      <c r="I654" s="35" t="str">
        <f t="shared" si="85"/>
        <v/>
      </c>
      <c r="J654" s="35"/>
      <c r="N654" s="22" t="str">
        <f t="shared" si="88"/>
        <v/>
      </c>
      <c r="O654" t="str">
        <f t="shared" si="86"/>
        <v/>
      </c>
      <c r="Q654" s="35" t="str">
        <f t="shared" si="90"/>
        <v/>
      </c>
      <c r="S654" t="str">
        <f t="shared" si="89"/>
        <v/>
      </c>
    </row>
    <row r="655" spans="7:19" x14ac:dyDescent="0.3">
      <c r="G655" s="22" t="str">
        <f t="shared" si="87"/>
        <v/>
      </c>
      <c r="H655" s="22"/>
      <c r="I655" s="35" t="str">
        <f t="shared" si="85"/>
        <v/>
      </c>
      <c r="J655" s="35"/>
      <c r="N655" s="22" t="str">
        <f t="shared" si="88"/>
        <v/>
      </c>
      <c r="O655" t="str">
        <f t="shared" si="86"/>
        <v/>
      </c>
      <c r="Q655" s="35" t="str">
        <f t="shared" si="90"/>
        <v/>
      </c>
      <c r="S655" t="str">
        <f t="shared" si="89"/>
        <v/>
      </c>
    </row>
    <row r="656" spans="7:19" x14ac:dyDescent="0.3">
      <c r="G656" s="22" t="str">
        <f t="shared" si="87"/>
        <v/>
      </c>
      <c r="H656" s="22"/>
      <c r="I656" s="35" t="str">
        <f t="shared" si="85"/>
        <v/>
      </c>
      <c r="J656" s="35"/>
      <c r="N656" s="22" t="str">
        <f t="shared" si="88"/>
        <v/>
      </c>
      <c r="O656" t="str">
        <f t="shared" si="86"/>
        <v/>
      </c>
      <c r="Q656" s="35" t="str">
        <f t="shared" si="90"/>
        <v/>
      </c>
      <c r="S656" t="str">
        <f t="shared" si="89"/>
        <v/>
      </c>
    </row>
    <row r="657" spans="7:19" x14ac:dyDescent="0.3">
      <c r="G657" s="22" t="str">
        <f t="shared" si="87"/>
        <v/>
      </c>
      <c r="H657" s="22"/>
      <c r="I657" s="35" t="str">
        <f t="shared" si="85"/>
        <v/>
      </c>
      <c r="J657" s="35"/>
      <c r="N657" s="22" t="str">
        <f t="shared" si="88"/>
        <v/>
      </c>
      <c r="O657" t="str">
        <f t="shared" si="86"/>
        <v/>
      </c>
      <c r="Q657" s="35" t="str">
        <f t="shared" si="90"/>
        <v/>
      </c>
      <c r="S657" t="str">
        <f t="shared" si="89"/>
        <v/>
      </c>
    </row>
    <row r="658" spans="7:19" x14ac:dyDescent="0.3">
      <c r="G658" s="22" t="str">
        <f t="shared" si="87"/>
        <v/>
      </c>
      <c r="H658" s="22"/>
      <c r="I658" s="35" t="str">
        <f t="shared" si="85"/>
        <v/>
      </c>
      <c r="J658" s="35"/>
      <c r="N658" s="22" t="str">
        <f t="shared" si="88"/>
        <v/>
      </c>
      <c r="O658" t="str">
        <f t="shared" si="86"/>
        <v/>
      </c>
      <c r="Q658" s="35" t="str">
        <f t="shared" si="90"/>
        <v/>
      </c>
      <c r="S658" t="str">
        <f t="shared" si="89"/>
        <v/>
      </c>
    </row>
    <row r="659" spans="7:19" x14ac:dyDescent="0.3">
      <c r="G659" s="22" t="str">
        <f t="shared" si="87"/>
        <v/>
      </c>
      <c r="H659" s="22"/>
      <c r="I659" s="35" t="str">
        <f t="shared" si="85"/>
        <v/>
      </c>
      <c r="J659" s="35"/>
      <c r="N659" s="22" t="str">
        <f t="shared" si="88"/>
        <v/>
      </c>
      <c r="O659" t="str">
        <f t="shared" si="86"/>
        <v/>
      </c>
      <c r="Q659" s="35" t="str">
        <f t="shared" si="90"/>
        <v/>
      </c>
      <c r="S659" t="str">
        <f t="shared" si="89"/>
        <v/>
      </c>
    </row>
    <row r="660" spans="7:19" x14ac:dyDescent="0.3">
      <c r="G660" s="22" t="str">
        <f t="shared" si="87"/>
        <v/>
      </c>
      <c r="H660" s="22"/>
      <c r="I660" s="35" t="str">
        <f t="shared" si="85"/>
        <v/>
      </c>
      <c r="J660" s="35"/>
      <c r="N660" s="22" t="str">
        <f t="shared" si="88"/>
        <v/>
      </c>
      <c r="O660" t="str">
        <f t="shared" si="86"/>
        <v/>
      </c>
      <c r="Q660" s="35" t="str">
        <f t="shared" si="90"/>
        <v/>
      </c>
      <c r="S660" t="str">
        <f t="shared" si="89"/>
        <v/>
      </c>
    </row>
    <row r="661" spans="7:19" x14ac:dyDescent="0.3">
      <c r="G661" s="22" t="str">
        <f t="shared" si="87"/>
        <v/>
      </c>
      <c r="H661" s="22"/>
      <c r="I661" s="35" t="str">
        <f t="shared" si="85"/>
        <v/>
      </c>
      <c r="J661" s="35"/>
      <c r="N661" s="22" t="str">
        <f t="shared" si="88"/>
        <v/>
      </c>
      <c r="O661" t="str">
        <f t="shared" si="86"/>
        <v/>
      </c>
      <c r="Q661" s="35" t="str">
        <f t="shared" si="90"/>
        <v/>
      </c>
      <c r="S661" t="str">
        <f t="shared" si="89"/>
        <v/>
      </c>
    </row>
    <row r="662" spans="7:19" x14ac:dyDescent="0.3">
      <c r="G662" s="22" t="str">
        <f t="shared" si="87"/>
        <v/>
      </c>
      <c r="H662" s="22"/>
      <c r="I662" s="35" t="str">
        <f t="shared" si="85"/>
        <v/>
      </c>
      <c r="J662" s="35"/>
      <c r="N662" s="22" t="str">
        <f t="shared" si="88"/>
        <v/>
      </c>
      <c r="O662" t="str">
        <f t="shared" si="86"/>
        <v/>
      </c>
      <c r="Q662" s="35" t="str">
        <f t="shared" si="90"/>
        <v/>
      </c>
      <c r="S662" t="str">
        <f t="shared" si="89"/>
        <v/>
      </c>
    </row>
    <row r="663" spans="7:19" x14ac:dyDescent="0.3">
      <c r="G663" s="22" t="str">
        <f t="shared" si="87"/>
        <v/>
      </c>
      <c r="H663" s="22"/>
      <c r="I663" s="35" t="str">
        <f t="shared" si="85"/>
        <v/>
      </c>
      <c r="J663" s="35"/>
      <c r="N663" s="22" t="str">
        <f t="shared" si="88"/>
        <v/>
      </c>
      <c r="O663" t="str">
        <f t="shared" si="86"/>
        <v/>
      </c>
      <c r="Q663" s="35" t="str">
        <f t="shared" si="90"/>
        <v/>
      </c>
      <c r="S663" t="str">
        <f t="shared" si="89"/>
        <v/>
      </c>
    </row>
    <row r="664" spans="7:19" x14ac:dyDescent="0.3">
      <c r="G664" s="22" t="str">
        <f t="shared" si="87"/>
        <v/>
      </c>
      <c r="H664" s="22"/>
      <c r="I664" s="35" t="str">
        <f t="shared" si="85"/>
        <v/>
      </c>
      <c r="J664" s="35"/>
      <c r="N664" s="22" t="str">
        <f t="shared" si="88"/>
        <v/>
      </c>
      <c r="O664" t="str">
        <f t="shared" si="86"/>
        <v/>
      </c>
      <c r="Q664" s="35" t="str">
        <f t="shared" si="90"/>
        <v/>
      </c>
      <c r="S664" t="str">
        <f t="shared" si="89"/>
        <v/>
      </c>
    </row>
    <row r="665" spans="7:19" x14ac:dyDescent="0.3">
      <c r="G665" s="22" t="str">
        <f t="shared" si="87"/>
        <v/>
      </c>
      <c r="H665" s="22"/>
      <c r="I665" s="35" t="str">
        <f t="shared" si="85"/>
        <v/>
      </c>
      <c r="J665" s="35"/>
      <c r="N665" s="22" t="str">
        <f t="shared" si="88"/>
        <v/>
      </c>
      <c r="O665" t="str">
        <f t="shared" si="86"/>
        <v/>
      </c>
      <c r="Q665" s="35" t="str">
        <f t="shared" si="90"/>
        <v/>
      </c>
      <c r="S665" t="str">
        <f t="shared" si="89"/>
        <v/>
      </c>
    </row>
    <row r="666" spans="7:19" x14ac:dyDescent="0.3">
      <c r="G666" s="22" t="str">
        <f t="shared" si="87"/>
        <v/>
      </c>
      <c r="H666" s="22"/>
      <c r="I666" s="35" t="str">
        <f t="shared" si="85"/>
        <v/>
      </c>
      <c r="J666" s="35"/>
      <c r="N666" s="22" t="str">
        <f t="shared" si="88"/>
        <v/>
      </c>
      <c r="O666" t="str">
        <f t="shared" si="86"/>
        <v/>
      </c>
      <c r="Q666" s="35" t="str">
        <f t="shared" si="90"/>
        <v/>
      </c>
      <c r="S666" t="str">
        <f t="shared" si="89"/>
        <v/>
      </c>
    </row>
    <row r="667" spans="7:19" x14ac:dyDescent="0.3">
      <c r="G667" s="22" t="str">
        <f t="shared" si="87"/>
        <v/>
      </c>
      <c r="H667" s="22"/>
      <c r="I667" s="35" t="str">
        <f t="shared" si="85"/>
        <v/>
      </c>
      <c r="J667" s="35"/>
      <c r="N667" s="22" t="str">
        <f t="shared" si="88"/>
        <v/>
      </c>
      <c r="O667" t="str">
        <f t="shared" si="86"/>
        <v/>
      </c>
      <c r="Q667" s="35" t="str">
        <f t="shared" si="90"/>
        <v/>
      </c>
      <c r="S667" t="str">
        <f t="shared" si="89"/>
        <v/>
      </c>
    </row>
    <row r="668" spans="7:19" x14ac:dyDescent="0.3">
      <c r="G668" s="22" t="str">
        <f t="shared" si="87"/>
        <v/>
      </c>
      <c r="H668" s="22"/>
      <c r="I668" s="35" t="str">
        <f t="shared" si="85"/>
        <v/>
      </c>
      <c r="J668" s="35"/>
      <c r="N668" s="22" t="str">
        <f t="shared" si="88"/>
        <v/>
      </c>
      <c r="O668" t="str">
        <f t="shared" si="86"/>
        <v/>
      </c>
      <c r="Q668" s="35" t="str">
        <f t="shared" si="90"/>
        <v/>
      </c>
      <c r="S668" t="str">
        <f t="shared" si="89"/>
        <v/>
      </c>
    </row>
    <row r="669" spans="7:19" x14ac:dyDescent="0.3">
      <c r="G669" s="22" t="str">
        <f t="shared" si="87"/>
        <v/>
      </c>
      <c r="H669" s="22"/>
      <c r="I669" s="35" t="str">
        <f t="shared" si="85"/>
        <v/>
      </c>
      <c r="J669" s="35"/>
      <c r="N669" s="22" t="str">
        <f t="shared" si="88"/>
        <v/>
      </c>
      <c r="O669" t="str">
        <f t="shared" si="86"/>
        <v/>
      </c>
      <c r="Q669" s="35" t="str">
        <f t="shared" si="90"/>
        <v/>
      </c>
      <c r="S669" t="str">
        <f t="shared" si="89"/>
        <v/>
      </c>
    </row>
    <row r="670" spans="7:19" x14ac:dyDescent="0.3">
      <c r="G670" s="22" t="str">
        <f t="shared" si="87"/>
        <v/>
      </c>
      <c r="H670" s="22"/>
      <c r="I670" s="35" t="str">
        <f t="shared" si="85"/>
        <v/>
      </c>
      <c r="J670" s="35"/>
      <c r="N670" s="22" t="str">
        <f t="shared" si="88"/>
        <v/>
      </c>
      <c r="O670" t="str">
        <f t="shared" si="86"/>
        <v/>
      </c>
      <c r="Q670" s="35" t="str">
        <f t="shared" si="90"/>
        <v/>
      </c>
      <c r="S670" t="str">
        <f t="shared" si="89"/>
        <v/>
      </c>
    </row>
    <row r="671" spans="7:19" x14ac:dyDescent="0.3">
      <c r="G671" s="22" t="str">
        <f t="shared" si="87"/>
        <v/>
      </c>
      <c r="H671" s="22"/>
      <c r="I671" s="35" t="str">
        <f t="shared" si="85"/>
        <v/>
      </c>
      <c r="J671" s="35"/>
      <c r="N671" s="22" t="str">
        <f t="shared" si="88"/>
        <v/>
      </c>
      <c r="O671" t="str">
        <f t="shared" si="86"/>
        <v/>
      </c>
      <c r="Q671" s="35" t="str">
        <f t="shared" si="90"/>
        <v/>
      </c>
      <c r="S671" t="str">
        <f t="shared" si="89"/>
        <v/>
      </c>
    </row>
    <row r="672" spans="7:19" x14ac:dyDescent="0.3">
      <c r="G672" s="22" t="str">
        <f t="shared" si="87"/>
        <v/>
      </c>
      <c r="H672" s="22"/>
      <c r="I672" s="35" t="str">
        <f t="shared" si="85"/>
        <v/>
      </c>
      <c r="J672" s="35"/>
      <c r="N672" s="22" t="str">
        <f t="shared" si="88"/>
        <v/>
      </c>
      <c r="O672" t="str">
        <f t="shared" si="86"/>
        <v/>
      </c>
      <c r="Q672" s="35" t="str">
        <f t="shared" si="90"/>
        <v/>
      </c>
      <c r="S672" t="str">
        <f t="shared" si="89"/>
        <v/>
      </c>
    </row>
    <row r="673" spans="7:19" x14ac:dyDescent="0.3">
      <c r="G673" s="22" t="str">
        <f t="shared" si="87"/>
        <v/>
      </c>
      <c r="H673" s="22"/>
      <c r="I673" s="35" t="str">
        <f t="shared" si="85"/>
        <v/>
      </c>
      <c r="J673" s="35"/>
      <c r="N673" s="22" t="str">
        <f t="shared" si="88"/>
        <v/>
      </c>
      <c r="O673" t="str">
        <f t="shared" si="86"/>
        <v/>
      </c>
      <c r="Q673" s="35" t="str">
        <f t="shared" si="90"/>
        <v/>
      </c>
      <c r="S673" t="str">
        <f t="shared" si="89"/>
        <v/>
      </c>
    </row>
    <row r="674" spans="7:19" x14ac:dyDescent="0.3">
      <c r="G674" s="22" t="str">
        <f t="shared" si="87"/>
        <v/>
      </c>
      <c r="H674" s="22"/>
      <c r="I674" s="35" t="str">
        <f t="shared" si="85"/>
        <v/>
      </c>
      <c r="J674" s="35"/>
      <c r="N674" s="22" t="str">
        <f t="shared" si="88"/>
        <v/>
      </c>
      <c r="O674" t="str">
        <f t="shared" si="86"/>
        <v/>
      </c>
      <c r="Q674" s="35" t="str">
        <f t="shared" si="90"/>
        <v/>
      </c>
      <c r="S674" t="str">
        <f t="shared" si="89"/>
        <v/>
      </c>
    </row>
    <row r="675" spans="7:19" x14ac:dyDescent="0.3">
      <c r="G675" s="22" t="str">
        <f t="shared" si="87"/>
        <v/>
      </c>
      <c r="H675" s="22"/>
      <c r="I675" s="35" t="str">
        <f t="shared" si="85"/>
        <v/>
      </c>
      <c r="J675" s="35"/>
      <c r="N675" s="22" t="str">
        <f t="shared" si="88"/>
        <v/>
      </c>
      <c r="O675" t="str">
        <f t="shared" si="86"/>
        <v/>
      </c>
      <c r="Q675" s="35" t="str">
        <f t="shared" si="90"/>
        <v/>
      </c>
      <c r="S675" t="str">
        <f t="shared" si="89"/>
        <v/>
      </c>
    </row>
    <row r="676" spans="7:19" x14ac:dyDescent="0.3">
      <c r="G676" s="22" t="str">
        <f t="shared" si="87"/>
        <v/>
      </c>
      <c r="H676" s="22"/>
      <c r="I676" s="35" t="str">
        <f t="shared" si="85"/>
        <v/>
      </c>
      <c r="J676" s="35"/>
      <c r="N676" s="22" t="str">
        <f t="shared" si="88"/>
        <v/>
      </c>
      <c r="O676" t="str">
        <f t="shared" si="86"/>
        <v/>
      </c>
      <c r="Q676" s="35" t="str">
        <f t="shared" si="90"/>
        <v/>
      </c>
      <c r="S676" t="str">
        <f t="shared" si="89"/>
        <v/>
      </c>
    </row>
    <row r="677" spans="7:19" x14ac:dyDescent="0.3">
      <c r="G677" s="22" t="str">
        <f t="shared" si="87"/>
        <v/>
      </c>
      <c r="H677" s="22"/>
      <c r="I677" s="35" t="str">
        <f t="shared" si="85"/>
        <v/>
      </c>
      <c r="J677" s="35"/>
      <c r="N677" s="22" t="str">
        <f t="shared" si="88"/>
        <v/>
      </c>
      <c r="O677" t="str">
        <f t="shared" si="86"/>
        <v/>
      </c>
      <c r="Q677" s="35" t="str">
        <f t="shared" si="90"/>
        <v/>
      </c>
      <c r="S677" t="str">
        <f t="shared" si="89"/>
        <v/>
      </c>
    </row>
    <row r="678" spans="7:19" x14ac:dyDescent="0.3">
      <c r="G678" s="22" t="str">
        <f t="shared" si="87"/>
        <v/>
      </c>
      <c r="H678" s="22"/>
      <c r="I678" s="35" t="str">
        <f t="shared" si="85"/>
        <v/>
      </c>
      <c r="J678" s="35"/>
      <c r="N678" s="22" t="str">
        <f t="shared" si="88"/>
        <v/>
      </c>
      <c r="O678" t="str">
        <f t="shared" si="86"/>
        <v/>
      </c>
      <c r="Q678" s="35" t="str">
        <f t="shared" si="90"/>
        <v/>
      </c>
      <c r="S678" t="str">
        <f t="shared" si="89"/>
        <v/>
      </c>
    </row>
    <row r="679" spans="7:19" x14ac:dyDescent="0.3">
      <c r="G679" s="22" t="str">
        <f t="shared" si="87"/>
        <v/>
      </c>
      <c r="H679" s="22"/>
      <c r="I679" s="35" t="str">
        <f t="shared" si="85"/>
        <v/>
      </c>
      <c r="J679" s="35"/>
      <c r="N679" s="22" t="str">
        <f t="shared" si="88"/>
        <v/>
      </c>
      <c r="O679" t="str">
        <f t="shared" si="86"/>
        <v/>
      </c>
      <c r="Q679" s="35" t="str">
        <f t="shared" si="90"/>
        <v/>
      </c>
      <c r="S679" t="str">
        <f t="shared" si="89"/>
        <v/>
      </c>
    </row>
    <row r="680" spans="7:19" x14ac:dyDescent="0.3">
      <c r="G680" s="22" t="str">
        <f t="shared" si="87"/>
        <v/>
      </c>
      <c r="H680" s="22"/>
      <c r="I680" s="35" t="str">
        <f t="shared" si="85"/>
        <v/>
      </c>
      <c r="J680" s="35"/>
      <c r="N680" s="22" t="str">
        <f t="shared" si="88"/>
        <v/>
      </c>
      <c r="O680" t="str">
        <f t="shared" si="86"/>
        <v/>
      </c>
      <c r="Q680" s="35" t="str">
        <f t="shared" si="90"/>
        <v/>
      </c>
      <c r="S680" t="str">
        <f t="shared" si="89"/>
        <v/>
      </c>
    </row>
    <row r="681" spans="7:19" x14ac:dyDescent="0.3">
      <c r="G681" s="22" t="str">
        <f t="shared" si="87"/>
        <v/>
      </c>
      <c r="H681" s="22"/>
      <c r="I681" s="35" t="str">
        <f t="shared" si="85"/>
        <v/>
      </c>
      <c r="J681" s="35"/>
      <c r="N681" s="22" t="str">
        <f t="shared" si="88"/>
        <v/>
      </c>
      <c r="O681" t="str">
        <f t="shared" si="86"/>
        <v/>
      </c>
      <c r="Q681" s="35" t="str">
        <f t="shared" si="90"/>
        <v/>
      </c>
      <c r="S681" t="str">
        <f t="shared" si="89"/>
        <v/>
      </c>
    </row>
    <row r="682" spans="7:19" x14ac:dyDescent="0.3">
      <c r="G682" s="22" t="str">
        <f t="shared" si="87"/>
        <v/>
      </c>
      <c r="H682" s="22"/>
      <c r="I682" s="35" t="str">
        <f t="shared" si="85"/>
        <v/>
      </c>
      <c r="J682" s="35"/>
      <c r="N682" s="22" t="str">
        <f t="shared" si="88"/>
        <v/>
      </c>
      <c r="O682" t="str">
        <f t="shared" si="86"/>
        <v/>
      </c>
      <c r="Q682" s="35" t="str">
        <f t="shared" si="90"/>
        <v/>
      </c>
      <c r="S682" t="str">
        <f t="shared" si="89"/>
        <v/>
      </c>
    </row>
    <row r="683" spans="7:19" x14ac:dyDescent="0.3">
      <c r="G683" s="22" t="str">
        <f t="shared" si="87"/>
        <v/>
      </c>
      <c r="H683" s="22"/>
      <c r="I683" s="35" t="str">
        <f t="shared" si="85"/>
        <v/>
      </c>
      <c r="J683" s="35"/>
      <c r="N683" s="22" t="str">
        <f t="shared" si="88"/>
        <v/>
      </c>
      <c r="O683" t="str">
        <f t="shared" si="86"/>
        <v/>
      </c>
      <c r="Q683" s="35" t="str">
        <f t="shared" si="90"/>
        <v/>
      </c>
      <c r="S683" t="str">
        <f t="shared" si="89"/>
        <v/>
      </c>
    </row>
    <row r="684" spans="7:19" x14ac:dyDescent="0.3">
      <c r="G684" s="22" t="str">
        <f t="shared" si="87"/>
        <v/>
      </c>
      <c r="H684" s="22"/>
      <c r="I684" s="35" t="str">
        <f t="shared" si="85"/>
        <v/>
      </c>
      <c r="J684" s="35"/>
      <c r="N684" s="22" t="str">
        <f t="shared" si="88"/>
        <v/>
      </c>
      <c r="O684" t="str">
        <f t="shared" si="86"/>
        <v/>
      </c>
      <c r="Q684" s="35" t="str">
        <f t="shared" si="90"/>
        <v/>
      </c>
      <c r="S684" t="str">
        <f t="shared" si="89"/>
        <v/>
      </c>
    </row>
    <row r="685" spans="7:19" x14ac:dyDescent="0.3">
      <c r="G685" s="22" t="str">
        <f t="shared" si="87"/>
        <v/>
      </c>
      <c r="H685" s="22"/>
      <c r="I685" s="35" t="str">
        <f t="shared" si="85"/>
        <v/>
      </c>
      <c r="J685" s="35"/>
      <c r="N685" s="22" t="str">
        <f t="shared" si="88"/>
        <v/>
      </c>
      <c r="O685" t="str">
        <f t="shared" si="86"/>
        <v/>
      </c>
      <c r="Q685" s="35" t="str">
        <f t="shared" si="90"/>
        <v/>
      </c>
      <c r="S685" t="str">
        <f t="shared" si="89"/>
        <v/>
      </c>
    </row>
    <row r="686" spans="7:19" x14ac:dyDescent="0.3">
      <c r="G686" s="22" t="str">
        <f t="shared" si="87"/>
        <v/>
      </c>
      <c r="H686" s="22"/>
      <c r="I686" s="35" t="str">
        <f t="shared" si="85"/>
        <v/>
      </c>
      <c r="J686" s="35"/>
      <c r="N686" s="22" t="str">
        <f t="shared" si="88"/>
        <v/>
      </c>
      <c r="O686" t="str">
        <f t="shared" si="86"/>
        <v/>
      </c>
      <c r="Q686" s="35" t="str">
        <f t="shared" si="90"/>
        <v/>
      </c>
      <c r="S686" t="str">
        <f t="shared" si="89"/>
        <v/>
      </c>
    </row>
    <row r="687" spans="7:19" x14ac:dyDescent="0.3">
      <c r="G687" s="22" t="str">
        <f t="shared" si="87"/>
        <v/>
      </c>
      <c r="H687" s="22"/>
      <c r="I687" s="35" t="str">
        <f t="shared" si="85"/>
        <v/>
      </c>
      <c r="J687" s="35"/>
      <c r="N687" s="22" t="str">
        <f t="shared" si="88"/>
        <v/>
      </c>
      <c r="O687" t="str">
        <f t="shared" si="86"/>
        <v/>
      </c>
      <c r="Q687" s="35" t="str">
        <f t="shared" si="90"/>
        <v/>
      </c>
      <c r="S687" t="str">
        <f t="shared" si="89"/>
        <v/>
      </c>
    </row>
    <row r="688" spans="7:19" x14ac:dyDescent="0.3">
      <c r="G688" s="22" t="str">
        <f t="shared" si="87"/>
        <v/>
      </c>
      <c r="H688" s="22"/>
      <c r="I688" s="35" t="str">
        <f t="shared" si="85"/>
        <v/>
      </c>
      <c r="J688" s="35"/>
      <c r="N688" s="22" t="str">
        <f t="shared" si="88"/>
        <v/>
      </c>
      <c r="O688" t="str">
        <f t="shared" si="86"/>
        <v/>
      </c>
      <c r="Q688" s="35" t="str">
        <f t="shared" si="90"/>
        <v/>
      </c>
      <c r="S688" t="str">
        <f t="shared" si="89"/>
        <v/>
      </c>
    </row>
    <row r="689" spans="7:19" x14ac:dyDescent="0.3">
      <c r="G689" s="22" t="str">
        <f t="shared" si="87"/>
        <v/>
      </c>
      <c r="H689" s="22"/>
      <c r="I689" s="35" t="str">
        <f t="shared" si="85"/>
        <v/>
      </c>
      <c r="J689" s="35"/>
      <c r="N689" s="22" t="str">
        <f t="shared" si="88"/>
        <v/>
      </c>
      <c r="O689" t="str">
        <f t="shared" si="86"/>
        <v/>
      </c>
      <c r="Q689" s="35" t="str">
        <f t="shared" si="90"/>
        <v/>
      </c>
      <c r="S689" t="str">
        <f t="shared" si="89"/>
        <v/>
      </c>
    </row>
    <row r="690" spans="7:19" x14ac:dyDescent="0.3">
      <c r="G690" s="22" t="str">
        <f t="shared" si="87"/>
        <v/>
      </c>
      <c r="H690" s="22"/>
      <c r="I690" s="35" t="str">
        <f t="shared" si="85"/>
        <v/>
      </c>
      <c r="J690" s="35"/>
      <c r="N690" s="22" t="str">
        <f t="shared" si="88"/>
        <v/>
      </c>
      <c r="O690" t="str">
        <f t="shared" si="86"/>
        <v/>
      </c>
      <c r="Q690" s="35" t="str">
        <f t="shared" si="90"/>
        <v/>
      </c>
      <c r="S690" t="str">
        <f t="shared" si="89"/>
        <v/>
      </c>
    </row>
    <row r="691" spans="7:19" x14ac:dyDescent="0.3">
      <c r="G691" s="22" t="str">
        <f t="shared" si="87"/>
        <v/>
      </c>
      <c r="H691" s="22"/>
      <c r="I691" s="35" t="str">
        <f t="shared" si="85"/>
        <v/>
      </c>
      <c r="J691" s="35"/>
      <c r="N691" s="22" t="str">
        <f t="shared" si="88"/>
        <v/>
      </c>
      <c r="O691" t="str">
        <f t="shared" si="86"/>
        <v/>
      </c>
      <c r="Q691" s="35" t="str">
        <f t="shared" si="90"/>
        <v/>
      </c>
      <c r="S691" t="str">
        <f t="shared" si="89"/>
        <v/>
      </c>
    </row>
    <row r="692" spans="7:19" x14ac:dyDescent="0.3">
      <c r="G692" s="22" t="str">
        <f t="shared" si="87"/>
        <v/>
      </c>
      <c r="H692" s="22"/>
      <c r="I692" s="35" t="str">
        <f t="shared" si="85"/>
        <v/>
      </c>
      <c r="J692" s="35"/>
      <c r="N692" s="22" t="str">
        <f t="shared" si="88"/>
        <v/>
      </c>
      <c r="O692" t="str">
        <f t="shared" si="86"/>
        <v/>
      </c>
      <c r="Q692" s="35" t="str">
        <f t="shared" si="90"/>
        <v/>
      </c>
      <c r="S692" t="str">
        <f t="shared" si="89"/>
        <v/>
      </c>
    </row>
    <row r="693" spans="7:19" x14ac:dyDescent="0.3">
      <c r="G693" s="22" t="str">
        <f t="shared" si="87"/>
        <v/>
      </c>
      <c r="H693" s="22"/>
      <c r="I693" s="35" t="str">
        <f t="shared" si="85"/>
        <v/>
      </c>
      <c r="J693" s="35"/>
      <c r="N693" s="22" t="str">
        <f t="shared" si="88"/>
        <v/>
      </c>
      <c r="O693" t="str">
        <f t="shared" si="86"/>
        <v/>
      </c>
      <c r="Q693" s="35" t="str">
        <f t="shared" si="90"/>
        <v/>
      </c>
      <c r="S693" t="str">
        <f t="shared" si="89"/>
        <v/>
      </c>
    </row>
    <row r="694" spans="7:19" x14ac:dyDescent="0.3">
      <c r="G694" s="22" t="str">
        <f t="shared" si="87"/>
        <v/>
      </c>
      <c r="H694" s="22"/>
      <c r="I694" s="35" t="str">
        <f t="shared" si="85"/>
        <v/>
      </c>
      <c r="J694" s="35"/>
      <c r="N694" s="22" t="str">
        <f t="shared" si="88"/>
        <v/>
      </c>
      <c r="O694" t="str">
        <f t="shared" si="86"/>
        <v/>
      </c>
      <c r="Q694" s="35" t="str">
        <f t="shared" si="90"/>
        <v/>
      </c>
      <c r="S694" t="str">
        <f t="shared" si="89"/>
        <v/>
      </c>
    </row>
    <row r="695" spans="7:19" x14ac:dyDescent="0.3">
      <c r="G695" s="22" t="str">
        <f t="shared" si="87"/>
        <v/>
      </c>
      <c r="H695" s="22"/>
      <c r="I695" s="35" t="str">
        <f t="shared" si="85"/>
        <v/>
      </c>
      <c r="J695" s="35"/>
      <c r="N695" s="22" t="str">
        <f t="shared" si="88"/>
        <v/>
      </c>
      <c r="O695" t="str">
        <f t="shared" si="86"/>
        <v/>
      </c>
      <c r="Q695" s="35" t="str">
        <f t="shared" si="90"/>
        <v/>
      </c>
      <c r="S695" t="str">
        <f t="shared" si="89"/>
        <v/>
      </c>
    </row>
    <row r="696" spans="7:19" x14ac:dyDescent="0.3">
      <c r="G696" s="22" t="str">
        <f t="shared" si="87"/>
        <v/>
      </c>
      <c r="H696" s="22"/>
      <c r="I696" s="35" t="str">
        <f t="shared" ref="I696:I759" si="91">+IF(F696="","","T-"&amp;$G$1+G696)</f>
        <v/>
      </c>
      <c r="J696" s="35"/>
      <c r="N696" s="22" t="str">
        <f t="shared" si="88"/>
        <v/>
      </c>
      <c r="O696" t="str">
        <f t="shared" si="86"/>
        <v/>
      </c>
      <c r="Q696" s="35" t="str">
        <f t="shared" si="90"/>
        <v/>
      </c>
      <c r="S696" t="str">
        <f t="shared" si="89"/>
        <v/>
      </c>
    </row>
    <row r="697" spans="7:19" x14ac:dyDescent="0.3">
      <c r="G697" s="22" t="str">
        <f t="shared" si="87"/>
        <v/>
      </c>
      <c r="H697" s="22"/>
      <c r="I697" s="35" t="str">
        <f t="shared" si="91"/>
        <v/>
      </c>
      <c r="J697" s="35"/>
      <c r="N697" s="22" t="str">
        <f t="shared" si="88"/>
        <v/>
      </c>
      <c r="O697" t="str">
        <f t="shared" si="86"/>
        <v/>
      </c>
      <c r="Q697" s="35" t="str">
        <f t="shared" si="90"/>
        <v/>
      </c>
      <c r="S697" t="str">
        <f t="shared" si="89"/>
        <v/>
      </c>
    </row>
    <row r="698" spans="7:19" x14ac:dyDescent="0.3">
      <c r="G698" s="22" t="str">
        <f t="shared" si="87"/>
        <v/>
      </c>
      <c r="H698" s="22"/>
      <c r="I698" s="35" t="str">
        <f t="shared" si="91"/>
        <v/>
      </c>
      <c r="J698" s="35"/>
      <c r="N698" s="22" t="str">
        <f t="shared" si="88"/>
        <v/>
      </c>
      <c r="O698" t="str">
        <f t="shared" si="86"/>
        <v/>
      </c>
      <c r="Q698" s="35" t="str">
        <f t="shared" si="90"/>
        <v/>
      </c>
      <c r="S698" t="str">
        <f t="shared" si="89"/>
        <v/>
      </c>
    </row>
    <row r="699" spans="7:19" x14ac:dyDescent="0.3">
      <c r="G699" s="22" t="str">
        <f t="shared" si="87"/>
        <v/>
      </c>
      <c r="H699" s="22"/>
      <c r="I699" s="35" t="str">
        <f t="shared" si="91"/>
        <v/>
      </c>
      <c r="J699" s="35"/>
      <c r="N699" s="22" t="str">
        <f t="shared" si="88"/>
        <v/>
      </c>
      <c r="O699" t="str">
        <f t="shared" si="86"/>
        <v/>
      </c>
      <c r="Q699" s="35" t="str">
        <f t="shared" si="90"/>
        <v/>
      </c>
      <c r="S699" t="str">
        <f t="shared" si="89"/>
        <v/>
      </c>
    </row>
    <row r="700" spans="7:19" x14ac:dyDescent="0.3">
      <c r="G700" s="22" t="str">
        <f t="shared" si="87"/>
        <v/>
      </c>
      <c r="H700" s="22"/>
      <c r="I700" s="35" t="str">
        <f t="shared" si="91"/>
        <v/>
      </c>
      <c r="J700" s="35"/>
      <c r="N700" s="22" t="str">
        <f t="shared" si="88"/>
        <v/>
      </c>
      <c r="O700" t="str">
        <f t="shared" si="86"/>
        <v/>
      </c>
      <c r="Q700" s="35" t="str">
        <f t="shared" si="90"/>
        <v/>
      </c>
      <c r="S700" t="str">
        <f t="shared" si="89"/>
        <v/>
      </c>
    </row>
    <row r="701" spans="7:19" x14ac:dyDescent="0.3">
      <c r="G701" s="22" t="str">
        <f t="shared" si="87"/>
        <v/>
      </c>
      <c r="H701" s="22"/>
      <c r="I701" s="35" t="str">
        <f t="shared" si="91"/>
        <v/>
      </c>
      <c r="J701" s="35"/>
      <c r="N701" s="22" t="str">
        <f t="shared" si="88"/>
        <v/>
      </c>
      <c r="O701" t="str">
        <f t="shared" si="86"/>
        <v/>
      </c>
      <c r="Q701" s="35" t="str">
        <f t="shared" si="90"/>
        <v/>
      </c>
      <c r="S701" t="str">
        <f t="shared" si="89"/>
        <v/>
      </c>
    </row>
    <row r="702" spans="7:19" x14ac:dyDescent="0.3">
      <c r="G702" s="22" t="str">
        <f t="shared" si="87"/>
        <v/>
      </c>
      <c r="H702" s="22"/>
      <c r="I702" s="35" t="str">
        <f t="shared" si="91"/>
        <v/>
      </c>
      <c r="J702" s="35"/>
      <c r="N702" s="22" t="str">
        <f t="shared" si="88"/>
        <v/>
      </c>
      <c r="O702" t="str">
        <f t="shared" si="86"/>
        <v/>
      </c>
      <c r="Q702" s="35" t="str">
        <f t="shared" si="90"/>
        <v/>
      </c>
      <c r="S702" t="str">
        <f t="shared" si="89"/>
        <v/>
      </c>
    </row>
    <row r="703" spans="7:19" x14ac:dyDescent="0.3">
      <c r="G703" s="22" t="str">
        <f t="shared" si="87"/>
        <v/>
      </c>
      <c r="H703" s="22"/>
      <c r="I703" s="35" t="str">
        <f t="shared" si="91"/>
        <v/>
      </c>
      <c r="J703" s="35"/>
      <c r="N703" s="22" t="str">
        <f t="shared" si="88"/>
        <v/>
      </c>
      <c r="O703" t="str">
        <f t="shared" si="86"/>
        <v/>
      </c>
      <c r="Q703" s="35" t="str">
        <f t="shared" si="90"/>
        <v/>
      </c>
      <c r="S703" t="str">
        <f t="shared" si="89"/>
        <v/>
      </c>
    </row>
    <row r="704" spans="7:19" x14ac:dyDescent="0.3">
      <c r="G704" s="22" t="str">
        <f t="shared" si="87"/>
        <v/>
      </c>
      <c r="H704" s="22"/>
      <c r="I704" s="35" t="str">
        <f t="shared" si="91"/>
        <v/>
      </c>
      <c r="J704" s="35"/>
      <c r="N704" s="22" t="str">
        <f t="shared" si="88"/>
        <v/>
      </c>
      <c r="O704" t="str">
        <f t="shared" si="86"/>
        <v/>
      </c>
      <c r="Q704" s="35" t="str">
        <f t="shared" si="90"/>
        <v/>
      </c>
      <c r="S704" t="str">
        <f t="shared" si="89"/>
        <v/>
      </c>
    </row>
    <row r="705" spans="7:19" x14ac:dyDescent="0.3">
      <c r="G705" s="22" t="str">
        <f t="shared" si="87"/>
        <v/>
      </c>
      <c r="H705" s="22"/>
      <c r="I705" s="35" t="str">
        <f t="shared" si="91"/>
        <v/>
      </c>
      <c r="J705" s="35"/>
      <c r="N705" s="22" t="str">
        <f t="shared" si="88"/>
        <v/>
      </c>
      <c r="O705" t="str">
        <f t="shared" si="86"/>
        <v/>
      </c>
      <c r="Q705" s="35" t="str">
        <f t="shared" si="90"/>
        <v/>
      </c>
      <c r="S705" t="str">
        <f t="shared" si="89"/>
        <v/>
      </c>
    </row>
    <row r="706" spans="7:19" x14ac:dyDescent="0.3">
      <c r="G706" s="22" t="str">
        <f t="shared" si="87"/>
        <v/>
      </c>
      <c r="H706" s="22"/>
      <c r="I706" s="35" t="str">
        <f t="shared" si="91"/>
        <v/>
      </c>
      <c r="J706" s="35"/>
      <c r="N706" s="22" t="str">
        <f t="shared" si="88"/>
        <v/>
      </c>
      <c r="O706" t="str">
        <f t="shared" si="86"/>
        <v/>
      </c>
      <c r="Q706" s="35" t="str">
        <f t="shared" si="90"/>
        <v/>
      </c>
      <c r="S706" t="str">
        <f t="shared" si="89"/>
        <v/>
      </c>
    </row>
    <row r="707" spans="7:19" x14ac:dyDescent="0.3">
      <c r="G707" s="22" t="str">
        <f t="shared" si="87"/>
        <v/>
      </c>
      <c r="H707" s="22"/>
      <c r="I707" s="35" t="str">
        <f t="shared" si="91"/>
        <v/>
      </c>
      <c r="J707" s="35"/>
      <c r="N707" s="22" t="str">
        <f t="shared" si="88"/>
        <v/>
      </c>
      <c r="O707" t="str">
        <f t="shared" si="86"/>
        <v/>
      </c>
      <c r="Q707" s="35" t="str">
        <f t="shared" si="90"/>
        <v/>
      </c>
      <c r="S707" t="str">
        <f t="shared" si="89"/>
        <v/>
      </c>
    </row>
    <row r="708" spans="7:19" x14ac:dyDescent="0.3">
      <c r="G708" s="22" t="str">
        <f t="shared" si="87"/>
        <v/>
      </c>
      <c r="H708" s="22"/>
      <c r="I708" s="35" t="str">
        <f t="shared" si="91"/>
        <v/>
      </c>
      <c r="J708" s="35"/>
      <c r="N708" s="22" t="str">
        <f t="shared" si="88"/>
        <v/>
      </c>
      <c r="O708" t="str">
        <f t="shared" ref="O708:O771" si="92">+IF(M708="","","C-"&amp;$G$1+N708)</f>
        <v/>
      </c>
      <c r="Q708" s="35" t="str">
        <f t="shared" si="90"/>
        <v/>
      </c>
      <c r="S708" t="str">
        <f t="shared" si="89"/>
        <v/>
      </c>
    </row>
    <row r="709" spans="7:19" x14ac:dyDescent="0.3">
      <c r="G709" s="22" t="str">
        <f t="shared" ref="G709:G772" si="93">+IF(F709="","",G708+1)</f>
        <v/>
      </c>
      <c r="H709" s="22"/>
      <c r="I709" s="35" t="str">
        <f t="shared" si="91"/>
        <v/>
      </c>
      <c r="J709" s="35"/>
      <c r="N709" s="22" t="str">
        <f t="shared" ref="N709:N772" si="94">+IF(M709="","",N708+1)</f>
        <v/>
      </c>
      <c r="O709" t="str">
        <f t="shared" si="92"/>
        <v/>
      </c>
      <c r="Q709" s="35" t="str">
        <f t="shared" si="90"/>
        <v/>
      </c>
      <c r="S709" t="str">
        <f t="shared" ref="S709:S772" si="95">+Q709</f>
        <v/>
      </c>
    </row>
    <row r="710" spans="7:19" x14ac:dyDescent="0.3">
      <c r="G710" s="22" t="str">
        <f t="shared" si="93"/>
        <v/>
      </c>
      <c r="H710" s="22"/>
      <c r="I710" s="35" t="str">
        <f t="shared" si="91"/>
        <v/>
      </c>
      <c r="J710" s="35"/>
      <c r="N710" s="22" t="str">
        <f t="shared" si="94"/>
        <v/>
      </c>
      <c r="O710" t="str">
        <f t="shared" si="92"/>
        <v/>
      </c>
      <c r="Q710" s="35" t="str">
        <f t="shared" ref="Q710:Q773" si="96">++IF(R710="","",Q709+1)</f>
        <v/>
      </c>
      <c r="S710" t="str">
        <f t="shared" si="95"/>
        <v/>
      </c>
    </row>
    <row r="711" spans="7:19" x14ac:dyDescent="0.3">
      <c r="G711" s="22" t="str">
        <f t="shared" si="93"/>
        <v/>
      </c>
      <c r="H711" s="22"/>
      <c r="I711" s="35" t="str">
        <f t="shared" si="91"/>
        <v/>
      </c>
      <c r="J711" s="35"/>
      <c r="N711" s="22" t="str">
        <f t="shared" si="94"/>
        <v/>
      </c>
      <c r="O711" t="str">
        <f t="shared" si="92"/>
        <v/>
      </c>
      <c r="Q711" s="35" t="str">
        <f t="shared" si="96"/>
        <v/>
      </c>
      <c r="S711" t="str">
        <f t="shared" si="95"/>
        <v/>
      </c>
    </row>
    <row r="712" spans="7:19" x14ac:dyDescent="0.3">
      <c r="G712" s="22" t="str">
        <f t="shared" si="93"/>
        <v/>
      </c>
      <c r="H712" s="22"/>
      <c r="I712" s="35" t="str">
        <f t="shared" si="91"/>
        <v/>
      </c>
      <c r="J712" s="35"/>
      <c r="N712" s="22" t="str">
        <f t="shared" si="94"/>
        <v/>
      </c>
      <c r="O712" t="str">
        <f t="shared" si="92"/>
        <v/>
      </c>
      <c r="Q712" s="35" t="str">
        <f t="shared" si="96"/>
        <v/>
      </c>
      <c r="S712" t="str">
        <f t="shared" si="95"/>
        <v/>
      </c>
    </row>
    <row r="713" spans="7:19" x14ac:dyDescent="0.3">
      <c r="G713" s="22" t="str">
        <f t="shared" si="93"/>
        <v/>
      </c>
      <c r="H713" s="22"/>
      <c r="I713" s="35" t="str">
        <f t="shared" si="91"/>
        <v/>
      </c>
      <c r="J713" s="35"/>
      <c r="N713" s="22" t="str">
        <f t="shared" si="94"/>
        <v/>
      </c>
      <c r="O713" t="str">
        <f t="shared" si="92"/>
        <v/>
      </c>
      <c r="Q713" s="35" t="str">
        <f t="shared" si="96"/>
        <v/>
      </c>
      <c r="S713" t="str">
        <f t="shared" si="95"/>
        <v/>
      </c>
    </row>
    <row r="714" spans="7:19" x14ac:dyDescent="0.3">
      <c r="G714" s="22" t="str">
        <f t="shared" si="93"/>
        <v/>
      </c>
      <c r="H714" s="22"/>
      <c r="I714" s="35" t="str">
        <f t="shared" si="91"/>
        <v/>
      </c>
      <c r="J714" s="35"/>
      <c r="N714" s="22" t="str">
        <f t="shared" si="94"/>
        <v/>
      </c>
      <c r="O714" t="str">
        <f t="shared" si="92"/>
        <v/>
      </c>
      <c r="Q714" s="35" t="str">
        <f t="shared" si="96"/>
        <v/>
      </c>
      <c r="S714" t="str">
        <f t="shared" si="95"/>
        <v/>
      </c>
    </row>
    <row r="715" spans="7:19" x14ac:dyDescent="0.3">
      <c r="G715" s="22" t="str">
        <f t="shared" si="93"/>
        <v/>
      </c>
      <c r="H715" s="22"/>
      <c r="I715" s="35" t="str">
        <f t="shared" si="91"/>
        <v/>
      </c>
      <c r="J715" s="35"/>
      <c r="N715" s="22" t="str">
        <f t="shared" si="94"/>
        <v/>
      </c>
      <c r="O715" t="str">
        <f t="shared" si="92"/>
        <v/>
      </c>
      <c r="Q715" s="35" t="str">
        <f t="shared" si="96"/>
        <v/>
      </c>
      <c r="S715" t="str">
        <f t="shared" si="95"/>
        <v/>
      </c>
    </row>
    <row r="716" spans="7:19" x14ac:dyDescent="0.3">
      <c r="G716" s="22" t="str">
        <f t="shared" si="93"/>
        <v/>
      </c>
      <c r="H716" s="22"/>
      <c r="I716" s="35" t="str">
        <f t="shared" si="91"/>
        <v/>
      </c>
      <c r="J716" s="35"/>
      <c r="N716" s="22" t="str">
        <f t="shared" si="94"/>
        <v/>
      </c>
      <c r="O716" t="str">
        <f t="shared" si="92"/>
        <v/>
      </c>
      <c r="Q716" s="35" t="str">
        <f t="shared" si="96"/>
        <v/>
      </c>
      <c r="S716" t="str">
        <f t="shared" si="95"/>
        <v/>
      </c>
    </row>
    <row r="717" spans="7:19" x14ac:dyDescent="0.3">
      <c r="G717" s="22" t="str">
        <f t="shared" si="93"/>
        <v/>
      </c>
      <c r="H717" s="22"/>
      <c r="I717" s="35" t="str">
        <f t="shared" si="91"/>
        <v/>
      </c>
      <c r="J717" s="35"/>
      <c r="N717" s="22" t="str">
        <f t="shared" si="94"/>
        <v/>
      </c>
      <c r="O717" t="str">
        <f t="shared" si="92"/>
        <v/>
      </c>
      <c r="Q717" s="35" t="str">
        <f t="shared" si="96"/>
        <v/>
      </c>
      <c r="S717" t="str">
        <f t="shared" si="95"/>
        <v/>
      </c>
    </row>
    <row r="718" spans="7:19" x14ac:dyDescent="0.3">
      <c r="G718" s="22" t="str">
        <f t="shared" si="93"/>
        <v/>
      </c>
      <c r="H718" s="22"/>
      <c r="I718" s="35" t="str">
        <f t="shared" si="91"/>
        <v/>
      </c>
      <c r="J718" s="35"/>
      <c r="N718" s="22" t="str">
        <f t="shared" si="94"/>
        <v/>
      </c>
      <c r="O718" t="str">
        <f t="shared" si="92"/>
        <v/>
      </c>
      <c r="Q718" s="35" t="str">
        <f t="shared" si="96"/>
        <v/>
      </c>
      <c r="S718" t="str">
        <f t="shared" si="95"/>
        <v/>
      </c>
    </row>
    <row r="719" spans="7:19" x14ac:dyDescent="0.3">
      <c r="G719" s="22" t="str">
        <f t="shared" si="93"/>
        <v/>
      </c>
      <c r="H719" s="22"/>
      <c r="I719" s="35" t="str">
        <f t="shared" si="91"/>
        <v/>
      </c>
      <c r="J719" s="35"/>
      <c r="N719" s="22" t="str">
        <f t="shared" si="94"/>
        <v/>
      </c>
      <c r="O719" t="str">
        <f t="shared" si="92"/>
        <v/>
      </c>
      <c r="Q719" s="35" t="str">
        <f t="shared" si="96"/>
        <v/>
      </c>
      <c r="S719" t="str">
        <f t="shared" si="95"/>
        <v/>
      </c>
    </row>
    <row r="720" spans="7:19" x14ac:dyDescent="0.3">
      <c r="G720" s="22" t="str">
        <f t="shared" si="93"/>
        <v/>
      </c>
      <c r="H720" s="22"/>
      <c r="I720" s="35" t="str">
        <f t="shared" si="91"/>
        <v/>
      </c>
      <c r="J720" s="35"/>
      <c r="N720" s="22" t="str">
        <f t="shared" si="94"/>
        <v/>
      </c>
      <c r="O720" t="str">
        <f t="shared" si="92"/>
        <v/>
      </c>
      <c r="Q720" s="35" t="str">
        <f t="shared" si="96"/>
        <v/>
      </c>
      <c r="S720" t="str">
        <f t="shared" si="95"/>
        <v/>
      </c>
    </row>
    <row r="721" spans="7:19" x14ac:dyDescent="0.3">
      <c r="G721" s="22" t="str">
        <f t="shared" si="93"/>
        <v/>
      </c>
      <c r="H721" s="22"/>
      <c r="I721" s="35" t="str">
        <f t="shared" si="91"/>
        <v/>
      </c>
      <c r="J721" s="35"/>
      <c r="N721" s="22" t="str">
        <f t="shared" si="94"/>
        <v/>
      </c>
      <c r="O721" t="str">
        <f t="shared" si="92"/>
        <v/>
      </c>
      <c r="Q721" s="35" t="str">
        <f t="shared" si="96"/>
        <v/>
      </c>
      <c r="S721" t="str">
        <f t="shared" si="95"/>
        <v/>
      </c>
    </row>
    <row r="722" spans="7:19" x14ac:dyDescent="0.3">
      <c r="G722" s="22" t="str">
        <f t="shared" si="93"/>
        <v/>
      </c>
      <c r="H722" s="22"/>
      <c r="I722" s="35" t="str">
        <f t="shared" si="91"/>
        <v/>
      </c>
      <c r="J722" s="35"/>
      <c r="N722" s="22" t="str">
        <f t="shared" si="94"/>
        <v/>
      </c>
      <c r="O722" t="str">
        <f t="shared" si="92"/>
        <v/>
      </c>
      <c r="Q722" s="35" t="str">
        <f t="shared" si="96"/>
        <v/>
      </c>
      <c r="S722" t="str">
        <f t="shared" si="95"/>
        <v/>
      </c>
    </row>
    <row r="723" spans="7:19" x14ac:dyDescent="0.3">
      <c r="G723" s="22" t="str">
        <f t="shared" si="93"/>
        <v/>
      </c>
      <c r="H723" s="22"/>
      <c r="I723" s="35" t="str">
        <f t="shared" si="91"/>
        <v/>
      </c>
      <c r="J723" s="35"/>
      <c r="N723" s="22" t="str">
        <f t="shared" si="94"/>
        <v/>
      </c>
      <c r="O723" t="str">
        <f t="shared" si="92"/>
        <v/>
      </c>
      <c r="Q723" s="35" t="str">
        <f t="shared" si="96"/>
        <v/>
      </c>
      <c r="S723" t="str">
        <f t="shared" si="95"/>
        <v/>
      </c>
    </row>
    <row r="724" spans="7:19" x14ac:dyDescent="0.3">
      <c r="G724" s="22" t="str">
        <f t="shared" si="93"/>
        <v/>
      </c>
      <c r="H724" s="22"/>
      <c r="I724" s="35" t="str">
        <f t="shared" si="91"/>
        <v/>
      </c>
      <c r="J724" s="35"/>
      <c r="N724" s="22" t="str">
        <f t="shared" si="94"/>
        <v/>
      </c>
      <c r="O724" t="str">
        <f t="shared" si="92"/>
        <v/>
      </c>
      <c r="Q724" s="35" t="str">
        <f t="shared" si="96"/>
        <v/>
      </c>
      <c r="S724" t="str">
        <f t="shared" si="95"/>
        <v/>
      </c>
    </row>
    <row r="725" spans="7:19" x14ac:dyDescent="0.3">
      <c r="G725" s="22" t="str">
        <f t="shared" si="93"/>
        <v/>
      </c>
      <c r="H725" s="22"/>
      <c r="I725" s="35" t="str">
        <f t="shared" si="91"/>
        <v/>
      </c>
      <c r="J725" s="35"/>
      <c r="N725" s="22" t="str">
        <f t="shared" si="94"/>
        <v/>
      </c>
      <c r="O725" t="str">
        <f t="shared" si="92"/>
        <v/>
      </c>
      <c r="Q725" s="35" t="str">
        <f t="shared" si="96"/>
        <v/>
      </c>
      <c r="S725" t="str">
        <f t="shared" si="95"/>
        <v/>
      </c>
    </row>
    <row r="726" spans="7:19" x14ac:dyDescent="0.3">
      <c r="G726" s="22" t="str">
        <f t="shared" si="93"/>
        <v/>
      </c>
      <c r="H726" s="22"/>
      <c r="I726" s="35" t="str">
        <f t="shared" si="91"/>
        <v/>
      </c>
      <c r="J726" s="35"/>
      <c r="N726" s="22" t="str">
        <f t="shared" si="94"/>
        <v/>
      </c>
      <c r="O726" t="str">
        <f t="shared" si="92"/>
        <v/>
      </c>
      <c r="Q726" s="35" t="str">
        <f t="shared" si="96"/>
        <v/>
      </c>
      <c r="S726" t="str">
        <f t="shared" si="95"/>
        <v/>
      </c>
    </row>
    <row r="727" spans="7:19" x14ac:dyDescent="0.3">
      <c r="G727" s="22" t="str">
        <f t="shared" si="93"/>
        <v/>
      </c>
      <c r="H727" s="22"/>
      <c r="I727" s="35" t="str">
        <f t="shared" si="91"/>
        <v/>
      </c>
      <c r="J727" s="35"/>
      <c r="N727" s="22" t="str">
        <f t="shared" si="94"/>
        <v/>
      </c>
      <c r="O727" t="str">
        <f t="shared" si="92"/>
        <v/>
      </c>
      <c r="Q727" s="35" t="str">
        <f t="shared" si="96"/>
        <v/>
      </c>
      <c r="S727" t="str">
        <f t="shared" si="95"/>
        <v/>
      </c>
    </row>
    <row r="728" spans="7:19" x14ac:dyDescent="0.3">
      <c r="G728" s="22" t="str">
        <f t="shared" si="93"/>
        <v/>
      </c>
      <c r="H728" s="22"/>
      <c r="I728" s="35" t="str">
        <f t="shared" si="91"/>
        <v/>
      </c>
      <c r="J728" s="35"/>
      <c r="N728" s="22" t="str">
        <f t="shared" si="94"/>
        <v/>
      </c>
      <c r="O728" t="str">
        <f t="shared" si="92"/>
        <v/>
      </c>
      <c r="Q728" s="35" t="str">
        <f t="shared" si="96"/>
        <v/>
      </c>
      <c r="S728" t="str">
        <f t="shared" si="95"/>
        <v/>
      </c>
    </row>
    <row r="729" spans="7:19" x14ac:dyDescent="0.3">
      <c r="G729" s="22" t="str">
        <f t="shared" si="93"/>
        <v/>
      </c>
      <c r="H729" s="22"/>
      <c r="I729" s="35" t="str">
        <f t="shared" si="91"/>
        <v/>
      </c>
      <c r="J729" s="35"/>
      <c r="N729" s="22" t="str">
        <f t="shared" si="94"/>
        <v/>
      </c>
      <c r="O729" t="str">
        <f t="shared" si="92"/>
        <v/>
      </c>
      <c r="Q729" s="35" t="str">
        <f t="shared" si="96"/>
        <v/>
      </c>
      <c r="S729" t="str">
        <f t="shared" si="95"/>
        <v/>
      </c>
    </row>
    <row r="730" spans="7:19" x14ac:dyDescent="0.3">
      <c r="G730" s="22" t="str">
        <f t="shared" si="93"/>
        <v/>
      </c>
      <c r="H730" s="22"/>
      <c r="I730" s="35" t="str">
        <f t="shared" si="91"/>
        <v/>
      </c>
      <c r="J730" s="35"/>
      <c r="N730" s="22" t="str">
        <f t="shared" si="94"/>
        <v/>
      </c>
      <c r="O730" t="str">
        <f t="shared" si="92"/>
        <v/>
      </c>
      <c r="Q730" s="35" t="str">
        <f t="shared" si="96"/>
        <v/>
      </c>
      <c r="S730" t="str">
        <f t="shared" si="95"/>
        <v/>
      </c>
    </row>
    <row r="731" spans="7:19" x14ac:dyDescent="0.3">
      <c r="G731" s="22" t="str">
        <f t="shared" si="93"/>
        <v/>
      </c>
      <c r="H731" s="22"/>
      <c r="I731" s="35" t="str">
        <f t="shared" si="91"/>
        <v/>
      </c>
      <c r="J731" s="35"/>
      <c r="N731" s="22" t="str">
        <f t="shared" si="94"/>
        <v/>
      </c>
      <c r="O731" t="str">
        <f t="shared" si="92"/>
        <v/>
      </c>
      <c r="Q731" s="35" t="str">
        <f t="shared" si="96"/>
        <v/>
      </c>
      <c r="S731" t="str">
        <f t="shared" si="95"/>
        <v/>
      </c>
    </row>
    <row r="732" spans="7:19" x14ac:dyDescent="0.3">
      <c r="G732" s="22" t="str">
        <f t="shared" si="93"/>
        <v/>
      </c>
      <c r="H732" s="22"/>
      <c r="I732" s="35" t="str">
        <f t="shared" si="91"/>
        <v/>
      </c>
      <c r="J732" s="35"/>
      <c r="N732" s="22" t="str">
        <f t="shared" si="94"/>
        <v/>
      </c>
      <c r="O732" t="str">
        <f t="shared" si="92"/>
        <v/>
      </c>
      <c r="Q732" s="35" t="str">
        <f t="shared" si="96"/>
        <v/>
      </c>
      <c r="S732" t="str">
        <f t="shared" si="95"/>
        <v/>
      </c>
    </row>
    <row r="733" spans="7:19" x14ac:dyDescent="0.3">
      <c r="G733" s="22" t="str">
        <f t="shared" si="93"/>
        <v/>
      </c>
      <c r="H733" s="22"/>
      <c r="I733" s="35" t="str">
        <f t="shared" si="91"/>
        <v/>
      </c>
      <c r="J733" s="35"/>
      <c r="N733" s="22" t="str">
        <f t="shared" si="94"/>
        <v/>
      </c>
      <c r="O733" t="str">
        <f t="shared" si="92"/>
        <v/>
      </c>
      <c r="Q733" s="35" t="str">
        <f t="shared" si="96"/>
        <v/>
      </c>
      <c r="S733" t="str">
        <f t="shared" si="95"/>
        <v/>
      </c>
    </row>
    <row r="734" spans="7:19" x14ac:dyDescent="0.3">
      <c r="G734" s="22" t="str">
        <f t="shared" si="93"/>
        <v/>
      </c>
      <c r="H734" s="22"/>
      <c r="I734" s="35" t="str">
        <f t="shared" si="91"/>
        <v/>
      </c>
      <c r="J734" s="35"/>
      <c r="N734" s="22" t="str">
        <f t="shared" si="94"/>
        <v/>
      </c>
      <c r="O734" t="str">
        <f t="shared" si="92"/>
        <v/>
      </c>
      <c r="Q734" s="35" t="str">
        <f t="shared" si="96"/>
        <v/>
      </c>
      <c r="S734" t="str">
        <f t="shared" si="95"/>
        <v/>
      </c>
    </row>
    <row r="735" spans="7:19" x14ac:dyDescent="0.3">
      <c r="G735" s="22" t="str">
        <f t="shared" si="93"/>
        <v/>
      </c>
      <c r="H735" s="22"/>
      <c r="I735" s="35" t="str">
        <f t="shared" si="91"/>
        <v/>
      </c>
      <c r="J735" s="35"/>
      <c r="N735" s="22" t="str">
        <f t="shared" si="94"/>
        <v/>
      </c>
      <c r="O735" t="str">
        <f t="shared" si="92"/>
        <v/>
      </c>
      <c r="Q735" s="35" t="str">
        <f t="shared" si="96"/>
        <v/>
      </c>
      <c r="S735" t="str">
        <f t="shared" si="95"/>
        <v/>
      </c>
    </row>
    <row r="736" spans="7:19" x14ac:dyDescent="0.3">
      <c r="G736" s="22" t="str">
        <f t="shared" si="93"/>
        <v/>
      </c>
      <c r="H736" s="22"/>
      <c r="I736" s="35" t="str">
        <f t="shared" si="91"/>
        <v/>
      </c>
      <c r="J736" s="35"/>
      <c r="N736" s="22" t="str">
        <f t="shared" si="94"/>
        <v/>
      </c>
      <c r="O736" t="str">
        <f t="shared" si="92"/>
        <v/>
      </c>
      <c r="Q736" s="35" t="str">
        <f t="shared" si="96"/>
        <v/>
      </c>
      <c r="S736" t="str">
        <f t="shared" si="95"/>
        <v/>
      </c>
    </row>
    <row r="737" spans="7:19" x14ac:dyDescent="0.3">
      <c r="G737" s="22" t="str">
        <f t="shared" si="93"/>
        <v/>
      </c>
      <c r="H737" s="22"/>
      <c r="I737" s="35" t="str">
        <f t="shared" si="91"/>
        <v/>
      </c>
      <c r="J737" s="35"/>
      <c r="N737" s="22" t="str">
        <f t="shared" si="94"/>
        <v/>
      </c>
      <c r="O737" t="str">
        <f t="shared" si="92"/>
        <v/>
      </c>
      <c r="Q737" s="35" t="str">
        <f t="shared" si="96"/>
        <v/>
      </c>
      <c r="S737" t="str">
        <f t="shared" si="95"/>
        <v/>
      </c>
    </row>
    <row r="738" spans="7:19" x14ac:dyDescent="0.3">
      <c r="G738" s="22" t="str">
        <f t="shared" si="93"/>
        <v/>
      </c>
      <c r="H738" s="22"/>
      <c r="I738" s="35" t="str">
        <f t="shared" si="91"/>
        <v/>
      </c>
      <c r="J738" s="35"/>
      <c r="N738" s="22" t="str">
        <f t="shared" si="94"/>
        <v/>
      </c>
      <c r="O738" t="str">
        <f t="shared" si="92"/>
        <v/>
      </c>
      <c r="Q738" s="35" t="str">
        <f t="shared" si="96"/>
        <v/>
      </c>
      <c r="S738" t="str">
        <f t="shared" si="95"/>
        <v/>
      </c>
    </row>
    <row r="739" spans="7:19" x14ac:dyDescent="0.3">
      <c r="G739" s="22" t="str">
        <f t="shared" si="93"/>
        <v/>
      </c>
      <c r="H739" s="22"/>
      <c r="I739" s="35" t="str">
        <f t="shared" si="91"/>
        <v/>
      </c>
      <c r="J739" s="35"/>
      <c r="N739" s="22" t="str">
        <f t="shared" si="94"/>
        <v/>
      </c>
      <c r="O739" t="str">
        <f t="shared" si="92"/>
        <v/>
      </c>
      <c r="Q739" s="35" t="str">
        <f t="shared" si="96"/>
        <v/>
      </c>
      <c r="S739" t="str">
        <f t="shared" si="95"/>
        <v/>
      </c>
    </row>
    <row r="740" spans="7:19" x14ac:dyDescent="0.3">
      <c r="G740" s="22" t="str">
        <f t="shared" si="93"/>
        <v/>
      </c>
      <c r="H740" s="22"/>
      <c r="I740" s="35" t="str">
        <f t="shared" si="91"/>
        <v/>
      </c>
      <c r="J740" s="35"/>
      <c r="N740" s="22" t="str">
        <f t="shared" si="94"/>
        <v/>
      </c>
      <c r="O740" t="str">
        <f t="shared" si="92"/>
        <v/>
      </c>
      <c r="Q740" s="35" t="str">
        <f t="shared" si="96"/>
        <v/>
      </c>
      <c r="S740" t="str">
        <f t="shared" si="95"/>
        <v/>
      </c>
    </row>
    <row r="741" spans="7:19" x14ac:dyDescent="0.3">
      <c r="G741" s="22" t="str">
        <f t="shared" si="93"/>
        <v/>
      </c>
      <c r="H741" s="22"/>
      <c r="I741" s="35" t="str">
        <f t="shared" si="91"/>
        <v/>
      </c>
      <c r="J741" s="35"/>
      <c r="N741" s="22" t="str">
        <f t="shared" si="94"/>
        <v/>
      </c>
      <c r="O741" t="str">
        <f t="shared" si="92"/>
        <v/>
      </c>
      <c r="Q741" s="35" t="str">
        <f t="shared" si="96"/>
        <v/>
      </c>
      <c r="S741" t="str">
        <f t="shared" si="95"/>
        <v/>
      </c>
    </row>
    <row r="742" spans="7:19" x14ac:dyDescent="0.3">
      <c r="G742" s="22" t="str">
        <f t="shared" si="93"/>
        <v/>
      </c>
      <c r="H742" s="22"/>
      <c r="I742" s="35" t="str">
        <f t="shared" si="91"/>
        <v/>
      </c>
      <c r="J742" s="35"/>
      <c r="N742" s="22" t="str">
        <f t="shared" si="94"/>
        <v/>
      </c>
      <c r="O742" t="str">
        <f t="shared" si="92"/>
        <v/>
      </c>
      <c r="Q742" s="35" t="str">
        <f t="shared" si="96"/>
        <v/>
      </c>
      <c r="S742" t="str">
        <f t="shared" si="95"/>
        <v/>
      </c>
    </row>
    <row r="743" spans="7:19" x14ac:dyDescent="0.3">
      <c r="G743" s="22" t="str">
        <f t="shared" si="93"/>
        <v/>
      </c>
      <c r="H743" s="22"/>
      <c r="I743" s="35" t="str">
        <f t="shared" si="91"/>
        <v/>
      </c>
      <c r="J743" s="35"/>
      <c r="N743" s="22" t="str">
        <f t="shared" si="94"/>
        <v/>
      </c>
      <c r="O743" t="str">
        <f t="shared" si="92"/>
        <v/>
      </c>
      <c r="Q743" s="35" t="str">
        <f t="shared" si="96"/>
        <v/>
      </c>
      <c r="S743" t="str">
        <f t="shared" si="95"/>
        <v/>
      </c>
    </row>
    <row r="744" spans="7:19" x14ac:dyDescent="0.3">
      <c r="G744" s="22" t="str">
        <f t="shared" si="93"/>
        <v/>
      </c>
      <c r="H744" s="22"/>
      <c r="I744" s="35" t="str">
        <f t="shared" si="91"/>
        <v/>
      </c>
      <c r="J744" s="35"/>
      <c r="N744" s="22" t="str">
        <f t="shared" si="94"/>
        <v/>
      </c>
      <c r="O744" t="str">
        <f t="shared" si="92"/>
        <v/>
      </c>
      <c r="Q744" s="35" t="str">
        <f t="shared" si="96"/>
        <v/>
      </c>
      <c r="S744" t="str">
        <f t="shared" si="95"/>
        <v/>
      </c>
    </row>
    <row r="745" spans="7:19" x14ac:dyDescent="0.3">
      <c r="G745" s="22" t="str">
        <f t="shared" si="93"/>
        <v/>
      </c>
      <c r="H745" s="22"/>
      <c r="I745" s="35" t="str">
        <f t="shared" si="91"/>
        <v/>
      </c>
      <c r="J745" s="35"/>
      <c r="N745" s="22" t="str">
        <f t="shared" si="94"/>
        <v/>
      </c>
      <c r="O745" t="str">
        <f t="shared" si="92"/>
        <v/>
      </c>
      <c r="Q745" s="35" t="str">
        <f t="shared" si="96"/>
        <v/>
      </c>
      <c r="S745" t="str">
        <f t="shared" si="95"/>
        <v/>
      </c>
    </row>
    <row r="746" spans="7:19" x14ac:dyDescent="0.3">
      <c r="G746" s="22" t="str">
        <f t="shared" si="93"/>
        <v/>
      </c>
      <c r="H746" s="22"/>
      <c r="I746" s="35" t="str">
        <f t="shared" si="91"/>
        <v/>
      </c>
      <c r="J746" s="35"/>
      <c r="N746" s="22" t="str">
        <f t="shared" si="94"/>
        <v/>
      </c>
      <c r="O746" t="str">
        <f t="shared" si="92"/>
        <v/>
      </c>
      <c r="Q746" s="35" t="str">
        <f t="shared" si="96"/>
        <v/>
      </c>
      <c r="S746" t="str">
        <f t="shared" si="95"/>
        <v/>
      </c>
    </row>
    <row r="747" spans="7:19" x14ac:dyDescent="0.3">
      <c r="G747" s="22" t="str">
        <f t="shared" si="93"/>
        <v/>
      </c>
      <c r="H747" s="22"/>
      <c r="I747" s="35" t="str">
        <f t="shared" si="91"/>
        <v/>
      </c>
      <c r="J747" s="35"/>
      <c r="N747" s="22" t="str">
        <f t="shared" si="94"/>
        <v/>
      </c>
      <c r="O747" t="str">
        <f t="shared" si="92"/>
        <v/>
      </c>
      <c r="Q747" s="35" t="str">
        <f t="shared" si="96"/>
        <v/>
      </c>
      <c r="S747" t="str">
        <f t="shared" si="95"/>
        <v/>
      </c>
    </row>
    <row r="748" spans="7:19" x14ac:dyDescent="0.3">
      <c r="G748" s="22" t="str">
        <f t="shared" si="93"/>
        <v/>
      </c>
      <c r="H748" s="22"/>
      <c r="I748" s="35" t="str">
        <f t="shared" si="91"/>
        <v/>
      </c>
      <c r="J748" s="35"/>
      <c r="N748" s="22" t="str">
        <f t="shared" si="94"/>
        <v/>
      </c>
      <c r="O748" t="str">
        <f t="shared" si="92"/>
        <v/>
      </c>
      <c r="Q748" s="35" t="str">
        <f t="shared" si="96"/>
        <v/>
      </c>
      <c r="S748" t="str">
        <f t="shared" si="95"/>
        <v/>
      </c>
    </row>
    <row r="749" spans="7:19" x14ac:dyDescent="0.3">
      <c r="G749" s="22" t="str">
        <f t="shared" si="93"/>
        <v/>
      </c>
      <c r="H749" s="22"/>
      <c r="I749" s="35" t="str">
        <f t="shared" si="91"/>
        <v/>
      </c>
      <c r="J749" s="35"/>
      <c r="N749" s="22" t="str">
        <f t="shared" si="94"/>
        <v/>
      </c>
      <c r="O749" t="str">
        <f t="shared" si="92"/>
        <v/>
      </c>
      <c r="Q749" s="35" t="str">
        <f t="shared" si="96"/>
        <v/>
      </c>
      <c r="S749" t="str">
        <f t="shared" si="95"/>
        <v/>
      </c>
    </row>
    <row r="750" spans="7:19" x14ac:dyDescent="0.3">
      <c r="G750" s="22" t="str">
        <f t="shared" si="93"/>
        <v/>
      </c>
      <c r="H750" s="22"/>
      <c r="I750" s="35" t="str">
        <f t="shared" si="91"/>
        <v/>
      </c>
      <c r="J750" s="35"/>
      <c r="N750" s="22" t="str">
        <f t="shared" si="94"/>
        <v/>
      </c>
      <c r="O750" t="str">
        <f t="shared" si="92"/>
        <v/>
      </c>
      <c r="Q750" s="35" t="str">
        <f t="shared" si="96"/>
        <v/>
      </c>
      <c r="S750" t="str">
        <f t="shared" si="95"/>
        <v/>
      </c>
    </row>
    <row r="751" spans="7:19" x14ac:dyDescent="0.3">
      <c r="G751" s="22" t="str">
        <f t="shared" si="93"/>
        <v/>
      </c>
      <c r="H751" s="22"/>
      <c r="I751" s="35" t="str">
        <f t="shared" si="91"/>
        <v/>
      </c>
      <c r="J751" s="35"/>
      <c r="N751" s="22" t="str">
        <f t="shared" si="94"/>
        <v/>
      </c>
      <c r="O751" t="str">
        <f t="shared" si="92"/>
        <v/>
      </c>
      <c r="Q751" s="35" t="str">
        <f t="shared" si="96"/>
        <v/>
      </c>
      <c r="S751" t="str">
        <f t="shared" si="95"/>
        <v/>
      </c>
    </row>
    <row r="752" spans="7:19" x14ac:dyDescent="0.3">
      <c r="G752" s="22" t="str">
        <f t="shared" si="93"/>
        <v/>
      </c>
      <c r="H752" s="22"/>
      <c r="I752" s="35" t="str">
        <f t="shared" si="91"/>
        <v/>
      </c>
      <c r="J752" s="35"/>
      <c r="N752" s="22" t="str">
        <f t="shared" si="94"/>
        <v/>
      </c>
      <c r="O752" t="str">
        <f t="shared" si="92"/>
        <v/>
      </c>
      <c r="Q752" s="35" t="str">
        <f t="shared" si="96"/>
        <v/>
      </c>
      <c r="S752" t="str">
        <f t="shared" si="95"/>
        <v/>
      </c>
    </row>
    <row r="753" spans="7:19" x14ac:dyDescent="0.3">
      <c r="G753" s="22" t="str">
        <f t="shared" si="93"/>
        <v/>
      </c>
      <c r="H753" s="22"/>
      <c r="I753" s="35" t="str">
        <f t="shared" si="91"/>
        <v/>
      </c>
      <c r="J753" s="35"/>
      <c r="N753" s="22" t="str">
        <f t="shared" si="94"/>
        <v/>
      </c>
      <c r="O753" t="str">
        <f t="shared" si="92"/>
        <v/>
      </c>
      <c r="Q753" s="35" t="str">
        <f t="shared" si="96"/>
        <v/>
      </c>
      <c r="S753" t="str">
        <f t="shared" si="95"/>
        <v/>
      </c>
    </row>
    <row r="754" spans="7:19" x14ac:dyDescent="0.3">
      <c r="G754" s="22" t="str">
        <f t="shared" si="93"/>
        <v/>
      </c>
      <c r="H754" s="22"/>
      <c r="I754" s="35" t="str">
        <f t="shared" si="91"/>
        <v/>
      </c>
      <c r="J754" s="35"/>
      <c r="N754" s="22" t="str">
        <f t="shared" si="94"/>
        <v/>
      </c>
      <c r="O754" t="str">
        <f t="shared" si="92"/>
        <v/>
      </c>
      <c r="Q754" s="35" t="str">
        <f t="shared" si="96"/>
        <v/>
      </c>
      <c r="S754" t="str">
        <f t="shared" si="95"/>
        <v/>
      </c>
    </row>
    <row r="755" spans="7:19" x14ac:dyDescent="0.3">
      <c r="G755" s="22" t="str">
        <f t="shared" si="93"/>
        <v/>
      </c>
      <c r="H755" s="22"/>
      <c r="I755" s="35" t="str">
        <f t="shared" si="91"/>
        <v/>
      </c>
      <c r="J755" s="35"/>
      <c r="N755" s="22" t="str">
        <f t="shared" si="94"/>
        <v/>
      </c>
      <c r="O755" t="str">
        <f t="shared" si="92"/>
        <v/>
      </c>
      <c r="Q755" s="35" t="str">
        <f t="shared" si="96"/>
        <v/>
      </c>
      <c r="S755" t="str">
        <f t="shared" si="95"/>
        <v/>
      </c>
    </row>
    <row r="756" spans="7:19" x14ac:dyDescent="0.3">
      <c r="G756" s="22" t="str">
        <f t="shared" si="93"/>
        <v/>
      </c>
      <c r="H756" s="22"/>
      <c r="I756" s="35" t="str">
        <f t="shared" si="91"/>
        <v/>
      </c>
      <c r="J756" s="35"/>
      <c r="N756" s="22" t="str">
        <f t="shared" si="94"/>
        <v/>
      </c>
      <c r="O756" t="str">
        <f t="shared" si="92"/>
        <v/>
      </c>
      <c r="Q756" s="35" t="str">
        <f t="shared" si="96"/>
        <v/>
      </c>
      <c r="S756" t="str">
        <f t="shared" si="95"/>
        <v/>
      </c>
    </row>
    <row r="757" spans="7:19" x14ac:dyDescent="0.3">
      <c r="G757" s="22" t="str">
        <f t="shared" si="93"/>
        <v/>
      </c>
      <c r="H757" s="22"/>
      <c r="I757" s="35" t="str">
        <f t="shared" si="91"/>
        <v/>
      </c>
      <c r="J757" s="35"/>
      <c r="N757" s="22" t="str">
        <f t="shared" si="94"/>
        <v/>
      </c>
      <c r="O757" t="str">
        <f t="shared" si="92"/>
        <v/>
      </c>
      <c r="Q757" s="35" t="str">
        <f t="shared" si="96"/>
        <v/>
      </c>
      <c r="S757" t="str">
        <f t="shared" si="95"/>
        <v/>
      </c>
    </row>
    <row r="758" spans="7:19" x14ac:dyDescent="0.3">
      <c r="G758" s="22" t="str">
        <f t="shared" si="93"/>
        <v/>
      </c>
      <c r="H758" s="22"/>
      <c r="I758" s="35" t="str">
        <f t="shared" si="91"/>
        <v/>
      </c>
      <c r="J758" s="35"/>
      <c r="N758" s="22" t="str">
        <f t="shared" si="94"/>
        <v/>
      </c>
      <c r="O758" t="str">
        <f t="shared" si="92"/>
        <v/>
      </c>
      <c r="Q758" s="35" t="str">
        <f t="shared" si="96"/>
        <v/>
      </c>
      <c r="S758" t="str">
        <f t="shared" si="95"/>
        <v/>
      </c>
    </row>
    <row r="759" spans="7:19" x14ac:dyDescent="0.3">
      <c r="G759" s="22" t="str">
        <f t="shared" si="93"/>
        <v/>
      </c>
      <c r="H759" s="22"/>
      <c r="I759" s="35" t="str">
        <f t="shared" si="91"/>
        <v/>
      </c>
      <c r="J759" s="35"/>
      <c r="N759" s="22" t="str">
        <f t="shared" si="94"/>
        <v/>
      </c>
      <c r="O759" t="str">
        <f t="shared" si="92"/>
        <v/>
      </c>
      <c r="Q759" s="35" t="str">
        <f t="shared" si="96"/>
        <v/>
      </c>
      <c r="S759" t="str">
        <f t="shared" si="95"/>
        <v/>
      </c>
    </row>
    <row r="760" spans="7:19" x14ac:dyDescent="0.3">
      <c r="G760" s="22" t="str">
        <f t="shared" si="93"/>
        <v/>
      </c>
      <c r="H760" s="22"/>
      <c r="I760" s="35" t="str">
        <f t="shared" ref="I760:I823" si="97">+IF(F760="","","T-"&amp;$G$1+G760)</f>
        <v/>
      </c>
      <c r="J760" s="35"/>
      <c r="N760" s="22" t="str">
        <f t="shared" si="94"/>
        <v/>
      </c>
      <c r="O760" t="str">
        <f t="shared" si="92"/>
        <v/>
      </c>
      <c r="Q760" s="35" t="str">
        <f t="shared" si="96"/>
        <v/>
      </c>
      <c r="S760" t="str">
        <f t="shared" si="95"/>
        <v/>
      </c>
    </row>
    <row r="761" spans="7:19" x14ac:dyDescent="0.3">
      <c r="G761" s="22" t="str">
        <f t="shared" si="93"/>
        <v/>
      </c>
      <c r="H761" s="22"/>
      <c r="I761" s="35" t="str">
        <f t="shared" si="97"/>
        <v/>
      </c>
      <c r="J761" s="35"/>
      <c r="N761" s="22" t="str">
        <f t="shared" si="94"/>
        <v/>
      </c>
      <c r="O761" t="str">
        <f t="shared" si="92"/>
        <v/>
      </c>
      <c r="Q761" s="35" t="str">
        <f t="shared" si="96"/>
        <v/>
      </c>
      <c r="S761" t="str">
        <f t="shared" si="95"/>
        <v/>
      </c>
    </row>
    <row r="762" spans="7:19" x14ac:dyDescent="0.3">
      <c r="G762" s="22" t="str">
        <f t="shared" si="93"/>
        <v/>
      </c>
      <c r="H762" s="22"/>
      <c r="I762" s="35" t="str">
        <f t="shared" si="97"/>
        <v/>
      </c>
      <c r="J762" s="35"/>
      <c r="N762" s="22" t="str">
        <f t="shared" si="94"/>
        <v/>
      </c>
      <c r="O762" t="str">
        <f t="shared" si="92"/>
        <v/>
      </c>
      <c r="Q762" s="35" t="str">
        <f t="shared" si="96"/>
        <v/>
      </c>
      <c r="S762" t="str">
        <f t="shared" si="95"/>
        <v/>
      </c>
    </row>
    <row r="763" spans="7:19" x14ac:dyDescent="0.3">
      <c r="G763" s="22" t="str">
        <f t="shared" si="93"/>
        <v/>
      </c>
      <c r="H763" s="22"/>
      <c r="I763" s="35" t="str">
        <f t="shared" si="97"/>
        <v/>
      </c>
      <c r="J763" s="35"/>
      <c r="N763" s="22" t="str">
        <f t="shared" si="94"/>
        <v/>
      </c>
      <c r="O763" t="str">
        <f t="shared" si="92"/>
        <v/>
      </c>
      <c r="Q763" s="35" t="str">
        <f t="shared" si="96"/>
        <v/>
      </c>
      <c r="S763" t="str">
        <f t="shared" si="95"/>
        <v/>
      </c>
    </row>
    <row r="764" spans="7:19" x14ac:dyDescent="0.3">
      <c r="G764" s="22" t="str">
        <f t="shared" si="93"/>
        <v/>
      </c>
      <c r="H764" s="22"/>
      <c r="I764" s="35" t="str">
        <f t="shared" si="97"/>
        <v/>
      </c>
      <c r="J764" s="35"/>
      <c r="N764" s="22" t="str">
        <f t="shared" si="94"/>
        <v/>
      </c>
      <c r="O764" t="str">
        <f t="shared" si="92"/>
        <v/>
      </c>
      <c r="Q764" s="35" t="str">
        <f t="shared" si="96"/>
        <v/>
      </c>
      <c r="S764" t="str">
        <f t="shared" si="95"/>
        <v/>
      </c>
    </row>
    <row r="765" spans="7:19" x14ac:dyDescent="0.3">
      <c r="G765" s="22" t="str">
        <f t="shared" si="93"/>
        <v/>
      </c>
      <c r="H765" s="22"/>
      <c r="I765" s="35" t="str">
        <f t="shared" si="97"/>
        <v/>
      </c>
      <c r="J765" s="35"/>
      <c r="N765" s="22" t="str">
        <f t="shared" si="94"/>
        <v/>
      </c>
      <c r="O765" t="str">
        <f t="shared" si="92"/>
        <v/>
      </c>
      <c r="Q765" s="35" t="str">
        <f t="shared" si="96"/>
        <v/>
      </c>
      <c r="S765" t="str">
        <f t="shared" si="95"/>
        <v/>
      </c>
    </row>
    <row r="766" spans="7:19" x14ac:dyDescent="0.3">
      <c r="G766" s="22" t="str">
        <f t="shared" si="93"/>
        <v/>
      </c>
      <c r="H766" s="22"/>
      <c r="I766" s="35" t="str">
        <f t="shared" si="97"/>
        <v/>
      </c>
      <c r="J766" s="35"/>
      <c r="N766" s="22" t="str">
        <f t="shared" si="94"/>
        <v/>
      </c>
      <c r="O766" t="str">
        <f t="shared" si="92"/>
        <v/>
      </c>
      <c r="Q766" s="35" t="str">
        <f t="shared" si="96"/>
        <v/>
      </c>
      <c r="S766" t="str">
        <f t="shared" si="95"/>
        <v/>
      </c>
    </row>
    <row r="767" spans="7:19" x14ac:dyDescent="0.3">
      <c r="G767" s="22" t="str">
        <f t="shared" si="93"/>
        <v/>
      </c>
      <c r="H767" s="22"/>
      <c r="I767" s="35" t="str">
        <f t="shared" si="97"/>
        <v/>
      </c>
      <c r="J767" s="35"/>
      <c r="N767" s="22" t="str">
        <f t="shared" si="94"/>
        <v/>
      </c>
      <c r="O767" t="str">
        <f t="shared" si="92"/>
        <v/>
      </c>
      <c r="Q767" s="35" t="str">
        <f t="shared" si="96"/>
        <v/>
      </c>
      <c r="S767" t="str">
        <f t="shared" si="95"/>
        <v/>
      </c>
    </row>
    <row r="768" spans="7:19" x14ac:dyDescent="0.3">
      <c r="G768" s="22" t="str">
        <f t="shared" si="93"/>
        <v/>
      </c>
      <c r="H768" s="22"/>
      <c r="I768" s="35" t="str">
        <f t="shared" si="97"/>
        <v/>
      </c>
      <c r="J768" s="35"/>
      <c r="N768" s="22" t="str">
        <f t="shared" si="94"/>
        <v/>
      </c>
      <c r="O768" t="str">
        <f t="shared" si="92"/>
        <v/>
      </c>
      <c r="Q768" s="35" t="str">
        <f t="shared" si="96"/>
        <v/>
      </c>
      <c r="S768" t="str">
        <f t="shared" si="95"/>
        <v/>
      </c>
    </row>
    <row r="769" spans="7:19" x14ac:dyDescent="0.3">
      <c r="G769" s="22" t="str">
        <f t="shared" si="93"/>
        <v/>
      </c>
      <c r="H769" s="22"/>
      <c r="I769" s="35" t="str">
        <f t="shared" si="97"/>
        <v/>
      </c>
      <c r="J769" s="35"/>
      <c r="N769" s="22" t="str">
        <f t="shared" si="94"/>
        <v/>
      </c>
      <c r="O769" t="str">
        <f t="shared" si="92"/>
        <v/>
      </c>
      <c r="Q769" s="35" t="str">
        <f t="shared" si="96"/>
        <v/>
      </c>
      <c r="S769" t="str">
        <f t="shared" si="95"/>
        <v/>
      </c>
    </row>
    <row r="770" spans="7:19" x14ac:dyDescent="0.3">
      <c r="G770" s="22" t="str">
        <f t="shared" si="93"/>
        <v/>
      </c>
      <c r="H770" s="22"/>
      <c r="I770" s="35" t="str">
        <f t="shared" si="97"/>
        <v/>
      </c>
      <c r="J770" s="35"/>
      <c r="N770" s="22" t="str">
        <f t="shared" si="94"/>
        <v/>
      </c>
      <c r="O770" t="str">
        <f t="shared" si="92"/>
        <v/>
      </c>
      <c r="Q770" s="35" t="str">
        <f t="shared" si="96"/>
        <v/>
      </c>
      <c r="S770" t="str">
        <f t="shared" si="95"/>
        <v/>
      </c>
    </row>
    <row r="771" spans="7:19" x14ac:dyDescent="0.3">
      <c r="G771" s="22" t="str">
        <f t="shared" si="93"/>
        <v/>
      </c>
      <c r="H771" s="22"/>
      <c r="I771" s="35" t="str">
        <f t="shared" si="97"/>
        <v/>
      </c>
      <c r="J771" s="35"/>
      <c r="N771" s="22" t="str">
        <f t="shared" si="94"/>
        <v/>
      </c>
      <c r="O771" t="str">
        <f t="shared" si="92"/>
        <v/>
      </c>
      <c r="Q771" s="35" t="str">
        <f t="shared" si="96"/>
        <v/>
      </c>
      <c r="S771" t="str">
        <f t="shared" si="95"/>
        <v/>
      </c>
    </row>
    <row r="772" spans="7:19" x14ac:dyDescent="0.3">
      <c r="G772" s="22" t="str">
        <f t="shared" si="93"/>
        <v/>
      </c>
      <c r="H772" s="22"/>
      <c r="I772" s="35" t="str">
        <f t="shared" si="97"/>
        <v/>
      </c>
      <c r="J772" s="35"/>
      <c r="N772" s="22" t="str">
        <f t="shared" si="94"/>
        <v/>
      </c>
      <c r="O772" t="str">
        <f t="shared" ref="O772:O835" si="98">+IF(M772="","","C-"&amp;$G$1+N772)</f>
        <v/>
      </c>
      <c r="Q772" s="35" t="str">
        <f t="shared" si="96"/>
        <v/>
      </c>
      <c r="S772" t="str">
        <f t="shared" si="95"/>
        <v/>
      </c>
    </row>
    <row r="773" spans="7:19" x14ac:dyDescent="0.3">
      <c r="G773" s="22" t="str">
        <f t="shared" ref="G773:G836" si="99">+IF(F773="","",G772+1)</f>
        <v/>
      </c>
      <c r="H773" s="22"/>
      <c r="I773" s="35" t="str">
        <f t="shared" si="97"/>
        <v/>
      </c>
      <c r="J773" s="35"/>
      <c r="N773" s="22" t="str">
        <f t="shared" ref="N773:N836" si="100">+IF(M773="","",N772+1)</f>
        <v/>
      </c>
      <c r="O773" t="str">
        <f t="shared" si="98"/>
        <v/>
      </c>
      <c r="Q773" s="35" t="str">
        <f t="shared" si="96"/>
        <v/>
      </c>
      <c r="S773" t="str">
        <f t="shared" ref="S773:S836" si="101">+Q773</f>
        <v/>
      </c>
    </row>
    <row r="774" spans="7:19" x14ac:dyDescent="0.3">
      <c r="G774" s="22" t="str">
        <f t="shared" si="99"/>
        <v/>
      </c>
      <c r="H774" s="22"/>
      <c r="I774" s="35" t="str">
        <f t="shared" si="97"/>
        <v/>
      </c>
      <c r="J774" s="35"/>
      <c r="N774" s="22" t="str">
        <f t="shared" si="100"/>
        <v/>
      </c>
      <c r="O774" t="str">
        <f t="shared" si="98"/>
        <v/>
      </c>
      <c r="Q774" s="35" t="str">
        <f t="shared" ref="Q774:Q837" si="102">++IF(R774="","",Q773+1)</f>
        <v/>
      </c>
      <c r="S774" t="str">
        <f t="shared" si="101"/>
        <v/>
      </c>
    </row>
    <row r="775" spans="7:19" x14ac:dyDescent="0.3">
      <c r="G775" s="22" t="str">
        <f t="shared" si="99"/>
        <v/>
      </c>
      <c r="H775" s="22"/>
      <c r="I775" s="35" t="str">
        <f t="shared" si="97"/>
        <v/>
      </c>
      <c r="J775" s="35"/>
      <c r="N775" s="22" t="str">
        <f t="shared" si="100"/>
        <v/>
      </c>
      <c r="O775" t="str">
        <f t="shared" si="98"/>
        <v/>
      </c>
      <c r="Q775" s="35" t="str">
        <f t="shared" si="102"/>
        <v/>
      </c>
      <c r="S775" t="str">
        <f t="shared" si="101"/>
        <v/>
      </c>
    </row>
    <row r="776" spans="7:19" x14ac:dyDescent="0.3">
      <c r="G776" s="22" t="str">
        <f t="shared" si="99"/>
        <v/>
      </c>
      <c r="H776" s="22"/>
      <c r="I776" s="35" t="str">
        <f t="shared" si="97"/>
        <v/>
      </c>
      <c r="J776" s="35"/>
      <c r="N776" s="22" t="str">
        <f t="shared" si="100"/>
        <v/>
      </c>
      <c r="O776" t="str">
        <f t="shared" si="98"/>
        <v/>
      </c>
      <c r="Q776" s="35" t="str">
        <f t="shared" si="102"/>
        <v/>
      </c>
      <c r="S776" t="str">
        <f t="shared" si="101"/>
        <v/>
      </c>
    </row>
    <row r="777" spans="7:19" x14ac:dyDescent="0.3">
      <c r="G777" s="22" t="str">
        <f t="shared" si="99"/>
        <v/>
      </c>
      <c r="H777" s="22"/>
      <c r="I777" s="35" t="str">
        <f t="shared" si="97"/>
        <v/>
      </c>
      <c r="J777" s="35"/>
      <c r="N777" s="22" t="str">
        <f t="shared" si="100"/>
        <v/>
      </c>
      <c r="O777" t="str">
        <f t="shared" si="98"/>
        <v/>
      </c>
      <c r="Q777" s="35" t="str">
        <f t="shared" si="102"/>
        <v/>
      </c>
      <c r="S777" t="str">
        <f t="shared" si="101"/>
        <v/>
      </c>
    </row>
    <row r="778" spans="7:19" x14ac:dyDescent="0.3">
      <c r="G778" s="22" t="str">
        <f t="shared" si="99"/>
        <v/>
      </c>
      <c r="H778" s="22"/>
      <c r="I778" s="35" t="str">
        <f t="shared" si="97"/>
        <v/>
      </c>
      <c r="J778" s="35"/>
      <c r="N778" s="22" t="str">
        <f t="shared" si="100"/>
        <v/>
      </c>
      <c r="O778" t="str">
        <f t="shared" si="98"/>
        <v/>
      </c>
      <c r="Q778" s="35" t="str">
        <f t="shared" si="102"/>
        <v/>
      </c>
      <c r="S778" t="str">
        <f t="shared" si="101"/>
        <v/>
      </c>
    </row>
    <row r="779" spans="7:19" x14ac:dyDescent="0.3">
      <c r="G779" s="22" t="str">
        <f t="shared" si="99"/>
        <v/>
      </c>
      <c r="H779" s="22"/>
      <c r="I779" s="35" t="str">
        <f t="shared" si="97"/>
        <v/>
      </c>
      <c r="J779" s="35"/>
      <c r="N779" s="22" t="str">
        <f t="shared" si="100"/>
        <v/>
      </c>
      <c r="O779" t="str">
        <f t="shared" si="98"/>
        <v/>
      </c>
      <c r="Q779" s="35" t="str">
        <f t="shared" si="102"/>
        <v/>
      </c>
      <c r="S779" t="str">
        <f t="shared" si="101"/>
        <v/>
      </c>
    </row>
    <row r="780" spans="7:19" x14ac:dyDescent="0.3">
      <c r="G780" s="22" t="str">
        <f t="shared" si="99"/>
        <v/>
      </c>
      <c r="H780" s="22"/>
      <c r="I780" s="35" t="str">
        <f t="shared" si="97"/>
        <v/>
      </c>
      <c r="J780" s="35"/>
      <c r="N780" s="22" t="str">
        <f t="shared" si="100"/>
        <v/>
      </c>
      <c r="O780" t="str">
        <f t="shared" si="98"/>
        <v/>
      </c>
      <c r="Q780" s="35" t="str">
        <f t="shared" si="102"/>
        <v/>
      </c>
      <c r="S780" t="str">
        <f t="shared" si="101"/>
        <v/>
      </c>
    </row>
    <row r="781" spans="7:19" x14ac:dyDescent="0.3">
      <c r="G781" s="22" t="str">
        <f t="shared" si="99"/>
        <v/>
      </c>
      <c r="H781" s="22"/>
      <c r="I781" s="35" t="str">
        <f t="shared" si="97"/>
        <v/>
      </c>
      <c r="J781" s="35"/>
      <c r="N781" s="22" t="str">
        <f t="shared" si="100"/>
        <v/>
      </c>
      <c r="O781" t="str">
        <f t="shared" si="98"/>
        <v/>
      </c>
      <c r="Q781" s="35" t="str">
        <f t="shared" si="102"/>
        <v/>
      </c>
      <c r="S781" t="str">
        <f t="shared" si="101"/>
        <v/>
      </c>
    </row>
    <row r="782" spans="7:19" x14ac:dyDescent="0.3">
      <c r="G782" s="22" t="str">
        <f t="shared" si="99"/>
        <v/>
      </c>
      <c r="H782" s="22"/>
      <c r="I782" s="35" t="str">
        <f t="shared" si="97"/>
        <v/>
      </c>
      <c r="J782" s="35"/>
      <c r="N782" s="22" t="str">
        <f t="shared" si="100"/>
        <v/>
      </c>
      <c r="O782" t="str">
        <f t="shared" si="98"/>
        <v/>
      </c>
      <c r="Q782" s="35" t="str">
        <f t="shared" si="102"/>
        <v/>
      </c>
      <c r="S782" t="str">
        <f t="shared" si="101"/>
        <v/>
      </c>
    </row>
    <row r="783" spans="7:19" x14ac:dyDescent="0.3">
      <c r="G783" s="22" t="str">
        <f t="shared" si="99"/>
        <v/>
      </c>
      <c r="H783" s="22"/>
      <c r="I783" s="35" t="str">
        <f t="shared" si="97"/>
        <v/>
      </c>
      <c r="J783" s="35"/>
      <c r="N783" s="22" t="str">
        <f t="shared" si="100"/>
        <v/>
      </c>
      <c r="O783" t="str">
        <f t="shared" si="98"/>
        <v/>
      </c>
      <c r="Q783" s="35" t="str">
        <f t="shared" si="102"/>
        <v/>
      </c>
      <c r="S783" t="str">
        <f t="shared" si="101"/>
        <v/>
      </c>
    </row>
    <row r="784" spans="7:19" x14ac:dyDescent="0.3">
      <c r="G784" s="22" t="str">
        <f t="shared" si="99"/>
        <v/>
      </c>
      <c r="H784" s="22"/>
      <c r="I784" s="35" t="str">
        <f t="shared" si="97"/>
        <v/>
      </c>
      <c r="J784" s="35"/>
      <c r="N784" s="22" t="str">
        <f t="shared" si="100"/>
        <v/>
      </c>
      <c r="O784" t="str">
        <f t="shared" si="98"/>
        <v/>
      </c>
      <c r="Q784" s="35" t="str">
        <f t="shared" si="102"/>
        <v/>
      </c>
      <c r="S784" t="str">
        <f t="shared" si="101"/>
        <v/>
      </c>
    </row>
    <row r="785" spans="7:19" x14ac:dyDescent="0.3">
      <c r="G785" s="22" t="str">
        <f t="shared" si="99"/>
        <v/>
      </c>
      <c r="H785" s="22"/>
      <c r="I785" s="35" t="str">
        <f t="shared" si="97"/>
        <v/>
      </c>
      <c r="J785" s="35"/>
      <c r="N785" s="22" t="str">
        <f t="shared" si="100"/>
        <v/>
      </c>
      <c r="O785" t="str">
        <f t="shared" si="98"/>
        <v/>
      </c>
      <c r="Q785" s="35" t="str">
        <f t="shared" si="102"/>
        <v/>
      </c>
      <c r="S785" t="str">
        <f t="shared" si="101"/>
        <v/>
      </c>
    </row>
    <row r="786" spans="7:19" x14ac:dyDescent="0.3">
      <c r="G786" s="22" t="str">
        <f t="shared" si="99"/>
        <v/>
      </c>
      <c r="H786" s="22"/>
      <c r="I786" s="35" t="str">
        <f t="shared" si="97"/>
        <v/>
      </c>
      <c r="J786" s="35"/>
      <c r="N786" s="22" t="str">
        <f t="shared" si="100"/>
        <v/>
      </c>
      <c r="O786" t="str">
        <f t="shared" si="98"/>
        <v/>
      </c>
      <c r="Q786" s="35" t="str">
        <f t="shared" si="102"/>
        <v/>
      </c>
      <c r="S786" t="str">
        <f t="shared" si="101"/>
        <v/>
      </c>
    </row>
    <row r="787" spans="7:19" x14ac:dyDescent="0.3">
      <c r="G787" s="22" t="str">
        <f t="shared" si="99"/>
        <v/>
      </c>
      <c r="H787" s="22"/>
      <c r="I787" s="35" t="str">
        <f t="shared" si="97"/>
        <v/>
      </c>
      <c r="J787" s="35"/>
      <c r="N787" s="22" t="str">
        <f t="shared" si="100"/>
        <v/>
      </c>
      <c r="O787" t="str">
        <f t="shared" si="98"/>
        <v/>
      </c>
      <c r="Q787" s="35" t="str">
        <f t="shared" si="102"/>
        <v/>
      </c>
      <c r="S787" t="str">
        <f t="shared" si="101"/>
        <v/>
      </c>
    </row>
    <row r="788" spans="7:19" x14ac:dyDescent="0.3">
      <c r="G788" s="22" t="str">
        <f t="shared" si="99"/>
        <v/>
      </c>
      <c r="H788" s="22"/>
      <c r="I788" s="35" t="str">
        <f t="shared" si="97"/>
        <v/>
      </c>
      <c r="J788" s="35"/>
      <c r="N788" s="22" t="str">
        <f t="shared" si="100"/>
        <v/>
      </c>
      <c r="O788" t="str">
        <f t="shared" si="98"/>
        <v/>
      </c>
      <c r="Q788" s="35" t="str">
        <f t="shared" si="102"/>
        <v/>
      </c>
      <c r="S788" t="str">
        <f t="shared" si="101"/>
        <v/>
      </c>
    </row>
    <row r="789" spans="7:19" x14ac:dyDescent="0.3">
      <c r="G789" s="22" t="str">
        <f t="shared" si="99"/>
        <v/>
      </c>
      <c r="H789" s="22"/>
      <c r="I789" s="35" t="str">
        <f t="shared" si="97"/>
        <v/>
      </c>
      <c r="J789" s="35"/>
      <c r="N789" s="22" t="str">
        <f t="shared" si="100"/>
        <v/>
      </c>
      <c r="O789" t="str">
        <f t="shared" si="98"/>
        <v/>
      </c>
      <c r="Q789" s="35" t="str">
        <f t="shared" si="102"/>
        <v/>
      </c>
      <c r="S789" t="str">
        <f t="shared" si="101"/>
        <v/>
      </c>
    </row>
    <row r="790" spans="7:19" x14ac:dyDescent="0.3">
      <c r="G790" s="22" t="str">
        <f t="shared" si="99"/>
        <v/>
      </c>
      <c r="H790" s="22"/>
      <c r="I790" s="35" t="str">
        <f t="shared" si="97"/>
        <v/>
      </c>
      <c r="J790" s="35"/>
      <c r="N790" s="22" t="str">
        <f t="shared" si="100"/>
        <v/>
      </c>
      <c r="O790" t="str">
        <f t="shared" si="98"/>
        <v/>
      </c>
      <c r="Q790" s="35" t="str">
        <f t="shared" si="102"/>
        <v/>
      </c>
      <c r="S790" t="str">
        <f t="shared" si="101"/>
        <v/>
      </c>
    </row>
    <row r="791" spans="7:19" x14ac:dyDescent="0.3">
      <c r="G791" s="22" t="str">
        <f t="shared" si="99"/>
        <v/>
      </c>
      <c r="H791" s="22"/>
      <c r="I791" s="35" t="str">
        <f t="shared" si="97"/>
        <v/>
      </c>
      <c r="J791" s="35"/>
      <c r="N791" s="22" t="str">
        <f t="shared" si="100"/>
        <v/>
      </c>
      <c r="O791" t="str">
        <f t="shared" si="98"/>
        <v/>
      </c>
      <c r="Q791" s="35" t="str">
        <f t="shared" si="102"/>
        <v/>
      </c>
      <c r="S791" t="str">
        <f t="shared" si="101"/>
        <v/>
      </c>
    </row>
    <row r="792" spans="7:19" x14ac:dyDescent="0.3">
      <c r="G792" s="22" t="str">
        <f t="shared" si="99"/>
        <v/>
      </c>
      <c r="H792" s="22"/>
      <c r="I792" s="35" t="str">
        <f t="shared" si="97"/>
        <v/>
      </c>
      <c r="J792" s="35"/>
      <c r="N792" s="22" t="str">
        <f t="shared" si="100"/>
        <v/>
      </c>
      <c r="O792" t="str">
        <f t="shared" si="98"/>
        <v/>
      </c>
      <c r="Q792" s="35" t="str">
        <f t="shared" si="102"/>
        <v/>
      </c>
      <c r="S792" t="str">
        <f t="shared" si="101"/>
        <v/>
      </c>
    </row>
    <row r="793" spans="7:19" x14ac:dyDescent="0.3">
      <c r="G793" s="22" t="str">
        <f t="shared" si="99"/>
        <v/>
      </c>
      <c r="H793" s="22"/>
      <c r="I793" s="35" t="str">
        <f t="shared" si="97"/>
        <v/>
      </c>
      <c r="J793" s="35"/>
      <c r="N793" s="22" t="str">
        <f t="shared" si="100"/>
        <v/>
      </c>
      <c r="O793" t="str">
        <f t="shared" si="98"/>
        <v/>
      </c>
      <c r="Q793" s="35" t="str">
        <f t="shared" si="102"/>
        <v/>
      </c>
      <c r="S793" t="str">
        <f t="shared" si="101"/>
        <v/>
      </c>
    </row>
    <row r="794" spans="7:19" x14ac:dyDescent="0.3">
      <c r="G794" s="22" t="str">
        <f t="shared" si="99"/>
        <v/>
      </c>
      <c r="H794" s="22"/>
      <c r="I794" s="35" t="str">
        <f t="shared" si="97"/>
        <v/>
      </c>
      <c r="J794" s="35"/>
      <c r="N794" s="22" t="str">
        <f t="shared" si="100"/>
        <v/>
      </c>
      <c r="O794" t="str">
        <f t="shared" si="98"/>
        <v/>
      </c>
      <c r="Q794" s="35" t="str">
        <f t="shared" si="102"/>
        <v/>
      </c>
      <c r="S794" t="str">
        <f t="shared" si="101"/>
        <v/>
      </c>
    </row>
    <row r="795" spans="7:19" x14ac:dyDescent="0.3">
      <c r="G795" s="22" t="str">
        <f t="shared" si="99"/>
        <v/>
      </c>
      <c r="H795" s="22"/>
      <c r="I795" s="35" t="str">
        <f t="shared" si="97"/>
        <v/>
      </c>
      <c r="J795" s="35"/>
      <c r="N795" s="22" t="str">
        <f t="shared" si="100"/>
        <v/>
      </c>
      <c r="O795" t="str">
        <f t="shared" si="98"/>
        <v/>
      </c>
      <c r="Q795" s="35" t="str">
        <f t="shared" si="102"/>
        <v/>
      </c>
      <c r="S795" t="str">
        <f t="shared" si="101"/>
        <v/>
      </c>
    </row>
    <row r="796" spans="7:19" x14ac:dyDescent="0.3">
      <c r="G796" s="22" t="str">
        <f t="shared" si="99"/>
        <v/>
      </c>
      <c r="H796" s="22"/>
      <c r="I796" s="35" t="str">
        <f t="shared" si="97"/>
        <v/>
      </c>
      <c r="J796" s="35"/>
      <c r="N796" s="22" t="str">
        <f t="shared" si="100"/>
        <v/>
      </c>
      <c r="O796" t="str">
        <f t="shared" si="98"/>
        <v/>
      </c>
      <c r="Q796" s="35" t="str">
        <f t="shared" si="102"/>
        <v/>
      </c>
      <c r="S796" t="str">
        <f t="shared" si="101"/>
        <v/>
      </c>
    </row>
    <row r="797" spans="7:19" x14ac:dyDescent="0.3">
      <c r="G797" s="22" t="str">
        <f t="shared" si="99"/>
        <v/>
      </c>
      <c r="H797" s="22"/>
      <c r="I797" s="35" t="str">
        <f t="shared" si="97"/>
        <v/>
      </c>
      <c r="J797" s="35"/>
      <c r="N797" s="22" t="str">
        <f t="shared" si="100"/>
        <v/>
      </c>
      <c r="O797" t="str">
        <f t="shared" si="98"/>
        <v/>
      </c>
      <c r="Q797" s="35" t="str">
        <f t="shared" si="102"/>
        <v/>
      </c>
      <c r="S797" t="str">
        <f t="shared" si="101"/>
        <v/>
      </c>
    </row>
    <row r="798" spans="7:19" x14ac:dyDescent="0.3">
      <c r="G798" s="22" t="str">
        <f t="shared" si="99"/>
        <v/>
      </c>
      <c r="H798" s="22"/>
      <c r="I798" s="35" t="str">
        <f t="shared" si="97"/>
        <v/>
      </c>
      <c r="J798" s="35"/>
      <c r="N798" s="22" t="str">
        <f t="shared" si="100"/>
        <v/>
      </c>
      <c r="O798" t="str">
        <f t="shared" si="98"/>
        <v/>
      </c>
      <c r="Q798" s="35" t="str">
        <f t="shared" si="102"/>
        <v/>
      </c>
      <c r="S798" t="str">
        <f t="shared" si="101"/>
        <v/>
      </c>
    </row>
    <row r="799" spans="7:19" x14ac:dyDescent="0.3">
      <c r="G799" s="22" t="str">
        <f t="shared" si="99"/>
        <v/>
      </c>
      <c r="H799" s="22"/>
      <c r="I799" s="35" t="str">
        <f t="shared" si="97"/>
        <v/>
      </c>
      <c r="J799" s="35"/>
      <c r="N799" s="22" t="str">
        <f t="shared" si="100"/>
        <v/>
      </c>
      <c r="O799" t="str">
        <f t="shared" si="98"/>
        <v/>
      </c>
      <c r="Q799" s="35" t="str">
        <f t="shared" si="102"/>
        <v/>
      </c>
      <c r="S799" t="str">
        <f t="shared" si="101"/>
        <v/>
      </c>
    </row>
    <row r="800" spans="7:19" x14ac:dyDescent="0.3">
      <c r="G800" s="22" t="str">
        <f t="shared" si="99"/>
        <v/>
      </c>
      <c r="H800" s="22"/>
      <c r="I800" s="35" t="str">
        <f t="shared" si="97"/>
        <v/>
      </c>
      <c r="J800" s="35"/>
      <c r="N800" s="22" t="str">
        <f t="shared" si="100"/>
        <v/>
      </c>
      <c r="O800" t="str">
        <f t="shared" si="98"/>
        <v/>
      </c>
      <c r="Q800" s="35" t="str">
        <f t="shared" si="102"/>
        <v/>
      </c>
      <c r="S800" t="str">
        <f t="shared" si="101"/>
        <v/>
      </c>
    </row>
    <row r="801" spans="7:19" x14ac:dyDescent="0.3">
      <c r="G801" s="22" t="str">
        <f t="shared" si="99"/>
        <v/>
      </c>
      <c r="H801" s="22"/>
      <c r="I801" s="35" t="str">
        <f t="shared" si="97"/>
        <v/>
      </c>
      <c r="J801" s="35"/>
      <c r="N801" s="22" t="str">
        <f t="shared" si="100"/>
        <v/>
      </c>
      <c r="O801" t="str">
        <f t="shared" si="98"/>
        <v/>
      </c>
      <c r="Q801" s="35" t="str">
        <f t="shared" si="102"/>
        <v/>
      </c>
      <c r="S801" t="str">
        <f t="shared" si="101"/>
        <v/>
      </c>
    </row>
    <row r="802" spans="7:19" x14ac:dyDescent="0.3">
      <c r="G802" s="22" t="str">
        <f t="shared" si="99"/>
        <v/>
      </c>
      <c r="H802" s="22"/>
      <c r="I802" s="35" t="str">
        <f t="shared" si="97"/>
        <v/>
      </c>
      <c r="J802" s="35"/>
      <c r="N802" s="22" t="str">
        <f t="shared" si="100"/>
        <v/>
      </c>
      <c r="O802" t="str">
        <f t="shared" si="98"/>
        <v/>
      </c>
      <c r="Q802" s="35" t="str">
        <f t="shared" si="102"/>
        <v/>
      </c>
      <c r="S802" t="str">
        <f t="shared" si="101"/>
        <v/>
      </c>
    </row>
    <row r="803" spans="7:19" x14ac:dyDescent="0.3">
      <c r="G803" s="22" t="str">
        <f t="shared" si="99"/>
        <v/>
      </c>
      <c r="H803" s="22"/>
      <c r="I803" s="35" t="str">
        <f t="shared" si="97"/>
        <v/>
      </c>
      <c r="J803" s="35"/>
      <c r="N803" s="22" t="str">
        <f t="shared" si="100"/>
        <v/>
      </c>
      <c r="O803" t="str">
        <f t="shared" si="98"/>
        <v/>
      </c>
      <c r="Q803" s="35" t="str">
        <f t="shared" si="102"/>
        <v/>
      </c>
      <c r="S803" t="str">
        <f t="shared" si="101"/>
        <v/>
      </c>
    </row>
    <row r="804" spans="7:19" x14ac:dyDescent="0.3">
      <c r="G804" s="22" t="str">
        <f t="shared" si="99"/>
        <v/>
      </c>
      <c r="H804" s="22"/>
      <c r="I804" s="35" t="str">
        <f t="shared" si="97"/>
        <v/>
      </c>
      <c r="J804" s="35"/>
      <c r="N804" s="22" t="str">
        <f t="shared" si="100"/>
        <v/>
      </c>
      <c r="O804" t="str">
        <f t="shared" si="98"/>
        <v/>
      </c>
      <c r="Q804" s="35" t="str">
        <f t="shared" si="102"/>
        <v/>
      </c>
      <c r="S804" t="str">
        <f t="shared" si="101"/>
        <v/>
      </c>
    </row>
    <row r="805" spans="7:19" x14ac:dyDescent="0.3">
      <c r="G805" s="22" t="str">
        <f t="shared" si="99"/>
        <v/>
      </c>
      <c r="H805" s="22"/>
      <c r="I805" s="35" t="str">
        <f t="shared" si="97"/>
        <v/>
      </c>
      <c r="J805" s="35"/>
      <c r="N805" s="22" t="str">
        <f t="shared" si="100"/>
        <v/>
      </c>
      <c r="O805" t="str">
        <f t="shared" si="98"/>
        <v/>
      </c>
      <c r="Q805" s="35" t="str">
        <f t="shared" si="102"/>
        <v/>
      </c>
      <c r="S805" t="str">
        <f t="shared" si="101"/>
        <v/>
      </c>
    </row>
    <row r="806" spans="7:19" x14ac:dyDescent="0.3">
      <c r="G806" s="22" t="str">
        <f t="shared" si="99"/>
        <v/>
      </c>
      <c r="H806" s="22"/>
      <c r="I806" s="35" t="str">
        <f t="shared" si="97"/>
        <v/>
      </c>
      <c r="J806" s="35"/>
      <c r="N806" s="22" t="str">
        <f t="shared" si="100"/>
        <v/>
      </c>
      <c r="O806" t="str">
        <f t="shared" si="98"/>
        <v/>
      </c>
      <c r="Q806" s="35" t="str">
        <f t="shared" si="102"/>
        <v/>
      </c>
      <c r="S806" t="str">
        <f t="shared" si="101"/>
        <v/>
      </c>
    </row>
    <row r="807" spans="7:19" x14ac:dyDescent="0.3">
      <c r="G807" s="22" t="str">
        <f t="shared" si="99"/>
        <v/>
      </c>
      <c r="H807" s="22"/>
      <c r="I807" s="35" t="str">
        <f t="shared" si="97"/>
        <v/>
      </c>
      <c r="J807" s="35"/>
      <c r="N807" s="22" t="str">
        <f t="shared" si="100"/>
        <v/>
      </c>
      <c r="O807" t="str">
        <f t="shared" si="98"/>
        <v/>
      </c>
      <c r="Q807" s="35" t="str">
        <f t="shared" si="102"/>
        <v/>
      </c>
      <c r="S807" t="str">
        <f t="shared" si="101"/>
        <v/>
      </c>
    </row>
    <row r="808" spans="7:19" x14ac:dyDescent="0.3">
      <c r="G808" s="22" t="str">
        <f t="shared" si="99"/>
        <v/>
      </c>
      <c r="H808" s="22"/>
      <c r="I808" s="35" t="str">
        <f t="shared" si="97"/>
        <v/>
      </c>
      <c r="J808" s="35"/>
      <c r="N808" s="22" t="str">
        <f t="shared" si="100"/>
        <v/>
      </c>
      <c r="O808" t="str">
        <f t="shared" si="98"/>
        <v/>
      </c>
      <c r="Q808" s="35" t="str">
        <f t="shared" si="102"/>
        <v/>
      </c>
      <c r="S808" t="str">
        <f t="shared" si="101"/>
        <v/>
      </c>
    </row>
    <row r="809" spans="7:19" x14ac:dyDescent="0.3">
      <c r="G809" s="22" t="str">
        <f t="shared" si="99"/>
        <v/>
      </c>
      <c r="H809" s="22"/>
      <c r="I809" s="35" t="str">
        <f t="shared" si="97"/>
        <v/>
      </c>
      <c r="J809" s="35"/>
      <c r="N809" s="22" t="str">
        <f t="shared" si="100"/>
        <v/>
      </c>
      <c r="O809" t="str">
        <f t="shared" si="98"/>
        <v/>
      </c>
      <c r="Q809" s="35" t="str">
        <f t="shared" si="102"/>
        <v/>
      </c>
      <c r="S809" t="str">
        <f t="shared" si="101"/>
        <v/>
      </c>
    </row>
    <row r="810" spans="7:19" x14ac:dyDescent="0.3">
      <c r="G810" s="22" t="str">
        <f t="shared" si="99"/>
        <v/>
      </c>
      <c r="H810" s="22"/>
      <c r="I810" s="35" t="str">
        <f t="shared" si="97"/>
        <v/>
      </c>
      <c r="J810" s="35"/>
      <c r="N810" s="22" t="str">
        <f t="shared" si="100"/>
        <v/>
      </c>
      <c r="O810" t="str">
        <f t="shared" si="98"/>
        <v/>
      </c>
      <c r="Q810" s="35" t="str">
        <f t="shared" si="102"/>
        <v/>
      </c>
      <c r="S810" t="str">
        <f t="shared" si="101"/>
        <v/>
      </c>
    </row>
    <row r="811" spans="7:19" x14ac:dyDescent="0.3">
      <c r="G811" s="22" t="str">
        <f t="shared" si="99"/>
        <v/>
      </c>
      <c r="H811" s="22"/>
      <c r="I811" s="35" t="str">
        <f t="shared" si="97"/>
        <v/>
      </c>
      <c r="J811" s="35"/>
      <c r="N811" s="22" t="str">
        <f t="shared" si="100"/>
        <v/>
      </c>
      <c r="O811" t="str">
        <f t="shared" si="98"/>
        <v/>
      </c>
      <c r="Q811" s="35" t="str">
        <f t="shared" si="102"/>
        <v/>
      </c>
      <c r="S811" t="str">
        <f t="shared" si="101"/>
        <v/>
      </c>
    </row>
    <row r="812" spans="7:19" x14ac:dyDescent="0.3">
      <c r="G812" s="22" t="str">
        <f t="shared" si="99"/>
        <v/>
      </c>
      <c r="H812" s="22"/>
      <c r="I812" s="35" t="str">
        <f t="shared" si="97"/>
        <v/>
      </c>
      <c r="J812" s="35"/>
      <c r="N812" s="22" t="str">
        <f t="shared" si="100"/>
        <v/>
      </c>
      <c r="O812" t="str">
        <f t="shared" si="98"/>
        <v/>
      </c>
      <c r="Q812" s="35" t="str">
        <f t="shared" si="102"/>
        <v/>
      </c>
      <c r="S812" t="str">
        <f t="shared" si="101"/>
        <v/>
      </c>
    </row>
    <row r="813" spans="7:19" x14ac:dyDescent="0.3">
      <c r="G813" s="22" t="str">
        <f t="shared" si="99"/>
        <v/>
      </c>
      <c r="H813" s="22"/>
      <c r="I813" s="35" t="str">
        <f t="shared" si="97"/>
        <v/>
      </c>
      <c r="J813" s="35"/>
      <c r="N813" s="22" t="str">
        <f t="shared" si="100"/>
        <v/>
      </c>
      <c r="O813" t="str">
        <f t="shared" si="98"/>
        <v/>
      </c>
      <c r="Q813" s="35" t="str">
        <f t="shared" si="102"/>
        <v/>
      </c>
      <c r="S813" t="str">
        <f t="shared" si="101"/>
        <v/>
      </c>
    </row>
    <row r="814" spans="7:19" x14ac:dyDescent="0.3">
      <c r="G814" s="22" t="str">
        <f t="shared" si="99"/>
        <v/>
      </c>
      <c r="H814" s="22"/>
      <c r="I814" s="35" t="str">
        <f t="shared" si="97"/>
        <v/>
      </c>
      <c r="J814" s="35"/>
      <c r="N814" s="22" t="str">
        <f t="shared" si="100"/>
        <v/>
      </c>
      <c r="O814" t="str">
        <f t="shared" si="98"/>
        <v/>
      </c>
      <c r="Q814" s="35" t="str">
        <f t="shared" si="102"/>
        <v/>
      </c>
      <c r="S814" t="str">
        <f t="shared" si="101"/>
        <v/>
      </c>
    </row>
    <row r="815" spans="7:19" x14ac:dyDescent="0.3">
      <c r="G815" s="22" t="str">
        <f t="shared" si="99"/>
        <v/>
      </c>
      <c r="H815" s="22"/>
      <c r="I815" s="35" t="str">
        <f t="shared" si="97"/>
        <v/>
      </c>
      <c r="J815" s="35"/>
      <c r="N815" s="22" t="str">
        <f t="shared" si="100"/>
        <v/>
      </c>
      <c r="O815" t="str">
        <f t="shared" si="98"/>
        <v/>
      </c>
      <c r="Q815" s="35" t="str">
        <f t="shared" si="102"/>
        <v/>
      </c>
      <c r="S815" t="str">
        <f t="shared" si="101"/>
        <v/>
      </c>
    </row>
    <row r="816" spans="7:19" x14ac:dyDescent="0.3">
      <c r="G816" s="22" t="str">
        <f t="shared" si="99"/>
        <v/>
      </c>
      <c r="H816" s="22"/>
      <c r="I816" s="35" t="str">
        <f t="shared" si="97"/>
        <v/>
      </c>
      <c r="J816" s="35"/>
      <c r="N816" s="22" t="str">
        <f t="shared" si="100"/>
        <v/>
      </c>
      <c r="O816" t="str">
        <f t="shared" si="98"/>
        <v/>
      </c>
      <c r="Q816" s="35" t="str">
        <f t="shared" si="102"/>
        <v/>
      </c>
      <c r="S816" t="str">
        <f t="shared" si="101"/>
        <v/>
      </c>
    </row>
    <row r="817" spans="7:19" x14ac:dyDescent="0.3">
      <c r="G817" s="22" t="str">
        <f t="shared" si="99"/>
        <v/>
      </c>
      <c r="H817" s="22"/>
      <c r="I817" s="35" t="str">
        <f t="shared" si="97"/>
        <v/>
      </c>
      <c r="J817" s="35"/>
      <c r="N817" s="22" t="str">
        <f t="shared" si="100"/>
        <v/>
      </c>
      <c r="O817" t="str">
        <f t="shared" si="98"/>
        <v/>
      </c>
      <c r="Q817" s="35" t="str">
        <f t="shared" si="102"/>
        <v/>
      </c>
      <c r="S817" t="str">
        <f t="shared" si="101"/>
        <v/>
      </c>
    </row>
    <row r="818" spans="7:19" x14ac:dyDescent="0.3">
      <c r="G818" s="22" t="str">
        <f t="shared" si="99"/>
        <v/>
      </c>
      <c r="H818" s="22"/>
      <c r="I818" s="35" t="str">
        <f t="shared" si="97"/>
        <v/>
      </c>
      <c r="J818" s="35"/>
      <c r="N818" s="22" t="str">
        <f t="shared" si="100"/>
        <v/>
      </c>
      <c r="O818" t="str">
        <f t="shared" si="98"/>
        <v/>
      </c>
      <c r="Q818" s="35" t="str">
        <f t="shared" si="102"/>
        <v/>
      </c>
      <c r="S818" t="str">
        <f t="shared" si="101"/>
        <v/>
      </c>
    </row>
    <row r="819" spans="7:19" x14ac:dyDescent="0.3">
      <c r="G819" s="22" t="str">
        <f t="shared" si="99"/>
        <v/>
      </c>
      <c r="H819" s="22"/>
      <c r="I819" s="35" t="str">
        <f t="shared" si="97"/>
        <v/>
      </c>
      <c r="J819" s="35"/>
      <c r="N819" s="22" t="str">
        <f t="shared" si="100"/>
        <v/>
      </c>
      <c r="O819" t="str">
        <f t="shared" si="98"/>
        <v/>
      </c>
      <c r="Q819" s="35" t="str">
        <f t="shared" si="102"/>
        <v/>
      </c>
      <c r="S819" t="str">
        <f t="shared" si="101"/>
        <v/>
      </c>
    </row>
    <row r="820" spans="7:19" x14ac:dyDescent="0.3">
      <c r="G820" s="22" t="str">
        <f t="shared" si="99"/>
        <v/>
      </c>
      <c r="H820" s="22"/>
      <c r="I820" s="35" t="str">
        <f t="shared" si="97"/>
        <v/>
      </c>
      <c r="J820" s="35"/>
      <c r="N820" s="22" t="str">
        <f t="shared" si="100"/>
        <v/>
      </c>
      <c r="O820" t="str">
        <f t="shared" si="98"/>
        <v/>
      </c>
      <c r="Q820" s="35" t="str">
        <f t="shared" si="102"/>
        <v/>
      </c>
      <c r="S820" t="str">
        <f t="shared" si="101"/>
        <v/>
      </c>
    </row>
    <row r="821" spans="7:19" x14ac:dyDescent="0.3">
      <c r="G821" s="22" t="str">
        <f t="shared" si="99"/>
        <v/>
      </c>
      <c r="H821" s="22"/>
      <c r="I821" s="35" t="str">
        <f t="shared" si="97"/>
        <v/>
      </c>
      <c r="J821" s="35"/>
      <c r="N821" s="22" t="str">
        <f t="shared" si="100"/>
        <v/>
      </c>
      <c r="O821" t="str">
        <f t="shared" si="98"/>
        <v/>
      </c>
      <c r="Q821" s="35" t="str">
        <f t="shared" si="102"/>
        <v/>
      </c>
      <c r="S821" t="str">
        <f t="shared" si="101"/>
        <v/>
      </c>
    </row>
    <row r="822" spans="7:19" x14ac:dyDescent="0.3">
      <c r="G822" s="22" t="str">
        <f t="shared" si="99"/>
        <v/>
      </c>
      <c r="H822" s="22"/>
      <c r="I822" s="35" t="str">
        <f t="shared" si="97"/>
        <v/>
      </c>
      <c r="J822" s="35"/>
      <c r="N822" s="22" t="str">
        <f t="shared" si="100"/>
        <v/>
      </c>
      <c r="O822" t="str">
        <f t="shared" si="98"/>
        <v/>
      </c>
      <c r="Q822" s="35" t="str">
        <f t="shared" si="102"/>
        <v/>
      </c>
      <c r="S822" t="str">
        <f t="shared" si="101"/>
        <v/>
      </c>
    </row>
    <row r="823" spans="7:19" x14ac:dyDescent="0.3">
      <c r="G823" s="22" t="str">
        <f t="shared" si="99"/>
        <v/>
      </c>
      <c r="H823" s="22"/>
      <c r="I823" s="35" t="str">
        <f t="shared" si="97"/>
        <v/>
      </c>
      <c r="J823" s="35"/>
      <c r="N823" s="22" t="str">
        <f t="shared" si="100"/>
        <v/>
      </c>
      <c r="O823" t="str">
        <f t="shared" si="98"/>
        <v/>
      </c>
      <c r="Q823" s="35" t="str">
        <f t="shared" si="102"/>
        <v/>
      </c>
      <c r="S823" t="str">
        <f t="shared" si="101"/>
        <v/>
      </c>
    </row>
    <row r="824" spans="7:19" x14ac:dyDescent="0.3">
      <c r="G824" s="22" t="str">
        <f t="shared" si="99"/>
        <v/>
      </c>
      <c r="H824" s="22"/>
      <c r="I824" s="35" t="str">
        <f t="shared" ref="I824:I887" si="103">+IF(F824="","","T-"&amp;$G$1+G824)</f>
        <v/>
      </c>
      <c r="J824" s="35"/>
      <c r="N824" s="22" t="str">
        <f t="shared" si="100"/>
        <v/>
      </c>
      <c r="O824" t="str">
        <f t="shared" si="98"/>
        <v/>
      </c>
      <c r="Q824" s="35" t="str">
        <f t="shared" si="102"/>
        <v/>
      </c>
      <c r="S824" t="str">
        <f t="shared" si="101"/>
        <v/>
      </c>
    </row>
    <row r="825" spans="7:19" x14ac:dyDescent="0.3">
      <c r="G825" s="22" t="str">
        <f t="shared" si="99"/>
        <v/>
      </c>
      <c r="H825" s="22"/>
      <c r="I825" s="35" t="str">
        <f t="shared" si="103"/>
        <v/>
      </c>
      <c r="J825" s="35"/>
      <c r="N825" s="22" t="str">
        <f t="shared" si="100"/>
        <v/>
      </c>
      <c r="O825" t="str">
        <f t="shared" si="98"/>
        <v/>
      </c>
      <c r="Q825" s="35" t="str">
        <f t="shared" si="102"/>
        <v/>
      </c>
      <c r="S825" t="str">
        <f t="shared" si="101"/>
        <v/>
      </c>
    </row>
    <row r="826" spans="7:19" x14ac:dyDescent="0.3">
      <c r="G826" s="22" t="str">
        <f t="shared" si="99"/>
        <v/>
      </c>
      <c r="H826" s="22"/>
      <c r="I826" s="35" t="str">
        <f t="shared" si="103"/>
        <v/>
      </c>
      <c r="J826" s="35"/>
      <c r="N826" s="22" t="str">
        <f t="shared" si="100"/>
        <v/>
      </c>
      <c r="O826" t="str">
        <f t="shared" si="98"/>
        <v/>
      </c>
      <c r="Q826" s="35" t="str">
        <f t="shared" si="102"/>
        <v/>
      </c>
      <c r="S826" t="str">
        <f t="shared" si="101"/>
        <v/>
      </c>
    </row>
    <row r="827" spans="7:19" x14ac:dyDescent="0.3">
      <c r="G827" s="22" t="str">
        <f t="shared" si="99"/>
        <v/>
      </c>
      <c r="H827" s="22"/>
      <c r="I827" s="35" t="str">
        <f t="shared" si="103"/>
        <v/>
      </c>
      <c r="J827" s="35"/>
      <c r="N827" s="22" t="str">
        <f t="shared" si="100"/>
        <v/>
      </c>
      <c r="O827" t="str">
        <f t="shared" si="98"/>
        <v/>
      </c>
      <c r="Q827" s="35" t="str">
        <f t="shared" si="102"/>
        <v/>
      </c>
      <c r="S827" t="str">
        <f t="shared" si="101"/>
        <v/>
      </c>
    </row>
    <row r="828" spans="7:19" x14ac:dyDescent="0.3">
      <c r="G828" s="22" t="str">
        <f t="shared" si="99"/>
        <v/>
      </c>
      <c r="H828" s="22"/>
      <c r="I828" s="35" t="str">
        <f t="shared" si="103"/>
        <v/>
      </c>
      <c r="J828" s="35"/>
      <c r="N828" s="22" t="str">
        <f t="shared" si="100"/>
        <v/>
      </c>
      <c r="O828" t="str">
        <f t="shared" si="98"/>
        <v/>
      </c>
      <c r="Q828" s="35" t="str">
        <f t="shared" si="102"/>
        <v/>
      </c>
      <c r="S828" t="str">
        <f t="shared" si="101"/>
        <v/>
      </c>
    </row>
    <row r="829" spans="7:19" x14ac:dyDescent="0.3">
      <c r="G829" s="22" t="str">
        <f t="shared" si="99"/>
        <v/>
      </c>
      <c r="H829" s="22"/>
      <c r="I829" s="35" t="str">
        <f t="shared" si="103"/>
        <v/>
      </c>
      <c r="J829" s="35"/>
      <c r="N829" s="22" t="str">
        <f t="shared" si="100"/>
        <v/>
      </c>
      <c r="O829" t="str">
        <f t="shared" si="98"/>
        <v/>
      </c>
      <c r="Q829" s="35" t="str">
        <f t="shared" si="102"/>
        <v/>
      </c>
      <c r="S829" t="str">
        <f t="shared" si="101"/>
        <v/>
      </c>
    </row>
    <row r="830" spans="7:19" x14ac:dyDescent="0.3">
      <c r="G830" s="22" t="str">
        <f t="shared" si="99"/>
        <v/>
      </c>
      <c r="H830" s="22"/>
      <c r="I830" s="35" t="str">
        <f t="shared" si="103"/>
        <v/>
      </c>
      <c r="J830" s="35"/>
      <c r="N830" s="22" t="str">
        <f t="shared" si="100"/>
        <v/>
      </c>
      <c r="O830" t="str">
        <f t="shared" si="98"/>
        <v/>
      </c>
      <c r="Q830" s="35" t="str">
        <f t="shared" si="102"/>
        <v/>
      </c>
      <c r="S830" t="str">
        <f t="shared" si="101"/>
        <v/>
      </c>
    </row>
    <row r="831" spans="7:19" x14ac:dyDescent="0.3">
      <c r="G831" s="22" t="str">
        <f t="shared" si="99"/>
        <v/>
      </c>
      <c r="H831" s="22"/>
      <c r="I831" s="35" t="str">
        <f t="shared" si="103"/>
        <v/>
      </c>
      <c r="J831" s="35"/>
      <c r="N831" s="22" t="str">
        <f t="shared" si="100"/>
        <v/>
      </c>
      <c r="O831" t="str">
        <f t="shared" si="98"/>
        <v/>
      </c>
      <c r="Q831" s="35" t="str">
        <f t="shared" si="102"/>
        <v/>
      </c>
      <c r="S831" t="str">
        <f t="shared" si="101"/>
        <v/>
      </c>
    </row>
    <row r="832" spans="7:19" x14ac:dyDescent="0.3">
      <c r="G832" s="22" t="str">
        <f t="shared" si="99"/>
        <v/>
      </c>
      <c r="H832" s="22"/>
      <c r="I832" s="35" t="str">
        <f t="shared" si="103"/>
        <v/>
      </c>
      <c r="J832" s="35"/>
      <c r="N832" s="22" t="str">
        <f t="shared" si="100"/>
        <v/>
      </c>
      <c r="O832" t="str">
        <f t="shared" si="98"/>
        <v/>
      </c>
      <c r="Q832" s="35" t="str">
        <f t="shared" si="102"/>
        <v/>
      </c>
      <c r="S832" t="str">
        <f t="shared" si="101"/>
        <v/>
      </c>
    </row>
    <row r="833" spans="7:19" x14ac:dyDescent="0.3">
      <c r="G833" s="22" t="str">
        <f t="shared" si="99"/>
        <v/>
      </c>
      <c r="H833" s="22"/>
      <c r="I833" s="35" t="str">
        <f t="shared" si="103"/>
        <v/>
      </c>
      <c r="J833" s="35"/>
      <c r="N833" s="22" t="str">
        <f t="shared" si="100"/>
        <v/>
      </c>
      <c r="O833" t="str">
        <f t="shared" si="98"/>
        <v/>
      </c>
      <c r="Q833" s="35" t="str">
        <f t="shared" si="102"/>
        <v/>
      </c>
      <c r="S833" t="str">
        <f t="shared" si="101"/>
        <v/>
      </c>
    </row>
    <row r="834" spans="7:19" x14ac:dyDescent="0.3">
      <c r="G834" s="22" t="str">
        <f t="shared" si="99"/>
        <v/>
      </c>
      <c r="H834" s="22"/>
      <c r="I834" s="35" t="str">
        <f t="shared" si="103"/>
        <v/>
      </c>
      <c r="J834" s="35"/>
      <c r="N834" s="22" t="str">
        <f t="shared" si="100"/>
        <v/>
      </c>
      <c r="O834" t="str">
        <f t="shared" si="98"/>
        <v/>
      </c>
      <c r="Q834" s="35" t="str">
        <f t="shared" si="102"/>
        <v/>
      </c>
      <c r="S834" t="str">
        <f t="shared" si="101"/>
        <v/>
      </c>
    </row>
    <row r="835" spans="7:19" x14ac:dyDescent="0.3">
      <c r="G835" s="22" t="str">
        <f t="shared" si="99"/>
        <v/>
      </c>
      <c r="H835" s="22"/>
      <c r="I835" s="35" t="str">
        <f t="shared" si="103"/>
        <v/>
      </c>
      <c r="J835" s="35"/>
      <c r="N835" s="22" t="str">
        <f t="shared" si="100"/>
        <v/>
      </c>
      <c r="O835" t="str">
        <f t="shared" si="98"/>
        <v/>
      </c>
      <c r="Q835" s="35" t="str">
        <f t="shared" si="102"/>
        <v/>
      </c>
      <c r="S835" t="str">
        <f t="shared" si="101"/>
        <v/>
      </c>
    </row>
    <row r="836" spans="7:19" x14ac:dyDescent="0.3">
      <c r="G836" s="22" t="str">
        <f t="shared" si="99"/>
        <v/>
      </c>
      <c r="H836" s="22"/>
      <c r="I836" s="35" t="str">
        <f t="shared" si="103"/>
        <v/>
      </c>
      <c r="J836" s="35"/>
      <c r="N836" s="22" t="str">
        <f t="shared" si="100"/>
        <v/>
      </c>
      <c r="O836" t="str">
        <f t="shared" ref="O836:O899" si="104">+IF(M836="","","C-"&amp;$G$1+N836)</f>
        <v/>
      </c>
      <c r="Q836" s="35" t="str">
        <f t="shared" si="102"/>
        <v/>
      </c>
      <c r="S836" t="str">
        <f t="shared" si="101"/>
        <v/>
      </c>
    </row>
    <row r="837" spans="7:19" x14ac:dyDescent="0.3">
      <c r="G837" s="22" t="str">
        <f t="shared" ref="G837:G900" si="105">+IF(F837="","",G836+1)</f>
        <v/>
      </c>
      <c r="H837" s="22"/>
      <c r="I837" s="35" t="str">
        <f t="shared" si="103"/>
        <v/>
      </c>
      <c r="J837" s="35"/>
      <c r="N837" s="22" t="str">
        <f t="shared" ref="N837:N900" si="106">+IF(M837="","",N836+1)</f>
        <v/>
      </c>
      <c r="O837" t="str">
        <f t="shared" si="104"/>
        <v/>
      </c>
      <c r="Q837" s="35" t="str">
        <f t="shared" si="102"/>
        <v/>
      </c>
      <c r="S837" t="str">
        <f t="shared" ref="S837:S900" si="107">+Q837</f>
        <v/>
      </c>
    </row>
    <row r="838" spans="7:19" x14ac:dyDescent="0.3">
      <c r="G838" s="22" t="str">
        <f t="shared" si="105"/>
        <v/>
      </c>
      <c r="H838" s="22"/>
      <c r="I838" s="35" t="str">
        <f t="shared" si="103"/>
        <v/>
      </c>
      <c r="J838" s="35"/>
      <c r="N838" s="22" t="str">
        <f t="shared" si="106"/>
        <v/>
      </c>
      <c r="O838" t="str">
        <f t="shared" si="104"/>
        <v/>
      </c>
      <c r="Q838" s="35" t="str">
        <f t="shared" ref="Q838:Q901" si="108">++IF(R838="","",Q837+1)</f>
        <v/>
      </c>
      <c r="S838" t="str">
        <f t="shared" si="107"/>
        <v/>
      </c>
    </row>
    <row r="839" spans="7:19" x14ac:dyDescent="0.3">
      <c r="G839" s="22" t="str">
        <f t="shared" si="105"/>
        <v/>
      </c>
      <c r="H839" s="22"/>
      <c r="I839" s="35" t="str">
        <f t="shared" si="103"/>
        <v/>
      </c>
      <c r="J839" s="35"/>
      <c r="N839" s="22" t="str">
        <f t="shared" si="106"/>
        <v/>
      </c>
      <c r="O839" t="str">
        <f t="shared" si="104"/>
        <v/>
      </c>
      <c r="Q839" s="35" t="str">
        <f t="shared" si="108"/>
        <v/>
      </c>
      <c r="S839" t="str">
        <f t="shared" si="107"/>
        <v/>
      </c>
    </row>
    <row r="840" spans="7:19" x14ac:dyDescent="0.3">
      <c r="G840" s="22" t="str">
        <f t="shared" si="105"/>
        <v/>
      </c>
      <c r="H840" s="22"/>
      <c r="I840" s="35" t="str">
        <f t="shared" si="103"/>
        <v/>
      </c>
      <c r="J840" s="35"/>
      <c r="N840" s="22" t="str">
        <f t="shared" si="106"/>
        <v/>
      </c>
      <c r="O840" t="str">
        <f t="shared" si="104"/>
        <v/>
      </c>
      <c r="Q840" s="35" t="str">
        <f t="shared" si="108"/>
        <v/>
      </c>
      <c r="S840" t="str">
        <f t="shared" si="107"/>
        <v/>
      </c>
    </row>
    <row r="841" spans="7:19" x14ac:dyDescent="0.3">
      <c r="G841" s="22" t="str">
        <f t="shared" si="105"/>
        <v/>
      </c>
      <c r="H841" s="22"/>
      <c r="I841" s="35" t="str">
        <f t="shared" si="103"/>
        <v/>
      </c>
      <c r="J841" s="35"/>
      <c r="N841" s="22" t="str">
        <f t="shared" si="106"/>
        <v/>
      </c>
      <c r="O841" t="str">
        <f t="shared" si="104"/>
        <v/>
      </c>
      <c r="Q841" s="35" t="str">
        <f t="shared" si="108"/>
        <v/>
      </c>
      <c r="S841" t="str">
        <f t="shared" si="107"/>
        <v/>
      </c>
    </row>
    <row r="842" spans="7:19" x14ac:dyDescent="0.3">
      <c r="G842" s="22" t="str">
        <f t="shared" si="105"/>
        <v/>
      </c>
      <c r="H842" s="22"/>
      <c r="I842" s="35" t="str">
        <f t="shared" si="103"/>
        <v/>
      </c>
      <c r="J842" s="35"/>
      <c r="N842" s="22" t="str">
        <f t="shared" si="106"/>
        <v/>
      </c>
      <c r="O842" t="str">
        <f t="shared" si="104"/>
        <v/>
      </c>
      <c r="Q842" s="35" t="str">
        <f t="shared" si="108"/>
        <v/>
      </c>
      <c r="S842" t="str">
        <f t="shared" si="107"/>
        <v/>
      </c>
    </row>
    <row r="843" spans="7:19" x14ac:dyDescent="0.3">
      <c r="G843" s="22" t="str">
        <f t="shared" si="105"/>
        <v/>
      </c>
      <c r="H843" s="22"/>
      <c r="I843" s="35" t="str">
        <f t="shared" si="103"/>
        <v/>
      </c>
      <c r="J843" s="35"/>
      <c r="N843" s="22" t="str">
        <f t="shared" si="106"/>
        <v/>
      </c>
      <c r="O843" t="str">
        <f t="shared" si="104"/>
        <v/>
      </c>
      <c r="Q843" s="35" t="str">
        <f t="shared" si="108"/>
        <v/>
      </c>
      <c r="S843" t="str">
        <f t="shared" si="107"/>
        <v/>
      </c>
    </row>
    <row r="844" spans="7:19" x14ac:dyDescent="0.3">
      <c r="G844" s="22" t="str">
        <f t="shared" si="105"/>
        <v/>
      </c>
      <c r="H844" s="22"/>
      <c r="I844" s="35" t="str">
        <f t="shared" si="103"/>
        <v/>
      </c>
      <c r="J844" s="35"/>
      <c r="N844" s="22" t="str">
        <f t="shared" si="106"/>
        <v/>
      </c>
      <c r="O844" t="str">
        <f t="shared" si="104"/>
        <v/>
      </c>
      <c r="Q844" s="35" t="str">
        <f t="shared" si="108"/>
        <v/>
      </c>
      <c r="S844" t="str">
        <f t="shared" si="107"/>
        <v/>
      </c>
    </row>
    <row r="845" spans="7:19" x14ac:dyDescent="0.3">
      <c r="G845" s="22" t="str">
        <f t="shared" si="105"/>
        <v/>
      </c>
      <c r="H845" s="22"/>
      <c r="I845" s="35" t="str">
        <f t="shared" si="103"/>
        <v/>
      </c>
      <c r="J845" s="35"/>
      <c r="N845" s="22" t="str">
        <f t="shared" si="106"/>
        <v/>
      </c>
      <c r="O845" t="str">
        <f t="shared" si="104"/>
        <v/>
      </c>
      <c r="Q845" s="35" t="str">
        <f t="shared" si="108"/>
        <v/>
      </c>
      <c r="S845" t="str">
        <f t="shared" si="107"/>
        <v/>
      </c>
    </row>
    <row r="846" spans="7:19" x14ac:dyDescent="0.3">
      <c r="G846" s="22" t="str">
        <f t="shared" si="105"/>
        <v/>
      </c>
      <c r="H846" s="22"/>
      <c r="I846" s="35" t="str">
        <f t="shared" si="103"/>
        <v/>
      </c>
      <c r="J846" s="35"/>
      <c r="N846" s="22" t="str">
        <f t="shared" si="106"/>
        <v/>
      </c>
      <c r="O846" t="str">
        <f t="shared" si="104"/>
        <v/>
      </c>
      <c r="Q846" s="35" t="str">
        <f t="shared" si="108"/>
        <v/>
      </c>
      <c r="S846" t="str">
        <f t="shared" si="107"/>
        <v/>
      </c>
    </row>
    <row r="847" spans="7:19" x14ac:dyDescent="0.3">
      <c r="G847" s="22" t="str">
        <f t="shared" si="105"/>
        <v/>
      </c>
      <c r="H847" s="22"/>
      <c r="I847" s="35" t="str">
        <f t="shared" si="103"/>
        <v/>
      </c>
      <c r="J847" s="35"/>
      <c r="N847" s="22" t="str">
        <f t="shared" si="106"/>
        <v/>
      </c>
      <c r="O847" t="str">
        <f t="shared" si="104"/>
        <v/>
      </c>
      <c r="Q847" s="35" t="str">
        <f t="shared" si="108"/>
        <v/>
      </c>
      <c r="S847" t="str">
        <f t="shared" si="107"/>
        <v/>
      </c>
    </row>
    <row r="848" spans="7:19" x14ac:dyDescent="0.3">
      <c r="G848" s="22" t="str">
        <f t="shared" si="105"/>
        <v/>
      </c>
      <c r="H848" s="22"/>
      <c r="I848" s="35" t="str">
        <f t="shared" si="103"/>
        <v/>
      </c>
      <c r="J848" s="35"/>
      <c r="N848" s="22" t="str">
        <f t="shared" si="106"/>
        <v/>
      </c>
      <c r="O848" t="str">
        <f t="shared" si="104"/>
        <v/>
      </c>
      <c r="Q848" s="35" t="str">
        <f t="shared" si="108"/>
        <v/>
      </c>
      <c r="S848" t="str">
        <f t="shared" si="107"/>
        <v/>
      </c>
    </row>
    <row r="849" spans="7:19" x14ac:dyDescent="0.3">
      <c r="G849" s="22" t="str">
        <f t="shared" si="105"/>
        <v/>
      </c>
      <c r="H849" s="22"/>
      <c r="I849" s="35" t="str">
        <f t="shared" si="103"/>
        <v/>
      </c>
      <c r="J849" s="35"/>
      <c r="N849" s="22" t="str">
        <f t="shared" si="106"/>
        <v/>
      </c>
      <c r="O849" t="str">
        <f t="shared" si="104"/>
        <v/>
      </c>
      <c r="Q849" s="35" t="str">
        <f t="shared" si="108"/>
        <v/>
      </c>
      <c r="S849" t="str">
        <f t="shared" si="107"/>
        <v/>
      </c>
    </row>
    <row r="850" spans="7:19" x14ac:dyDescent="0.3">
      <c r="G850" s="22" t="str">
        <f t="shared" si="105"/>
        <v/>
      </c>
      <c r="H850" s="22"/>
      <c r="I850" s="35" t="str">
        <f t="shared" si="103"/>
        <v/>
      </c>
      <c r="J850" s="35"/>
      <c r="N850" s="22" t="str">
        <f t="shared" si="106"/>
        <v/>
      </c>
      <c r="O850" t="str">
        <f t="shared" si="104"/>
        <v/>
      </c>
      <c r="Q850" s="35" t="str">
        <f t="shared" si="108"/>
        <v/>
      </c>
      <c r="S850" t="str">
        <f t="shared" si="107"/>
        <v/>
      </c>
    </row>
    <row r="851" spans="7:19" x14ac:dyDescent="0.3">
      <c r="G851" s="22" t="str">
        <f t="shared" si="105"/>
        <v/>
      </c>
      <c r="H851" s="22"/>
      <c r="I851" s="35" t="str">
        <f t="shared" si="103"/>
        <v/>
      </c>
      <c r="J851" s="35"/>
      <c r="N851" s="22" t="str">
        <f t="shared" si="106"/>
        <v/>
      </c>
      <c r="O851" t="str">
        <f t="shared" si="104"/>
        <v/>
      </c>
      <c r="Q851" s="35" t="str">
        <f t="shared" si="108"/>
        <v/>
      </c>
      <c r="S851" t="str">
        <f t="shared" si="107"/>
        <v/>
      </c>
    </row>
    <row r="852" spans="7:19" x14ac:dyDescent="0.3">
      <c r="G852" s="22" t="str">
        <f t="shared" si="105"/>
        <v/>
      </c>
      <c r="H852" s="22"/>
      <c r="I852" s="35" t="str">
        <f t="shared" si="103"/>
        <v/>
      </c>
      <c r="J852" s="35"/>
      <c r="N852" s="22" t="str">
        <f t="shared" si="106"/>
        <v/>
      </c>
      <c r="O852" t="str">
        <f t="shared" si="104"/>
        <v/>
      </c>
      <c r="Q852" s="35" t="str">
        <f t="shared" si="108"/>
        <v/>
      </c>
      <c r="S852" t="str">
        <f t="shared" si="107"/>
        <v/>
      </c>
    </row>
    <row r="853" spans="7:19" x14ac:dyDescent="0.3">
      <c r="G853" s="22" t="str">
        <f t="shared" si="105"/>
        <v/>
      </c>
      <c r="H853" s="22"/>
      <c r="I853" s="35" t="str">
        <f t="shared" si="103"/>
        <v/>
      </c>
      <c r="J853" s="35"/>
      <c r="N853" s="22" t="str">
        <f t="shared" si="106"/>
        <v/>
      </c>
      <c r="O853" t="str">
        <f t="shared" si="104"/>
        <v/>
      </c>
      <c r="Q853" s="35" t="str">
        <f t="shared" si="108"/>
        <v/>
      </c>
      <c r="S853" t="str">
        <f t="shared" si="107"/>
        <v/>
      </c>
    </row>
    <row r="854" spans="7:19" x14ac:dyDescent="0.3">
      <c r="G854" s="22" t="str">
        <f t="shared" si="105"/>
        <v/>
      </c>
      <c r="H854" s="22"/>
      <c r="I854" s="35" t="str">
        <f t="shared" si="103"/>
        <v/>
      </c>
      <c r="J854" s="35"/>
      <c r="N854" s="22" t="str">
        <f t="shared" si="106"/>
        <v/>
      </c>
      <c r="O854" t="str">
        <f t="shared" si="104"/>
        <v/>
      </c>
      <c r="Q854" s="35" t="str">
        <f t="shared" si="108"/>
        <v/>
      </c>
      <c r="S854" t="str">
        <f t="shared" si="107"/>
        <v/>
      </c>
    </row>
    <row r="855" spans="7:19" x14ac:dyDescent="0.3">
      <c r="G855" s="22" t="str">
        <f t="shared" si="105"/>
        <v/>
      </c>
      <c r="H855" s="22"/>
      <c r="I855" s="35" t="str">
        <f t="shared" si="103"/>
        <v/>
      </c>
      <c r="J855" s="35"/>
      <c r="N855" s="22" t="str">
        <f t="shared" si="106"/>
        <v/>
      </c>
      <c r="O855" t="str">
        <f t="shared" si="104"/>
        <v/>
      </c>
      <c r="Q855" s="35" t="str">
        <f t="shared" si="108"/>
        <v/>
      </c>
      <c r="S855" t="str">
        <f t="shared" si="107"/>
        <v/>
      </c>
    </row>
    <row r="856" spans="7:19" x14ac:dyDescent="0.3">
      <c r="G856" s="22" t="str">
        <f t="shared" si="105"/>
        <v/>
      </c>
      <c r="H856" s="22"/>
      <c r="I856" s="35" t="str">
        <f t="shared" si="103"/>
        <v/>
      </c>
      <c r="J856" s="35"/>
      <c r="N856" s="22" t="str">
        <f t="shared" si="106"/>
        <v/>
      </c>
      <c r="O856" t="str">
        <f t="shared" si="104"/>
        <v/>
      </c>
      <c r="Q856" s="35" t="str">
        <f t="shared" si="108"/>
        <v/>
      </c>
      <c r="S856" t="str">
        <f t="shared" si="107"/>
        <v/>
      </c>
    </row>
    <row r="857" spans="7:19" x14ac:dyDescent="0.3">
      <c r="G857" s="22" t="str">
        <f t="shared" si="105"/>
        <v/>
      </c>
      <c r="H857" s="22"/>
      <c r="I857" s="35" t="str">
        <f t="shared" si="103"/>
        <v/>
      </c>
      <c r="J857" s="35"/>
      <c r="N857" s="22" t="str">
        <f t="shared" si="106"/>
        <v/>
      </c>
      <c r="O857" t="str">
        <f t="shared" si="104"/>
        <v/>
      </c>
      <c r="Q857" s="35" t="str">
        <f t="shared" si="108"/>
        <v/>
      </c>
      <c r="S857" t="str">
        <f t="shared" si="107"/>
        <v/>
      </c>
    </row>
    <row r="858" spans="7:19" x14ac:dyDescent="0.3">
      <c r="G858" s="22" t="str">
        <f t="shared" si="105"/>
        <v/>
      </c>
      <c r="H858" s="22"/>
      <c r="I858" s="35" t="str">
        <f t="shared" si="103"/>
        <v/>
      </c>
      <c r="J858" s="35"/>
      <c r="N858" s="22" t="str">
        <f t="shared" si="106"/>
        <v/>
      </c>
      <c r="O858" t="str">
        <f t="shared" si="104"/>
        <v/>
      </c>
      <c r="Q858" s="35" t="str">
        <f t="shared" si="108"/>
        <v/>
      </c>
      <c r="S858" t="str">
        <f t="shared" si="107"/>
        <v/>
      </c>
    </row>
    <row r="859" spans="7:19" x14ac:dyDescent="0.3">
      <c r="G859" s="22" t="str">
        <f t="shared" si="105"/>
        <v/>
      </c>
      <c r="H859" s="22"/>
      <c r="I859" s="35" t="str">
        <f t="shared" si="103"/>
        <v/>
      </c>
      <c r="J859" s="35"/>
      <c r="N859" s="22" t="str">
        <f t="shared" si="106"/>
        <v/>
      </c>
      <c r="O859" t="str">
        <f t="shared" si="104"/>
        <v/>
      </c>
      <c r="Q859" s="35" t="str">
        <f t="shared" si="108"/>
        <v/>
      </c>
      <c r="S859" t="str">
        <f t="shared" si="107"/>
        <v/>
      </c>
    </row>
    <row r="860" spans="7:19" x14ac:dyDescent="0.3">
      <c r="G860" s="22" t="str">
        <f t="shared" si="105"/>
        <v/>
      </c>
      <c r="H860" s="22"/>
      <c r="I860" s="35" t="str">
        <f t="shared" si="103"/>
        <v/>
      </c>
      <c r="J860" s="35"/>
      <c r="N860" s="22" t="str">
        <f t="shared" si="106"/>
        <v/>
      </c>
      <c r="O860" t="str">
        <f t="shared" si="104"/>
        <v/>
      </c>
      <c r="Q860" s="35" t="str">
        <f t="shared" si="108"/>
        <v/>
      </c>
      <c r="S860" t="str">
        <f t="shared" si="107"/>
        <v/>
      </c>
    </row>
    <row r="861" spans="7:19" x14ac:dyDescent="0.3">
      <c r="G861" s="22" t="str">
        <f t="shared" si="105"/>
        <v/>
      </c>
      <c r="H861" s="22"/>
      <c r="I861" s="35" t="str">
        <f t="shared" si="103"/>
        <v/>
      </c>
      <c r="J861" s="35"/>
      <c r="N861" s="22" t="str">
        <f t="shared" si="106"/>
        <v/>
      </c>
      <c r="O861" t="str">
        <f t="shared" si="104"/>
        <v/>
      </c>
      <c r="Q861" s="35" t="str">
        <f t="shared" si="108"/>
        <v/>
      </c>
      <c r="S861" t="str">
        <f t="shared" si="107"/>
        <v/>
      </c>
    </row>
    <row r="862" spans="7:19" x14ac:dyDescent="0.3">
      <c r="G862" s="22" t="str">
        <f t="shared" si="105"/>
        <v/>
      </c>
      <c r="H862" s="22"/>
      <c r="I862" s="35" t="str">
        <f t="shared" si="103"/>
        <v/>
      </c>
      <c r="J862" s="35"/>
      <c r="N862" s="22" t="str">
        <f t="shared" si="106"/>
        <v/>
      </c>
      <c r="O862" t="str">
        <f t="shared" si="104"/>
        <v/>
      </c>
      <c r="Q862" s="35" t="str">
        <f t="shared" si="108"/>
        <v/>
      </c>
      <c r="S862" t="str">
        <f t="shared" si="107"/>
        <v/>
      </c>
    </row>
    <row r="863" spans="7:19" x14ac:dyDescent="0.3">
      <c r="G863" s="22" t="str">
        <f t="shared" si="105"/>
        <v/>
      </c>
      <c r="H863" s="22"/>
      <c r="I863" s="35" t="str">
        <f t="shared" si="103"/>
        <v/>
      </c>
      <c r="J863" s="35"/>
      <c r="N863" s="22" t="str">
        <f t="shared" si="106"/>
        <v/>
      </c>
      <c r="O863" t="str">
        <f t="shared" si="104"/>
        <v/>
      </c>
      <c r="Q863" s="35" t="str">
        <f t="shared" si="108"/>
        <v/>
      </c>
      <c r="S863" t="str">
        <f t="shared" si="107"/>
        <v/>
      </c>
    </row>
    <row r="864" spans="7:19" x14ac:dyDescent="0.3">
      <c r="G864" s="22" t="str">
        <f t="shared" si="105"/>
        <v/>
      </c>
      <c r="H864" s="22"/>
      <c r="I864" s="35" t="str">
        <f t="shared" si="103"/>
        <v/>
      </c>
      <c r="J864" s="35"/>
      <c r="N864" s="22" t="str">
        <f t="shared" si="106"/>
        <v/>
      </c>
      <c r="O864" t="str">
        <f t="shared" si="104"/>
        <v/>
      </c>
      <c r="Q864" s="35" t="str">
        <f t="shared" si="108"/>
        <v/>
      </c>
      <c r="S864" t="str">
        <f t="shared" si="107"/>
        <v/>
      </c>
    </row>
    <row r="865" spans="7:19" x14ac:dyDescent="0.3">
      <c r="G865" s="22" t="str">
        <f t="shared" si="105"/>
        <v/>
      </c>
      <c r="H865" s="22"/>
      <c r="I865" s="35" t="str">
        <f t="shared" si="103"/>
        <v/>
      </c>
      <c r="J865" s="35"/>
      <c r="N865" s="22" t="str">
        <f t="shared" si="106"/>
        <v/>
      </c>
      <c r="O865" t="str">
        <f t="shared" si="104"/>
        <v/>
      </c>
      <c r="Q865" s="35" t="str">
        <f t="shared" si="108"/>
        <v/>
      </c>
      <c r="S865" t="str">
        <f t="shared" si="107"/>
        <v/>
      </c>
    </row>
    <row r="866" spans="7:19" x14ac:dyDescent="0.3">
      <c r="G866" s="22" t="str">
        <f t="shared" si="105"/>
        <v/>
      </c>
      <c r="H866" s="22"/>
      <c r="I866" s="35" t="str">
        <f t="shared" si="103"/>
        <v/>
      </c>
      <c r="J866" s="35"/>
      <c r="N866" s="22" t="str">
        <f t="shared" si="106"/>
        <v/>
      </c>
      <c r="O866" t="str">
        <f t="shared" si="104"/>
        <v/>
      </c>
      <c r="Q866" s="35" t="str">
        <f t="shared" si="108"/>
        <v/>
      </c>
      <c r="S866" t="str">
        <f t="shared" si="107"/>
        <v/>
      </c>
    </row>
    <row r="867" spans="7:19" x14ac:dyDescent="0.3">
      <c r="G867" s="22" t="str">
        <f t="shared" si="105"/>
        <v/>
      </c>
      <c r="H867" s="22"/>
      <c r="I867" s="35" t="str">
        <f t="shared" si="103"/>
        <v/>
      </c>
      <c r="J867" s="35"/>
      <c r="N867" s="22" t="str">
        <f t="shared" si="106"/>
        <v/>
      </c>
      <c r="O867" t="str">
        <f t="shared" si="104"/>
        <v/>
      </c>
      <c r="Q867" s="35" t="str">
        <f t="shared" si="108"/>
        <v/>
      </c>
      <c r="S867" t="str">
        <f t="shared" si="107"/>
        <v/>
      </c>
    </row>
    <row r="868" spans="7:19" x14ac:dyDescent="0.3">
      <c r="G868" s="22" t="str">
        <f t="shared" si="105"/>
        <v/>
      </c>
      <c r="H868" s="22"/>
      <c r="I868" s="35" t="str">
        <f t="shared" si="103"/>
        <v/>
      </c>
      <c r="J868" s="35"/>
      <c r="N868" s="22" t="str">
        <f t="shared" si="106"/>
        <v/>
      </c>
      <c r="O868" t="str">
        <f t="shared" si="104"/>
        <v/>
      </c>
      <c r="Q868" s="35" t="str">
        <f t="shared" si="108"/>
        <v/>
      </c>
      <c r="S868" t="str">
        <f t="shared" si="107"/>
        <v/>
      </c>
    </row>
    <row r="869" spans="7:19" x14ac:dyDescent="0.3">
      <c r="G869" s="22" t="str">
        <f t="shared" si="105"/>
        <v/>
      </c>
      <c r="H869" s="22"/>
      <c r="I869" s="35" t="str">
        <f t="shared" si="103"/>
        <v/>
      </c>
      <c r="J869" s="35"/>
      <c r="N869" s="22" t="str">
        <f t="shared" si="106"/>
        <v/>
      </c>
      <c r="O869" t="str">
        <f t="shared" si="104"/>
        <v/>
      </c>
      <c r="Q869" s="35" t="str">
        <f t="shared" si="108"/>
        <v/>
      </c>
      <c r="S869" t="str">
        <f t="shared" si="107"/>
        <v/>
      </c>
    </row>
    <row r="870" spans="7:19" x14ac:dyDescent="0.3">
      <c r="G870" s="22" t="str">
        <f t="shared" si="105"/>
        <v/>
      </c>
      <c r="H870" s="22"/>
      <c r="I870" s="35" t="str">
        <f t="shared" si="103"/>
        <v/>
      </c>
      <c r="J870" s="35"/>
      <c r="N870" s="22" t="str">
        <f t="shared" si="106"/>
        <v/>
      </c>
      <c r="O870" t="str">
        <f t="shared" si="104"/>
        <v/>
      </c>
      <c r="Q870" s="35" t="str">
        <f t="shared" si="108"/>
        <v/>
      </c>
      <c r="S870" t="str">
        <f t="shared" si="107"/>
        <v/>
      </c>
    </row>
    <row r="871" spans="7:19" x14ac:dyDescent="0.3">
      <c r="G871" s="22" t="str">
        <f t="shared" si="105"/>
        <v/>
      </c>
      <c r="H871" s="22"/>
      <c r="I871" s="35" t="str">
        <f t="shared" si="103"/>
        <v/>
      </c>
      <c r="J871" s="35"/>
      <c r="N871" s="22" t="str">
        <f t="shared" si="106"/>
        <v/>
      </c>
      <c r="O871" t="str">
        <f t="shared" si="104"/>
        <v/>
      </c>
      <c r="Q871" s="35" t="str">
        <f t="shared" si="108"/>
        <v/>
      </c>
      <c r="S871" t="str">
        <f t="shared" si="107"/>
        <v/>
      </c>
    </row>
    <row r="872" spans="7:19" x14ac:dyDescent="0.3">
      <c r="G872" s="22" t="str">
        <f t="shared" si="105"/>
        <v/>
      </c>
      <c r="H872" s="22"/>
      <c r="I872" s="35" t="str">
        <f t="shared" si="103"/>
        <v/>
      </c>
      <c r="J872" s="35"/>
      <c r="N872" s="22" t="str">
        <f t="shared" si="106"/>
        <v/>
      </c>
      <c r="O872" t="str">
        <f t="shared" si="104"/>
        <v/>
      </c>
      <c r="Q872" s="35" t="str">
        <f t="shared" si="108"/>
        <v/>
      </c>
      <c r="S872" t="str">
        <f t="shared" si="107"/>
        <v/>
      </c>
    </row>
    <row r="873" spans="7:19" x14ac:dyDescent="0.3">
      <c r="G873" s="22" t="str">
        <f t="shared" si="105"/>
        <v/>
      </c>
      <c r="H873" s="22"/>
      <c r="I873" s="35" t="str">
        <f t="shared" si="103"/>
        <v/>
      </c>
      <c r="J873" s="35"/>
      <c r="N873" s="22" t="str">
        <f t="shared" si="106"/>
        <v/>
      </c>
      <c r="O873" t="str">
        <f t="shared" si="104"/>
        <v/>
      </c>
      <c r="Q873" s="35" t="str">
        <f t="shared" si="108"/>
        <v/>
      </c>
      <c r="S873" t="str">
        <f t="shared" si="107"/>
        <v/>
      </c>
    </row>
    <row r="874" spans="7:19" x14ac:dyDescent="0.3">
      <c r="G874" s="22" t="str">
        <f t="shared" si="105"/>
        <v/>
      </c>
      <c r="H874" s="22"/>
      <c r="I874" s="35" t="str">
        <f t="shared" si="103"/>
        <v/>
      </c>
      <c r="J874" s="35"/>
      <c r="N874" s="22" t="str">
        <f t="shared" si="106"/>
        <v/>
      </c>
      <c r="O874" t="str">
        <f t="shared" si="104"/>
        <v/>
      </c>
      <c r="Q874" s="35" t="str">
        <f t="shared" si="108"/>
        <v/>
      </c>
      <c r="S874" t="str">
        <f t="shared" si="107"/>
        <v/>
      </c>
    </row>
    <row r="875" spans="7:19" x14ac:dyDescent="0.3">
      <c r="G875" s="22" t="str">
        <f t="shared" si="105"/>
        <v/>
      </c>
      <c r="H875" s="22"/>
      <c r="I875" s="35" t="str">
        <f t="shared" si="103"/>
        <v/>
      </c>
      <c r="J875" s="35"/>
      <c r="N875" s="22" t="str">
        <f t="shared" si="106"/>
        <v/>
      </c>
      <c r="O875" t="str">
        <f t="shared" si="104"/>
        <v/>
      </c>
      <c r="Q875" s="35" t="str">
        <f t="shared" si="108"/>
        <v/>
      </c>
      <c r="S875" t="str">
        <f t="shared" si="107"/>
        <v/>
      </c>
    </row>
    <row r="876" spans="7:19" x14ac:dyDescent="0.3">
      <c r="G876" s="22" t="str">
        <f t="shared" si="105"/>
        <v/>
      </c>
      <c r="H876" s="22"/>
      <c r="I876" s="35" t="str">
        <f t="shared" si="103"/>
        <v/>
      </c>
      <c r="J876" s="35"/>
      <c r="N876" s="22" t="str">
        <f t="shared" si="106"/>
        <v/>
      </c>
      <c r="O876" t="str">
        <f t="shared" si="104"/>
        <v/>
      </c>
      <c r="Q876" s="35" t="str">
        <f t="shared" si="108"/>
        <v/>
      </c>
      <c r="S876" t="str">
        <f t="shared" si="107"/>
        <v/>
      </c>
    </row>
    <row r="877" spans="7:19" x14ac:dyDescent="0.3">
      <c r="G877" s="22" t="str">
        <f t="shared" si="105"/>
        <v/>
      </c>
      <c r="H877" s="22"/>
      <c r="I877" s="35" t="str">
        <f t="shared" si="103"/>
        <v/>
      </c>
      <c r="J877" s="35"/>
      <c r="N877" s="22" t="str">
        <f t="shared" si="106"/>
        <v/>
      </c>
      <c r="O877" t="str">
        <f t="shared" si="104"/>
        <v/>
      </c>
      <c r="Q877" s="35" t="str">
        <f t="shared" si="108"/>
        <v/>
      </c>
      <c r="S877" t="str">
        <f t="shared" si="107"/>
        <v/>
      </c>
    </row>
    <row r="878" spans="7:19" x14ac:dyDescent="0.3">
      <c r="G878" s="22" t="str">
        <f t="shared" si="105"/>
        <v/>
      </c>
      <c r="H878" s="22"/>
      <c r="I878" s="35" t="str">
        <f t="shared" si="103"/>
        <v/>
      </c>
      <c r="J878" s="35"/>
      <c r="N878" s="22" t="str">
        <f t="shared" si="106"/>
        <v/>
      </c>
      <c r="O878" t="str">
        <f t="shared" si="104"/>
        <v/>
      </c>
      <c r="Q878" s="35" t="str">
        <f t="shared" si="108"/>
        <v/>
      </c>
      <c r="S878" t="str">
        <f t="shared" si="107"/>
        <v/>
      </c>
    </row>
    <row r="879" spans="7:19" x14ac:dyDescent="0.3">
      <c r="G879" s="22" t="str">
        <f t="shared" si="105"/>
        <v/>
      </c>
      <c r="H879" s="22"/>
      <c r="I879" s="35" t="str">
        <f t="shared" si="103"/>
        <v/>
      </c>
      <c r="J879" s="35"/>
      <c r="N879" s="22" t="str">
        <f t="shared" si="106"/>
        <v/>
      </c>
      <c r="O879" t="str">
        <f t="shared" si="104"/>
        <v/>
      </c>
      <c r="Q879" s="35" t="str">
        <f t="shared" si="108"/>
        <v/>
      </c>
      <c r="S879" t="str">
        <f t="shared" si="107"/>
        <v/>
      </c>
    </row>
    <row r="880" spans="7:19" x14ac:dyDescent="0.3">
      <c r="G880" s="22" t="str">
        <f t="shared" si="105"/>
        <v/>
      </c>
      <c r="H880" s="22"/>
      <c r="I880" s="35" t="str">
        <f t="shared" si="103"/>
        <v/>
      </c>
      <c r="J880" s="35"/>
      <c r="N880" s="22" t="str">
        <f t="shared" si="106"/>
        <v/>
      </c>
      <c r="O880" t="str">
        <f t="shared" si="104"/>
        <v/>
      </c>
      <c r="Q880" s="35" t="str">
        <f t="shared" si="108"/>
        <v/>
      </c>
      <c r="S880" t="str">
        <f t="shared" si="107"/>
        <v/>
      </c>
    </row>
    <row r="881" spans="7:19" x14ac:dyDescent="0.3">
      <c r="G881" s="22" t="str">
        <f t="shared" si="105"/>
        <v/>
      </c>
      <c r="H881" s="22"/>
      <c r="I881" s="35" t="str">
        <f t="shared" si="103"/>
        <v/>
      </c>
      <c r="J881" s="35"/>
      <c r="N881" s="22" t="str">
        <f t="shared" si="106"/>
        <v/>
      </c>
      <c r="O881" t="str">
        <f t="shared" si="104"/>
        <v/>
      </c>
      <c r="Q881" s="35" t="str">
        <f t="shared" si="108"/>
        <v/>
      </c>
      <c r="S881" t="str">
        <f t="shared" si="107"/>
        <v/>
      </c>
    </row>
    <row r="882" spans="7:19" x14ac:dyDescent="0.3">
      <c r="G882" s="22" t="str">
        <f t="shared" si="105"/>
        <v/>
      </c>
      <c r="H882" s="22"/>
      <c r="I882" s="35" t="str">
        <f t="shared" si="103"/>
        <v/>
      </c>
      <c r="J882" s="35"/>
      <c r="N882" s="22" t="str">
        <f t="shared" si="106"/>
        <v/>
      </c>
      <c r="O882" t="str">
        <f t="shared" si="104"/>
        <v/>
      </c>
      <c r="Q882" s="35" t="str">
        <f t="shared" si="108"/>
        <v/>
      </c>
      <c r="S882" t="str">
        <f t="shared" si="107"/>
        <v/>
      </c>
    </row>
    <row r="883" spans="7:19" x14ac:dyDescent="0.3">
      <c r="G883" s="22" t="str">
        <f t="shared" si="105"/>
        <v/>
      </c>
      <c r="H883" s="22"/>
      <c r="I883" s="35" t="str">
        <f t="shared" si="103"/>
        <v/>
      </c>
      <c r="J883" s="35"/>
      <c r="N883" s="22" t="str">
        <f t="shared" si="106"/>
        <v/>
      </c>
      <c r="O883" t="str">
        <f t="shared" si="104"/>
        <v/>
      </c>
      <c r="Q883" s="35" t="str">
        <f t="shared" si="108"/>
        <v/>
      </c>
      <c r="S883" t="str">
        <f t="shared" si="107"/>
        <v/>
      </c>
    </row>
    <row r="884" spans="7:19" x14ac:dyDescent="0.3">
      <c r="G884" s="22" t="str">
        <f t="shared" si="105"/>
        <v/>
      </c>
      <c r="H884" s="22"/>
      <c r="I884" s="35" t="str">
        <f t="shared" si="103"/>
        <v/>
      </c>
      <c r="J884" s="35"/>
      <c r="N884" s="22" t="str">
        <f t="shared" si="106"/>
        <v/>
      </c>
      <c r="O884" t="str">
        <f t="shared" si="104"/>
        <v/>
      </c>
      <c r="Q884" s="35" t="str">
        <f t="shared" si="108"/>
        <v/>
      </c>
      <c r="S884" t="str">
        <f t="shared" si="107"/>
        <v/>
      </c>
    </row>
    <row r="885" spans="7:19" x14ac:dyDescent="0.3">
      <c r="G885" s="22" t="str">
        <f t="shared" si="105"/>
        <v/>
      </c>
      <c r="H885" s="22"/>
      <c r="I885" s="35" t="str">
        <f t="shared" si="103"/>
        <v/>
      </c>
      <c r="J885" s="35"/>
      <c r="N885" s="22" t="str">
        <f t="shared" si="106"/>
        <v/>
      </c>
      <c r="O885" t="str">
        <f t="shared" si="104"/>
        <v/>
      </c>
      <c r="Q885" s="35" t="str">
        <f t="shared" si="108"/>
        <v/>
      </c>
      <c r="S885" t="str">
        <f t="shared" si="107"/>
        <v/>
      </c>
    </row>
    <row r="886" spans="7:19" x14ac:dyDescent="0.3">
      <c r="G886" s="22" t="str">
        <f t="shared" si="105"/>
        <v/>
      </c>
      <c r="H886" s="22"/>
      <c r="I886" s="35" t="str">
        <f t="shared" si="103"/>
        <v/>
      </c>
      <c r="J886" s="35"/>
      <c r="N886" s="22" t="str">
        <f t="shared" si="106"/>
        <v/>
      </c>
      <c r="O886" t="str">
        <f t="shared" si="104"/>
        <v/>
      </c>
      <c r="Q886" s="35" t="str">
        <f t="shared" si="108"/>
        <v/>
      </c>
      <c r="S886" t="str">
        <f t="shared" si="107"/>
        <v/>
      </c>
    </row>
    <row r="887" spans="7:19" x14ac:dyDescent="0.3">
      <c r="G887" s="22" t="str">
        <f t="shared" si="105"/>
        <v/>
      </c>
      <c r="H887" s="22"/>
      <c r="I887" s="35" t="str">
        <f t="shared" si="103"/>
        <v/>
      </c>
      <c r="J887" s="35"/>
      <c r="N887" s="22" t="str">
        <f t="shared" si="106"/>
        <v/>
      </c>
      <c r="O887" t="str">
        <f t="shared" si="104"/>
        <v/>
      </c>
      <c r="Q887" s="35" t="str">
        <f t="shared" si="108"/>
        <v/>
      </c>
      <c r="S887" t="str">
        <f t="shared" si="107"/>
        <v/>
      </c>
    </row>
    <row r="888" spans="7:19" x14ac:dyDescent="0.3">
      <c r="G888" s="22" t="str">
        <f t="shared" si="105"/>
        <v/>
      </c>
      <c r="H888" s="22"/>
      <c r="I888" s="35" t="str">
        <f t="shared" ref="I888:I951" si="109">+IF(F888="","","T-"&amp;$G$1+G888)</f>
        <v/>
      </c>
      <c r="J888" s="35"/>
      <c r="N888" s="22" t="str">
        <f t="shared" si="106"/>
        <v/>
      </c>
      <c r="O888" t="str">
        <f t="shared" si="104"/>
        <v/>
      </c>
      <c r="Q888" s="35" t="str">
        <f t="shared" si="108"/>
        <v/>
      </c>
      <c r="S888" t="str">
        <f t="shared" si="107"/>
        <v/>
      </c>
    </row>
    <row r="889" spans="7:19" x14ac:dyDescent="0.3">
      <c r="G889" s="22" t="str">
        <f t="shared" si="105"/>
        <v/>
      </c>
      <c r="H889" s="22"/>
      <c r="I889" s="35" t="str">
        <f t="shared" si="109"/>
        <v/>
      </c>
      <c r="J889" s="35"/>
      <c r="N889" s="22" t="str">
        <f t="shared" si="106"/>
        <v/>
      </c>
      <c r="O889" t="str">
        <f t="shared" si="104"/>
        <v/>
      </c>
      <c r="Q889" s="35" t="str">
        <f t="shared" si="108"/>
        <v/>
      </c>
      <c r="S889" t="str">
        <f t="shared" si="107"/>
        <v/>
      </c>
    </row>
    <row r="890" spans="7:19" x14ac:dyDescent="0.3">
      <c r="G890" s="22" t="str">
        <f t="shared" si="105"/>
        <v/>
      </c>
      <c r="H890" s="22"/>
      <c r="I890" s="35" t="str">
        <f t="shared" si="109"/>
        <v/>
      </c>
      <c r="J890" s="35"/>
      <c r="N890" s="22" t="str">
        <f t="shared" si="106"/>
        <v/>
      </c>
      <c r="O890" t="str">
        <f t="shared" si="104"/>
        <v/>
      </c>
      <c r="Q890" s="35" t="str">
        <f t="shared" si="108"/>
        <v/>
      </c>
      <c r="S890" t="str">
        <f t="shared" si="107"/>
        <v/>
      </c>
    </row>
    <row r="891" spans="7:19" x14ac:dyDescent="0.3">
      <c r="G891" s="22" t="str">
        <f t="shared" si="105"/>
        <v/>
      </c>
      <c r="H891" s="22"/>
      <c r="I891" s="35" t="str">
        <f t="shared" si="109"/>
        <v/>
      </c>
      <c r="J891" s="35"/>
      <c r="N891" s="22" t="str">
        <f t="shared" si="106"/>
        <v/>
      </c>
      <c r="O891" t="str">
        <f t="shared" si="104"/>
        <v/>
      </c>
      <c r="Q891" s="35" t="str">
        <f t="shared" si="108"/>
        <v/>
      </c>
      <c r="S891" t="str">
        <f t="shared" si="107"/>
        <v/>
      </c>
    </row>
    <row r="892" spans="7:19" x14ac:dyDescent="0.3">
      <c r="G892" s="22" t="str">
        <f t="shared" si="105"/>
        <v/>
      </c>
      <c r="H892" s="22"/>
      <c r="I892" s="35" t="str">
        <f t="shared" si="109"/>
        <v/>
      </c>
      <c r="J892" s="35"/>
      <c r="N892" s="22" t="str">
        <f t="shared" si="106"/>
        <v/>
      </c>
      <c r="O892" t="str">
        <f t="shared" si="104"/>
        <v/>
      </c>
      <c r="Q892" s="35" t="str">
        <f t="shared" si="108"/>
        <v/>
      </c>
      <c r="S892" t="str">
        <f t="shared" si="107"/>
        <v/>
      </c>
    </row>
    <row r="893" spans="7:19" x14ac:dyDescent="0.3">
      <c r="G893" s="22" t="str">
        <f t="shared" si="105"/>
        <v/>
      </c>
      <c r="H893" s="22"/>
      <c r="I893" s="35" t="str">
        <f t="shared" si="109"/>
        <v/>
      </c>
      <c r="J893" s="35"/>
      <c r="N893" s="22" t="str">
        <f t="shared" si="106"/>
        <v/>
      </c>
      <c r="O893" t="str">
        <f t="shared" si="104"/>
        <v/>
      </c>
      <c r="Q893" s="35" t="str">
        <f t="shared" si="108"/>
        <v/>
      </c>
      <c r="S893" t="str">
        <f t="shared" si="107"/>
        <v/>
      </c>
    </row>
    <row r="894" spans="7:19" x14ac:dyDescent="0.3">
      <c r="G894" s="22" t="str">
        <f t="shared" si="105"/>
        <v/>
      </c>
      <c r="H894" s="22"/>
      <c r="I894" s="35" t="str">
        <f t="shared" si="109"/>
        <v/>
      </c>
      <c r="J894" s="35"/>
      <c r="N894" s="22" t="str">
        <f t="shared" si="106"/>
        <v/>
      </c>
      <c r="O894" t="str">
        <f t="shared" si="104"/>
        <v/>
      </c>
      <c r="Q894" s="35" t="str">
        <f t="shared" si="108"/>
        <v/>
      </c>
      <c r="S894" t="str">
        <f t="shared" si="107"/>
        <v/>
      </c>
    </row>
    <row r="895" spans="7:19" x14ac:dyDescent="0.3">
      <c r="G895" s="22" t="str">
        <f t="shared" si="105"/>
        <v/>
      </c>
      <c r="H895" s="22"/>
      <c r="I895" s="35" t="str">
        <f t="shared" si="109"/>
        <v/>
      </c>
      <c r="J895" s="35"/>
      <c r="N895" s="22" t="str">
        <f t="shared" si="106"/>
        <v/>
      </c>
      <c r="O895" t="str">
        <f t="shared" si="104"/>
        <v/>
      </c>
      <c r="Q895" s="35" t="str">
        <f t="shared" si="108"/>
        <v/>
      </c>
      <c r="S895" t="str">
        <f t="shared" si="107"/>
        <v/>
      </c>
    </row>
    <row r="896" spans="7:19" x14ac:dyDescent="0.3">
      <c r="G896" s="22" t="str">
        <f t="shared" si="105"/>
        <v/>
      </c>
      <c r="H896" s="22"/>
      <c r="I896" s="35" t="str">
        <f t="shared" si="109"/>
        <v/>
      </c>
      <c r="J896" s="35"/>
      <c r="N896" s="22" t="str">
        <f t="shared" si="106"/>
        <v/>
      </c>
      <c r="O896" t="str">
        <f t="shared" si="104"/>
        <v/>
      </c>
      <c r="Q896" s="35" t="str">
        <f t="shared" si="108"/>
        <v/>
      </c>
      <c r="S896" t="str">
        <f t="shared" si="107"/>
        <v/>
      </c>
    </row>
    <row r="897" spans="7:19" x14ac:dyDescent="0.3">
      <c r="G897" s="22" t="str">
        <f t="shared" si="105"/>
        <v/>
      </c>
      <c r="H897" s="22"/>
      <c r="I897" s="35" t="str">
        <f t="shared" si="109"/>
        <v/>
      </c>
      <c r="J897" s="35"/>
      <c r="N897" s="22" t="str">
        <f t="shared" si="106"/>
        <v/>
      </c>
      <c r="O897" t="str">
        <f t="shared" si="104"/>
        <v/>
      </c>
      <c r="Q897" s="35" t="str">
        <f t="shared" si="108"/>
        <v/>
      </c>
      <c r="S897" t="str">
        <f t="shared" si="107"/>
        <v/>
      </c>
    </row>
    <row r="898" spans="7:19" x14ac:dyDescent="0.3">
      <c r="G898" s="22" t="str">
        <f t="shared" si="105"/>
        <v/>
      </c>
      <c r="H898" s="22"/>
      <c r="I898" s="35" t="str">
        <f t="shared" si="109"/>
        <v/>
      </c>
      <c r="J898" s="35"/>
      <c r="N898" s="22" t="str">
        <f t="shared" si="106"/>
        <v/>
      </c>
      <c r="O898" t="str">
        <f t="shared" si="104"/>
        <v/>
      </c>
      <c r="Q898" s="35" t="str">
        <f t="shared" si="108"/>
        <v/>
      </c>
      <c r="S898" t="str">
        <f t="shared" si="107"/>
        <v/>
      </c>
    </row>
    <row r="899" spans="7:19" x14ac:dyDescent="0.3">
      <c r="G899" s="22" t="str">
        <f t="shared" si="105"/>
        <v/>
      </c>
      <c r="H899" s="22"/>
      <c r="I899" s="35" t="str">
        <f t="shared" si="109"/>
        <v/>
      </c>
      <c r="J899" s="35"/>
      <c r="N899" s="22" t="str">
        <f t="shared" si="106"/>
        <v/>
      </c>
      <c r="O899" t="str">
        <f t="shared" si="104"/>
        <v/>
      </c>
      <c r="Q899" s="35" t="str">
        <f t="shared" si="108"/>
        <v/>
      </c>
      <c r="S899" t="str">
        <f t="shared" si="107"/>
        <v/>
      </c>
    </row>
    <row r="900" spans="7:19" x14ac:dyDescent="0.3">
      <c r="G900" s="22" t="str">
        <f t="shared" si="105"/>
        <v/>
      </c>
      <c r="H900" s="22"/>
      <c r="I900" s="35" t="str">
        <f t="shared" si="109"/>
        <v/>
      </c>
      <c r="J900" s="35"/>
      <c r="N900" s="22" t="str">
        <f t="shared" si="106"/>
        <v/>
      </c>
      <c r="O900" t="str">
        <f t="shared" ref="O900:O963" si="110">+IF(M900="","","C-"&amp;$G$1+N900)</f>
        <v/>
      </c>
      <c r="Q900" s="35" t="str">
        <f t="shared" si="108"/>
        <v/>
      </c>
      <c r="S900" t="str">
        <f t="shared" si="107"/>
        <v/>
      </c>
    </row>
    <row r="901" spans="7:19" x14ac:dyDescent="0.3">
      <c r="G901" s="22" t="str">
        <f t="shared" ref="G901:G964" si="111">+IF(F901="","",G900+1)</f>
        <v/>
      </c>
      <c r="H901" s="22"/>
      <c r="I901" s="35" t="str">
        <f t="shared" si="109"/>
        <v/>
      </c>
      <c r="J901" s="35"/>
      <c r="N901" s="22" t="str">
        <f t="shared" ref="N901:N964" si="112">+IF(M901="","",N900+1)</f>
        <v/>
      </c>
      <c r="O901" t="str">
        <f t="shared" si="110"/>
        <v/>
      </c>
      <c r="Q901" s="35" t="str">
        <f t="shared" si="108"/>
        <v/>
      </c>
      <c r="S901" t="str">
        <f t="shared" ref="S901:S964" si="113">+Q901</f>
        <v/>
      </c>
    </row>
    <row r="902" spans="7:19" x14ac:dyDescent="0.3">
      <c r="G902" s="22" t="str">
        <f t="shared" si="111"/>
        <v/>
      </c>
      <c r="H902" s="22"/>
      <c r="I902" s="35" t="str">
        <f t="shared" si="109"/>
        <v/>
      </c>
      <c r="J902" s="35"/>
      <c r="N902" s="22" t="str">
        <f t="shared" si="112"/>
        <v/>
      </c>
      <c r="O902" t="str">
        <f t="shared" si="110"/>
        <v/>
      </c>
      <c r="Q902" s="35" t="str">
        <f t="shared" ref="Q902:Q965" si="114">++IF(R902="","",Q901+1)</f>
        <v/>
      </c>
      <c r="S902" t="str">
        <f t="shared" si="113"/>
        <v/>
      </c>
    </row>
    <row r="903" spans="7:19" x14ac:dyDescent="0.3">
      <c r="G903" s="22" t="str">
        <f t="shared" si="111"/>
        <v/>
      </c>
      <c r="H903" s="22"/>
      <c r="I903" s="35" t="str">
        <f t="shared" si="109"/>
        <v/>
      </c>
      <c r="J903" s="35"/>
      <c r="N903" s="22" t="str">
        <f t="shared" si="112"/>
        <v/>
      </c>
      <c r="O903" t="str">
        <f t="shared" si="110"/>
        <v/>
      </c>
      <c r="Q903" s="35" t="str">
        <f t="shared" si="114"/>
        <v/>
      </c>
      <c r="S903" t="str">
        <f t="shared" si="113"/>
        <v/>
      </c>
    </row>
    <row r="904" spans="7:19" x14ac:dyDescent="0.3">
      <c r="G904" s="22" t="str">
        <f t="shared" si="111"/>
        <v/>
      </c>
      <c r="H904" s="22"/>
      <c r="I904" s="35" t="str">
        <f t="shared" si="109"/>
        <v/>
      </c>
      <c r="J904" s="35"/>
      <c r="N904" s="22" t="str">
        <f t="shared" si="112"/>
        <v/>
      </c>
      <c r="O904" t="str">
        <f t="shared" si="110"/>
        <v/>
      </c>
      <c r="Q904" s="35" t="str">
        <f t="shared" si="114"/>
        <v/>
      </c>
      <c r="S904" t="str">
        <f t="shared" si="113"/>
        <v/>
      </c>
    </row>
    <row r="905" spans="7:19" x14ac:dyDescent="0.3">
      <c r="G905" s="22" t="str">
        <f t="shared" si="111"/>
        <v/>
      </c>
      <c r="H905" s="22"/>
      <c r="I905" s="35" t="str">
        <f t="shared" si="109"/>
        <v/>
      </c>
      <c r="J905" s="35"/>
      <c r="N905" s="22" t="str">
        <f t="shared" si="112"/>
        <v/>
      </c>
      <c r="O905" t="str">
        <f t="shared" si="110"/>
        <v/>
      </c>
      <c r="Q905" s="35" t="str">
        <f t="shared" si="114"/>
        <v/>
      </c>
      <c r="S905" t="str">
        <f t="shared" si="113"/>
        <v/>
      </c>
    </row>
    <row r="906" spans="7:19" x14ac:dyDescent="0.3">
      <c r="G906" s="22" t="str">
        <f t="shared" si="111"/>
        <v/>
      </c>
      <c r="H906" s="22"/>
      <c r="I906" s="35" t="str">
        <f t="shared" si="109"/>
        <v/>
      </c>
      <c r="J906" s="35"/>
      <c r="N906" s="22" t="str">
        <f t="shared" si="112"/>
        <v/>
      </c>
      <c r="O906" t="str">
        <f t="shared" si="110"/>
        <v/>
      </c>
      <c r="Q906" s="35" t="str">
        <f t="shared" si="114"/>
        <v/>
      </c>
      <c r="S906" t="str">
        <f t="shared" si="113"/>
        <v/>
      </c>
    </row>
    <row r="907" spans="7:19" x14ac:dyDescent="0.3">
      <c r="G907" s="22" t="str">
        <f t="shared" si="111"/>
        <v/>
      </c>
      <c r="H907" s="22"/>
      <c r="I907" s="35" t="str">
        <f t="shared" si="109"/>
        <v/>
      </c>
      <c r="J907" s="35"/>
      <c r="N907" s="22" t="str">
        <f t="shared" si="112"/>
        <v/>
      </c>
      <c r="O907" t="str">
        <f t="shared" si="110"/>
        <v/>
      </c>
      <c r="Q907" s="35" t="str">
        <f t="shared" si="114"/>
        <v/>
      </c>
      <c r="S907" t="str">
        <f t="shared" si="113"/>
        <v/>
      </c>
    </row>
    <row r="908" spans="7:19" x14ac:dyDescent="0.3">
      <c r="G908" s="22" t="str">
        <f t="shared" si="111"/>
        <v/>
      </c>
      <c r="H908" s="22"/>
      <c r="I908" s="35" t="str">
        <f t="shared" si="109"/>
        <v/>
      </c>
      <c r="J908" s="35"/>
      <c r="N908" s="22" t="str">
        <f t="shared" si="112"/>
        <v/>
      </c>
      <c r="O908" t="str">
        <f t="shared" si="110"/>
        <v/>
      </c>
      <c r="Q908" s="35" t="str">
        <f t="shared" si="114"/>
        <v/>
      </c>
      <c r="S908" t="str">
        <f t="shared" si="113"/>
        <v/>
      </c>
    </row>
    <row r="909" spans="7:19" x14ac:dyDescent="0.3">
      <c r="G909" s="22" t="str">
        <f t="shared" si="111"/>
        <v/>
      </c>
      <c r="H909" s="22"/>
      <c r="I909" s="35" t="str">
        <f t="shared" si="109"/>
        <v/>
      </c>
      <c r="J909" s="35"/>
      <c r="N909" s="22" t="str">
        <f t="shared" si="112"/>
        <v/>
      </c>
      <c r="O909" t="str">
        <f t="shared" si="110"/>
        <v/>
      </c>
      <c r="Q909" s="35" t="str">
        <f t="shared" si="114"/>
        <v/>
      </c>
      <c r="S909" t="str">
        <f t="shared" si="113"/>
        <v/>
      </c>
    </row>
    <row r="910" spans="7:19" x14ac:dyDescent="0.3">
      <c r="G910" s="22" t="str">
        <f t="shared" si="111"/>
        <v/>
      </c>
      <c r="H910" s="22"/>
      <c r="I910" s="35" t="str">
        <f t="shared" si="109"/>
        <v/>
      </c>
      <c r="J910" s="35"/>
      <c r="N910" s="22" t="str">
        <f t="shared" si="112"/>
        <v/>
      </c>
      <c r="O910" t="str">
        <f t="shared" si="110"/>
        <v/>
      </c>
      <c r="Q910" s="35" t="str">
        <f t="shared" si="114"/>
        <v/>
      </c>
      <c r="S910" t="str">
        <f t="shared" si="113"/>
        <v/>
      </c>
    </row>
    <row r="911" spans="7:19" x14ac:dyDescent="0.3">
      <c r="G911" s="22" t="str">
        <f t="shared" si="111"/>
        <v/>
      </c>
      <c r="H911" s="22"/>
      <c r="I911" s="35" t="str">
        <f t="shared" si="109"/>
        <v/>
      </c>
      <c r="J911" s="35"/>
      <c r="N911" s="22" t="str">
        <f t="shared" si="112"/>
        <v/>
      </c>
      <c r="O911" t="str">
        <f t="shared" si="110"/>
        <v/>
      </c>
      <c r="Q911" s="35" t="str">
        <f t="shared" si="114"/>
        <v/>
      </c>
      <c r="S911" t="str">
        <f t="shared" si="113"/>
        <v/>
      </c>
    </row>
    <row r="912" spans="7:19" x14ac:dyDescent="0.3">
      <c r="G912" s="22" t="str">
        <f t="shared" si="111"/>
        <v/>
      </c>
      <c r="H912" s="22"/>
      <c r="I912" s="35" t="str">
        <f t="shared" si="109"/>
        <v/>
      </c>
      <c r="J912" s="35"/>
      <c r="N912" s="22" t="str">
        <f t="shared" si="112"/>
        <v/>
      </c>
      <c r="O912" t="str">
        <f t="shared" si="110"/>
        <v/>
      </c>
      <c r="Q912" s="35" t="str">
        <f t="shared" si="114"/>
        <v/>
      </c>
      <c r="S912" t="str">
        <f t="shared" si="113"/>
        <v/>
      </c>
    </row>
    <row r="913" spans="7:19" x14ac:dyDescent="0.3">
      <c r="G913" s="22" t="str">
        <f t="shared" si="111"/>
        <v/>
      </c>
      <c r="H913" s="22"/>
      <c r="I913" s="35" t="str">
        <f t="shared" si="109"/>
        <v/>
      </c>
      <c r="J913" s="35"/>
      <c r="N913" s="22" t="str">
        <f t="shared" si="112"/>
        <v/>
      </c>
      <c r="O913" t="str">
        <f t="shared" si="110"/>
        <v/>
      </c>
      <c r="Q913" s="35" t="str">
        <f t="shared" si="114"/>
        <v/>
      </c>
      <c r="S913" t="str">
        <f t="shared" si="113"/>
        <v/>
      </c>
    </row>
    <row r="914" spans="7:19" x14ac:dyDescent="0.3">
      <c r="G914" s="22" t="str">
        <f t="shared" si="111"/>
        <v/>
      </c>
      <c r="H914" s="22"/>
      <c r="I914" s="35" t="str">
        <f t="shared" si="109"/>
        <v/>
      </c>
      <c r="J914" s="35"/>
      <c r="N914" s="22" t="str">
        <f t="shared" si="112"/>
        <v/>
      </c>
      <c r="O914" t="str">
        <f t="shared" si="110"/>
        <v/>
      </c>
      <c r="Q914" s="35" t="str">
        <f t="shared" si="114"/>
        <v/>
      </c>
      <c r="S914" t="str">
        <f t="shared" si="113"/>
        <v/>
      </c>
    </row>
    <row r="915" spans="7:19" x14ac:dyDescent="0.3">
      <c r="G915" s="22" t="str">
        <f t="shared" si="111"/>
        <v/>
      </c>
      <c r="H915" s="22"/>
      <c r="I915" s="35" t="str">
        <f t="shared" si="109"/>
        <v/>
      </c>
      <c r="J915" s="35"/>
      <c r="N915" s="22" t="str">
        <f t="shared" si="112"/>
        <v/>
      </c>
      <c r="O915" t="str">
        <f t="shared" si="110"/>
        <v/>
      </c>
      <c r="Q915" s="35" t="str">
        <f t="shared" si="114"/>
        <v/>
      </c>
      <c r="S915" t="str">
        <f t="shared" si="113"/>
        <v/>
      </c>
    </row>
    <row r="916" spans="7:19" x14ac:dyDescent="0.3">
      <c r="G916" s="22" t="str">
        <f t="shared" si="111"/>
        <v/>
      </c>
      <c r="H916" s="22"/>
      <c r="I916" s="35" t="str">
        <f t="shared" si="109"/>
        <v/>
      </c>
      <c r="J916" s="35"/>
      <c r="N916" s="22" t="str">
        <f t="shared" si="112"/>
        <v/>
      </c>
      <c r="O916" t="str">
        <f t="shared" si="110"/>
        <v/>
      </c>
      <c r="Q916" s="35" t="str">
        <f t="shared" si="114"/>
        <v/>
      </c>
      <c r="S916" t="str">
        <f t="shared" si="113"/>
        <v/>
      </c>
    </row>
    <row r="917" spans="7:19" x14ac:dyDescent="0.3">
      <c r="G917" s="22" t="str">
        <f t="shared" si="111"/>
        <v/>
      </c>
      <c r="H917" s="22"/>
      <c r="I917" s="35" t="str">
        <f t="shared" si="109"/>
        <v/>
      </c>
      <c r="J917" s="35"/>
      <c r="N917" s="22" t="str">
        <f t="shared" si="112"/>
        <v/>
      </c>
      <c r="O917" t="str">
        <f t="shared" si="110"/>
        <v/>
      </c>
      <c r="Q917" s="35" t="str">
        <f t="shared" si="114"/>
        <v/>
      </c>
      <c r="S917" t="str">
        <f t="shared" si="113"/>
        <v/>
      </c>
    </row>
    <row r="918" spans="7:19" x14ac:dyDescent="0.3">
      <c r="G918" s="22" t="str">
        <f t="shared" si="111"/>
        <v/>
      </c>
      <c r="H918" s="22"/>
      <c r="I918" s="35" t="str">
        <f t="shared" si="109"/>
        <v/>
      </c>
      <c r="J918" s="35"/>
      <c r="N918" s="22" t="str">
        <f t="shared" si="112"/>
        <v/>
      </c>
      <c r="O918" t="str">
        <f t="shared" si="110"/>
        <v/>
      </c>
      <c r="Q918" s="35" t="str">
        <f t="shared" si="114"/>
        <v/>
      </c>
      <c r="S918" t="str">
        <f t="shared" si="113"/>
        <v/>
      </c>
    </row>
    <row r="919" spans="7:19" x14ac:dyDescent="0.3">
      <c r="G919" s="22" t="str">
        <f t="shared" si="111"/>
        <v/>
      </c>
      <c r="H919" s="22"/>
      <c r="I919" s="35" t="str">
        <f t="shared" si="109"/>
        <v/>
      </c>
      <c r="J919" s="35"/>
      <c r="N919" s="22" t="str">
        <f t="shared" si="112"/>
        <v/>
      </c>
      <c r="O919" t="str">
        <f t="shared" si="110"/>
        <v/>
      </c>
      <c r="Q919" s="35" t="str">
        <f t="shared" si="114"/>
        <v/>
      </c>
      <c r="S919" t="str">
        <f t="shared" si="113"/>
        <v/>
      </c>
    </row>
    <row r="920" spans="7:19" x14ac:dyDescent="0.3">
      <c r="G920" s="22" t="str">
        <f t="shared" si="111"/>
        <v/>
      </c>
      <c r="H920" s="22"/>
      <c r="I920" s="35" t="str">
        <f t="shared" si="109"/>
        <v/>
      </c>
      <c r="J920" s="35"/>
      <c r="N920" s="22" t="str">
        <f t="shared" si="112"/>
        <v/>
      </c>
      <c r="O920" t="str">
        <f t="shared" si="110"/>
        <v/>
      </c>
      <c r="Q920" s="35" t="str">
        <f t="shared" si="114"/>
        <v/>
      </c>
      <c r="S920" t="str">
        <f t="shared" si="113"/>
        <v/>
      </c>
    </row>
    <row r="921" spans="7:19" x14ac:dyDescent="0.3">
      <c r="G921" s="22" t="str">
        <f t="shared" si="111"/>
        <v/>
      </c>
      <c r="H921" s="22"/>
      <c r="I921" s="35" t="str">
        <f t="shared" si="109"/>
        <v/>
      </c>
      <c r="J921" s="35"/>
      <c r="N921" s="22" t="str">
        <f t="shared" si="112"/>
        <v/>
      </c>
      <c r="O921" t="str">
        <f t="shared" si="110"/>
        <v/>
      </c>
      <c r="Q921" s="35" t="str">
        <f t="shared" si="114"/>
        <v/>
      </c>
      <c r="S921" t="str">
        <f t="shared" si="113"/>
        <v/>
      </c>
    </row>
    <row r="922" spans="7:19" x14ac:dyDescent="0.3">
      <c r="G922" s="22" t="str">
        <f t="shared" si="111"/>
        <v/>
      </c>
      <c r="H922" s="22"/>
      <c r="I922" s="35" t="str">
        <f t="shared" si="109"/>
        <v/>
      </c>
      <c r="J922" s="35"/>
      <c r="N922" s="22" t="str">
        <f t="shared" si="112"/>
        <v/>
      </c>
      <c r="O922" t="str">
        <f t="shared" si="110"/>
        <v/>
      </c>
      <c r="Q922" s="35" t="str">
        <f t="shared" si="114"/>
        <v/>
      </c>
      <c r="S922" t="str">
        <f t="shared" si="113"/>
        <v/>
      </c>
    </row>
    <row r="923" spans="7:19" x14ac:dyDescent="0.3">
      <c r="G923" s="22" t="str">
        <f t="shared" si="111"/>
        <v/>
      </c>
      <c r="H923" s="22"/>
      <c r="I923" s="35" t="str">
        <f t="shared" si="109"/>
        <v/>
      </c>
      <c r="J923" s="35"/>
      <c r="N923" s="22" t="str">
        <f t="shared" si="112"/>
        <v/>
      </c>
      <c r="O923" t="str">
        <f t="shared" si="110"/>
        <v/>
      </c>
      <c r="Q923" s="35" t="str">
        <f t="shared" si="114"/>
        <v/>
      </c>
      <c r="S923" t="str">
        <f t="shared" si="113"/>
        <v/>
      </c>
    </row>
    <row r="924" spans="7:19" x14ac:dyDescent="0.3">
      <c r="G924" s="22" t="str">
        <f t="shared" si="111"/>
        <v/>
      </c>
      <c r="H924" s="22"/>
      <c r="I924" s="35" t="str">
        <f t="shared" si="109"/>
        <v/>
      </c>
      <c r="J924" s="35"/>
      <c r="N924" s="22" t="str">
        <f t="shared" si="112"/>
        <v/>
      </c>
      <c r="O924" t="str">
        <f t="shared" si="110"/>
        <v/>
      </c>
      <c r="Q924" s="35" t="str">
        <f t="shared" si="114"/>
        <v/>
      </c>
      <c r="S924" t="str">
        <f t="shared" si="113"/>
        <v/>
      </c>
    </row>
    <row r="925" spans="7:19" x14ac:dyDescent="0.3">
      <c r="G925" s="22" t="str">
        <f t="shared" si="111"/>
        <v/>
      </c>
      <c r="H925" s="22"/>
      <c r="I925" s="35" t="str">
        <f t="shared" si="109"/>
        <v/>
      </c>
      <c r="J925" s="35"/>
      <c r="N925" s="22" t="str">
        <f t="shared" si="112"/>
        <v/>
      </c>
      <c r="O925" t="str">
        <f t="shared" si="110"/>
        <v/>
      </c>
      <c r="Q925" s="35" t="str">
        <f t="shared" si="114"/>
        <v/>
      </c>
      <c r="S925" t="str">
        <f t="shared" si="113"/>
        <v/>
      </c>
    </row>
    <row r="926" spans="7:19" x14ac:dyDescent="0.3">
      <c r="G926" s="22" t="str">
        <f t="shared" si="111"/>
        <v/>
      </c>
      <c r="H926" s="22"/>
      <c r="I926" s="35" t="str">
        <f t="shared" si="109"/>
        <v/>
      </c>
      <c r="J926" s="35"/>
      <c r="N926" s="22" t="str">
        <f t="shared" si="112"/>
        <v/>
      </c>
      <c r="O926" t="str">
        <f t="shared" si="110"/>
        <v/>
      </c>
      <c r="Q926" s="35" t="str">
        <f t="shared" si="114"/>
        <v/>
      </c>
      <c r="S926" t="str">
        <f t="shared" si="113"/>
        <v/>
      </c>
    </row>
    <row r="927" spans="7:19" x14ac:dyDescent="0.3">
      <c r="G927" s="22" t="str">
        <f t="shared" si="111"/>
        <v/>
      </c>
      <c r="H927" s="22"/>
      <c r="I927" s="35" t="str">
        <f t="shared" si="109"/>
        <v/>
      </c>
      <c r="J927" s="35"/>
      <c r="N927" s="22" t="str">
        <f t="shared" si="112"/>
        <v/>
      </c>
      <c r="O927" t="str">
        <f t="shared" si="110"/>
        <v/>
      </c>
      <c r="Q927" s="35" t="str">
        <f t="shared" si="114"/>
        <v/>
      </c>
      <c r="S927" t="str">
        <f t="shared" si="113"/>
        <v/>
      </c>
    </row>
    <row r="928" spans="7:19" x14ac:dyDescent="0.3">
      <c r="G928" s="22" t="str">
        <f t="shared" si="111"/>
        <v/>
      </c>
      <c r="H928" s="22"/>
      <c r="I928" s="35" t="str">
        <f t="shared" si="109"/>
        <v/>
      </c>
      <c r="J928" s="35"/>
      <c r="N928" s="22" t="str">
        <f t="shared" si="112"/>
        <v/>
      </c>
      <c r="O928" t="str">
        <f t="shared" si="110"/>
        <v/>
      </c>
      <c r="Q928" s="35" t="str">
        <f t="shared" si="114"/>
        <v/>
      </c>
      <c r="S928" t="str">
        <f t="shared" si="113"/>
        <v/>
      </c>
    </row>
    <row r="929" spans="7:19" x14ac:dyDescent="0.3">
      <c r="G929" s="22" t="str">
        <f t="shared" si="111"/>
        <v/>
      </c>
      <c r="H929" s="22"/>
      <c r="I929" s="35" t="str">
        <f t="shared" si="109"/>
        <v/>
      </c>
      <c r="J929" s="35"/>
      <c r="N929" s="22" t="str">
        <f t="shared" si="112"/>
        <v/>
      </c>
      <c r="O929" t="str">
        <f t="shared" si="110"/>
        <v/>
      </c>
      <c r="Q929" s="35" t="str">
        <f t="shared" si="114"/>
        <v/>
      </c>
      <c r="S929" t="str">
        <f t="shared" si="113"/>
        <v/>
      </c>
    </row>
    <row r="930" spans="7:19" x14ac:dyDescent="0.3">
      <c r="G930" s="22" t="str">
        <f t="shared" si="111"/>
        <v/>
      </c>
      <c r="H930" s="22"/>
      <c r="I930" s="35" t="str">
        <f t="shared" si="109"/>
        <v/>
      </c>
      <c r="J930" s="35"/>
      <c r="N930" s="22" t="str">
        <f t="shared" si="112"/>
        <v/>
      </c>
      <c r="O930" t="str">
        <f t="shared" si="110"/>
        <v/>
      </c>
      <c r="Q930" s="35" t="str">
        <f t="shared" si="114"/>
        <v/>
      </c>
      <c r="S930" t="str">
        <f t="shared" si="113"/>
        <v/>
      </c>
    </row>
    <row r="931" spans="7:19" x14ac:dyDescent="0.3">
      <c r="G931" s="22" t="str">
        <f t="shared" si="111"/>
        <v/>
      </c>
      <c r="H931" s="22"/>
      <c r="I931" s="35" t="str">
        <f t="shared" si="109"/>
        <v/>
      </c>
      <c r="J931" s="35"/>
      <c r="N931" s="22" t="str">
        <f t="shared" si="112"/>
        <v/>
      </c>
      <c r="O931" t="str">
        <f t="shared" si="110"/>
        <v/>
      </c>
      <c r="Q931" s="35" t="str">
        <f t="shared" si="114"/>
        <v/>
      </c>
      <c r="S931" t="str">
        <f t="shared" si="113"/>
        <v/>
      </c>
    </row>
    <row r="932" spans="7:19" x14ac:dyDescent="0.3">
      <c r="G932" s="22" t="str">
        <f t="shared" si="111"/>
        <v/>
      </c>
      <c r="H932" s="22"/>
      <c r="I932" s="35" t="str">
        <f t="shared" si="109"/>
        <v/>
      </c>
      <c r="J932" s="35"/>
      <c r="N932" s="22" t="str">
        <f t="shared" si="112"/>
        <v/>
      </c>
      <c r="O932" t="str">
        <f t="shared" si="110"/>
        <v/>
      </c>
      <c r="Q932" s="35" t="str">
        <f t="shared" si="114"/>
        <v/>
      </c>
      <c r="S932" t="str">
        <f t="shared" si="113"/>
        <v/>
      </c>
    </row>
    <row r="933" spans="7:19" x14ac:dyDescent="0.3">
      <c r="G933" s="22" t="str">
        <f t="shared" si="111"/>
        <v/>
      </c>
      <c r="H933" s="22"/>
      <c r="I933" s="35" t="str">
        <f t="shared" si="109"/>
        <v/>
      </c>
      <c r="J933" s="35"/>
      <c r="N933" s="22" t="str">
        <f t="shared" si="112"/>
        <v/>
      </c>
      <c r="O933" t="str">
        <f t="shared" si="110"/>
        <v/>
      </c>
      <c r="Q933" s="35" t="str">
        <f t="shared" si="114"/>
        <v/>
      </c>
      <c r="S933" t="str">
        <f t="shared" si="113"/>
        <v/>
      </c>
    </row>
    <row r="934" spans="7:19" x14ac:dyDescent="0.3">
      <c r="G934" s="22" t="str">
        <f t="shared" si="111"/>
        <v/>
      </c>
      <c r="H934" s="22"/>
      <c r="I934" s="35" t="str">
        <f t="shared" si="109"/>
        <v/>
      </c>
      <c r="J934" s="35"/>
      <c r="N934" s="22" t="str">
        <f t="shared" si="112"/>
        <v/>
      </c>
      <c r="O934" t="str">
        <f t="shared" si="110"/>
        <v/>
      </c>
      <c r="Q934" s="35" t="str">
        <f t="shared" si="114"/>
        <v/>
      </c>
      <c r="S934" t="str">
        <f t="shared" si="113"/>
        <v/>
      </c>
    </row>
    <row r="935" spans="7:19" x14ac:dyDescent="0.3">
      <c r="G935" s="22" t="str">
        <f t="shared" si="111"/>
        <v/>
      </c>
      <c r="H935" s="22"/>
      <c r="I935" s="35" t="str">
        <f t="shared" si="109"/>
        <v/>
      </c>
      <c r="J935" s="35"/>
      <c r="N935" s="22" t="str">
        <f t="shared" si="112"/>
        <v/>
      </c>
      <c r="O935" t="str">
        <f t="shared" si="110"/>
        <v/>
      </c>
      <c r="Q935" s="35" t="str">
        <f t="shared" si="114"/>
        <v/>
      </c>
      <c r="S935" t="str">
        <f t="shared" si="113"/>
        <v/>
      </c>
    </row>
    <row r="936" spans="7:19" x14ac:dyDescent="0.3">
      <c r="G936" s="22" t="str">
        <f t="shared" si="111"/>
        <v/>
      </c>
      <c r="H936" s="22"/>
      <c r="I936" s="35" t="str">
        <f t="shared" si="109"/>
        <v/>
      </c>
      <c r="J936" s="35"/>
      <c r="N936" s="22" t="str">
        <f t="shared" si="112"/>
        <v/>
      </c>
      <c r="O936" t="str">
        <f t="shared" si="110"/>
        <v/>
      </c>
      <c r="Q936" s="35" t="str">
        <f t="shared" si="114"/>
        <v/>
      </c>
      <c r="S936" t="str">
        <f t="shared" si="113"/>
        <v/>
      </c>
    </row>
    <row r="937" spans="7:19" x14ac:dyDescent="0.3">
      <c r="G937" s="22" t="str">
        <f t="shared" si="111"/>
        <v/>
      </c>
      <c r="H937" s="22"/>
      <c r="I937" s="35" t="str">
        <f t="shared" si="109"/>
        <v/>
      </c>
      <c r="J937" s="35"/>
      <c r="N937" s="22" t="str">
        <f t="shared" si="112"/>
        <v/>
      </c>
      <c r="O937" t="str">
        <f t="shared" si="110"/>
        <v/>
      </c>
      <c r="Q937" s="35" t="str">
        <f t="shared" si="114"/>
        <v/>
      </c>
      <c r="S937" t="str">
        <f t="shared" si="113"/>
        <v/>
      </c>
    </row>
    <row r="938" spans="7:19" x14ac:dyDescent="0.3">
      <c r="G938" s="22" t="str">
        <f t="shared" si="111"/>
        <v/>
      </c>
      <c r="H938" s="22"/>
      <c r="I938" s="35" t="str">
        <f t="shared" si="109"/>
        <v/>
      </c>
      <c r="J938" s="35"/>
      <c r="N938" s="22" t="str">
        <f t="shared" si="112"/>
        <v/>
      </c>
      <c r="O938" t="str">
        <f t="shared" si="110"/>
        <v/>
      </c>
      <c r="Q938" s="35" t="str">
        <f t="shared" si="114"/>
        <v/>
      </c>
      <c r="S938" t="str">
        <f t="shared" si="113"/>
        <v/>
      </c>
    </row>
    <row r="939" spans="7:19" x14ac:dyDescent="0.3">
      <c r="G939" s="22" t="str">
        <f t="shared" si="111"/>
        <v/>
      </c>
      <c r="H939" s="22"/>
      <c r="I939" s="35" t="str">
        <f t="shared" si="109"/>
        <v/>
      </c>
      <c r="J939" s="35"/>
      <c r="N939" s="22" t="str">
        <f t="shared" si="112"/>
        <v/>
      </c>
      <c r="O939" t="str">
        <f t="shared" si="110"/>
        <v/>
      </c>
      <c r="Q939" s="35" t="str">
        <f t="shared" si="114"/>
        <v/>
      </c>
      <c r="S939" t="str">
        <f t="shared" si="113"/>
        <v/>
      </c>
    </row>
    <row r="940" spans="7:19" x14ac:dyDescent="0.3">
      <c r="G940" s="22" t="str">
        <f t="shared" si="111"/>
        <v/>
      </c>
      <c r="H940" s="22"/>
      <c r="I940" s="35" t="str">
        <f t="shared" si="109"/>
        <v/>
      </c>
      <c r="J940" s="35"/>
      <c r="N940" s="22" t="str">
        <f t="shared" si="112"/>
        <v/>
      </c>
      <c r="O940" t="str">
        <f t="shared" si="110"/>
        <v/>
      </c>
      <c r="Q940" s="35" t="str">
        <f t="shared" si="114"/>
        <v/>
      </c>
      <c r="S940" t="str">
        <f t="shared" si="113"/>
        <v/>
      </c>
    </row>
    <row r="941" spans="7:19" x14ac:dyDescent="0.3">
      <c r="G941" s="22" t="str">
        <f t="shared" si="111"/>
        <v/>
      </c>
      <c r="H941" s="22"/>
      <c r="I941" s="35" t="str">
        <f t="shared" si="109"/>
        <v/>
      </c>
      <c r="J941" s="35"/>
      <c r="N941" s="22" t="str">
        <f t="shared" si="112"/>
        <v/>
      </c>
      <c r="O941" t="str">
        <f t="shared" si="110"/>
        <v/>
      </c>
      <c r="Q941" s="35" t="str">
        <f t="shared" si="114"/>
        <v/>
      </c>
      <c r="S941" t="str">
        <f t="shared" si="113"/>
        <v/>
      </c>
    </row>
    <row r="942" spans="7:19" x14ac:dyDescent="0.3">
      <c r="G942" s="22" t="str">
        <f t="shared" si="111"/>
        <v/>
      </c>
      <c r="H942" s="22"/>
      <c r="I942" s="35" t="str">
        <f t="shared" si="109"/>
        <v/>
      </c>
      <c r="J942" s="35"/>
      <c r="N942" s="22" t="str">
        <f t="shared" si="112"/>
        <v/>
      </c>
      <c r="O942" t="str">
        <f t="shared" si="110"/>
        <v/>
      </c>
      <c r="Q942" s="35" t="str">
        <f t="shared" si="114"/>
        <v/>
      </c>
      <c r="S942" t="str">
        <f t="shared" si="113"/>
        <v/>
      </c>
    </row>
    <row r="943" spans="7:19" x14ac:dyDescent="0.3">
      <c r="G943" s="22" t="str">
        <f t="shared" si="111"/>
        <v/>
      </c>
      <c r="H943" s="22"/>
      <c r="I943" s="35" t="str">
        <f t="shared" si="109"/>
        <v/>
      </c>
      <c r="J943" s="35"/>
      <c r="N943" s="22" t="str">
        <f t="shared" si="112"/>
        <v/>
      </c>
      <c r="O943" t="str">
        <f t="shared" si="110"/>
        <v/>
      </c>
      <c r="Q943" s="35" t="str">
        <f t="shared" si="114"/>
        <v/>
      </c>
      <c r="S943" t="str">
        <f t="shared" si="113"/>
        <v/>
      </c>
    </row>
    <row r="944" spans="7:19" x14ac:dyDescent="0.3">
      <c r="G944" s="22" t="str">
        <f t="shared" si="111"/>
        <v/>
      </c>
      <c r="H944" s="22"/>
      <c r="I944" s="35" t="str">
        <f t="shared" si="109"/>
        <v/>
      </c>
      <c r="J944" s="35"/>
      <c r="N944" s="22" t="str">
        <f t="shared" si="112"/>
        <v/>
      </c>
      <c r="O944" t="str">
        <f t="shared" si="110"/>
        <v/>
      </c>
      <c r="Q944" s="35" t="str">
        <f t="shared" si="114"/>
        <v/>
      </c>
      <c r="S944" t="str">
        <f t="shared" si="113"/>
        <v/>
      </c>
    </row>
    <row r="945" spans="7:19" x14ac:dyDescent="0.3">
      <c r="G945" s="22" t="str">
        <f t="shared" si="111"/>
        <v/>
      </c>
      <c r="H945" s="22"/>
      <c r="I945" s="35" t="str">
        <f t="shared" si="109"/>
        <v/>
      </c>
      <c r="J945" s="35"/>
      <c r="N945" s="22" t="str">
        <f t="shared" si="112"/>
        <v/>
      </c>
      <c r="O945" t="str">
        <f t="shared" si="110"/>
        <v/>
      </c>
      <c r="Q945" s="35" t="str">
        <f t="shared" si="114"/>
        <v/>
      </c>
      <c r="S945" t="str">
        <f t="shared" si="113"/>
        <v/>
      </c>
    </row>
    <row r="946" spans="7:19" x14ac:dyDescent="0.3">
      <c r="G946" s="22" t="str">
        <f t="shared" si="111"/>
        <v/>
      </c>
      <c r="H946" s="22"/>
      <c r="I946" s="35" t="str">
        <f t="shared" si="109"/>
        <v/>
      </c>
      <c r="J946" s="35"/>
      <c r="N946" s="22" t="str">
        <f t="shared" si="112"/>
        <v/>
      </c>
      <c r="O946" t="str">
        <f t="shared" si="110"/>
        <v/>
      </c>
      <c r="Q946" s="35" t="str">
        <f t="shared" si="114"/>
        <v/>
      </c>
      <c r="S946" t="str">
        <f t="shared" si="113"/>
        <v/>
      </c>
    </row>
    <row r="947" spans="7:19" x14ac:dyDescent="0.3">
      <c r="G947" s="22" t="str">
        <f t="shared" si="111"/>
        <v/>
      </c>
      <c r="H947" s="22"/>
      <c r="I947" s="35" t="str">
        <f t="shared" si="109"/>
        <v/>
      </c>
      <c r="J947" s="35"/>
      <c r="N947" s="22" t="str">
        <f t="shared" si="112"/>
        <v/>
      </c>
      <c r="O947" t="str">
        <f t="shared" si="110"/>
        <v/>
      </c>
      <c r="Q947" s="35" t="str">
        <f t="shared" si="114"/>
        <v/>
      </c>
      <c r="S947" t="str">
        <f t="shared" si="113"/>
        <v/>
      </c>
    </row>
    <row r="948" spans="7:19" x14ac:dyDescent="0.3">
      <c r="G948" s="22" t="str">
        <f t="shared" si="111"/>
        <v/>
      </c>
      <c r="H948" s="22"/>
      <c r="I948" s="35" t="str">
        <f t="shared" si="109"/>
        <v/>
      </c>
      <c r="J948" s="35"/>
      <c r="N948" s="22" t="str">
        <f t="shared" si="112"/>
        <v/>
      </c>
      <c r="O948" t="str">
        <f t="shared" si="110"/>
        <v/>
      </c>
      <c r="Q948" s="35" t="str">
        <f t="shared" si="114"/>
        <v/>
      </c>
      <c r="S948" t="str">
        <f t="shared" si="113"/>
        <v/>
      </c>
    </row>
    <row r="949" spans="7:19" x14ac:dyDescent="0.3">
      <c r="G949" s="22" t="str">
        <f t="shared" si="111"/>
        <v/>
      </c>
      <c r="H949" s="22"/>
      <c r="I949" s="35" t="str">
        <f t="shared" si="109"/>
        <v/>
      </c>
      <c r="J949" s="35"/>
      <c r="N949" s="22" t="str">
        <f t="shared" si="112"/>
        <v/>
      </c>
      <c r="O949" t="str">
        <f t="shared" si="110"/>
        <v/>
      </c>
      <c r="Q949" s="35" t="str">
        <f t="shared" si="114"/>
        <v/>
      </c>
      <c r="S949" t="str">
        <f t="shared" si="113"/>
        <v/>
      </c>
    </row>
    <row r="950" spans="7:19" x14ac:dyDescent="0.3">
      <c r="G950" s="22" t="str">
        <f t="shared" si="111"/>
        <v/>
      </c>
      <c r="H950" s="22"/>
      <c r="I950" s="35" t="str">
        <f t="shared" si="109"/>
        <v/>
      </c>
      <c r="J950" s="35"/>
      <c r="N950" s="22" t="str">
        <f t="shared" si="112"/>
        <v/>
      </c>
      <c r="O950" t="str">
        <f t="shared" si="110"/>
        <v/>
      </c>
      <c r="Q950" s="35" t="str">
        <f t="shared" si="114"/>
        <v/>
      </c>
      <c r="S950" t="str">
        <f t="shared" si="113"/>
        <v/>
      </c>
    </row>
    <row r="951" spans="7:19" x14ac:dyDescent="0.3">
      <c r="G951" s="22" t="str">
        <f t="shared" si="111"/>
        <v/>
      </c>
      <c r="H951" s="22"/>
      <c r="I951" s="35" t="str">
        <f t="shared" si="109"/>
        <v/>
      </c>
      <c r="J951" s="35"/>
      <c r="N951" s="22" t="str">
        <f t="shared" si="112"/>
        <v/>
      </c>
      <c r="O951" t="str">
        <f t="shared" si="110"/>
        <v/>
      </c>
      <c r="Q951" s="35" t="str">
        <f t="shared" si="114"/>
        <v/>
      </c>
      <c r="S951" t="str">
        <f t="shared" si="113"/>
        <v/>
      </c>
    </row>
    <row r="952" spans="7:19" x14ac:dyDescent="0.3">
      <c r="G952" s="22" t="str">
        <f t="shared" si="111"/>
        <v/>
      </c>
      <c r="H952" s="22"/>
      <c r="I952" s="35" t="str">
        <f t="shared" ref="I952:I1015" si="115">+IF(F952="","","T-"&amp;$G$1+G952)</f>
        <v/>
      </c>
      <c r="J952" s="35"/>
      <c r="N952" s="22" t="str">
        <f t="shared" si="112"/>
        <v/>
      </c>
      <c r="O952" t="str">
        <f t="shared" si="110"/>
        <v/>
      </c>
      <c r="Q952" s="35" t="str">
        <f t="shared" si="114"/>
        <v/>
      </c>
      <c r="S952" t="str">
        <f t="shared" si="113"/>
        <v/>
      </c>
    </row>
    <row r="953" spans="7:19" x14ac:dyDescent="0.3">
      <c r="G953" s="22" t="str">
        <f t="shared" si="111"/>
        <v/>
      </c>
      <c r="H953" s="22"/>
      <c r="I953" s="35" t="str">
        <f t="shared" si="115"/>
        <v/>
      </c>
      <c r="J953" s="35"/>
      <c r="N953" s="22" t="str">
        <f t="shared" si="112"/>
        <v/>
      </c>
      <c r="O953" t="str">
        <f t="shared" si="110"/>
        <v/>
      </c>
      <c r="Q953" s="35" t="str">
        <f t="shared" si="114"/>
        <v/>
      </c>
      <c r="S953" t="str">
        <f t="shared" si="113"/>
        <v/>
      </c>
    </row>
    <row r="954" spans="7:19" x14ac:dyDescent="0.3">
      <c r="G954" s="22" t="str">
        <f t="shared" si="111"/>
        <v/>
      </c>
      <c r="H954" s="22"/>
      <c r="I954" s="35" t="str">
        <f t="shared" si="115"/>
        <v/>
      </c>
      <c r="J954" s="35"/>
      <c r="N954" s="22" t="str">
        <f t="shared" si="112"/>
        <v/>
      </c>
      <c r="O954" t="str">
        <f t="shared" si="110"/>
        <v/>
      </c>
      <c r="Q954" s="35" t="str">
        <f t="shared" si="114"/>
        <v/>
      </c>
      <c r="S954" t="str">
        <f t="shared" si="113"/>
        <v/>
      </c>
    </row>
    <row r="955" spans="7:19" x14ac:dyDescent="0.3">
      <c r="G955" s="22" t="str">
        <f t="shared" si="111"/>
        <v/>
      </c>
      <c r="H955" s="22"/>
      <c r="I955" s="35" t="str">
        <f t="shared" si="115"/>
        <v/>
      </c>
      <c r="J955" s="35"/>
      <c r="N955" s="22" t="str">
        <f t="shared" si="112"/>
        <v/>
      </c>
      <c r="O955" t="str">
        <f t="shared" si="110"/>
        <v/>
      </c>
      <c r="Q955" s="35" t="str">
        <f t="shared" si="114"/>
        <v/>
      </c>
      <c r="S955" t="str">
        <f t="shared" si="113"/>
        <v/>
      </c>
    </row>
    <row r="956" spans="7:19" x14ac:dyDescent="0.3">
      <c r="G956" s="22" t="str">
        <f t="shared" si="111"/>
        <v/>
      </c>
      <c r="H956" s="22"/>
      <c r="I956" s="35" t="str">
        <f t="shared" si="115"/>
        <v/>
      </c>
      <c r="J956" s="35"/>
      <c r="N956" s="22" t="str">
        <f t="shared" si="112"/>
        <v/>
      </c>
      <c r="O956" t="str">
        <f t="shared" si="110"/>
        <v/>
      </c>
      <c r="Q956" s="35" t="str">
        <f t="shared" si="114"/>
        <v/>
      </c>
      <c r="S956" t="str">
        <f t="shared" si="113"/>
        <v/>
      </c>
    </row>
    <row r="957" spans="7:19" x14ac:dyDescent="0.3">
      <c r="G957" s="22" t="str">
        <f t="shared" si="111"/>
        <v/>
      </c>
      <c r="H957" s="22"/>
      <c r="I957" s="35" t="str">
        <f t="shared" si="115"/>
        <v/>
      </c>
      <c r="J957" s="35"/>
      <c r="N957" s="22" t="str">
        <f t="shared" si="112"/>
        <v/>
      </c>
      <c r="O957" t="str">
        <f t="shared" si="110"/>
        <v/>
      </c>
      <c r="Q957" s="35" t="str">
        <f t="shared" si="114"/>
        <v/>
      </c>
      <c r="S957" t="str">
        <f t="shared" si="113"/>
        <v/>
      </c>
    </row>
    <row r="958" spans="7:19" x14ac:dyDescent="0.3">
      <c r="G958" s="22" t="str">
        <f t="shared" si="111"/>
        <v/>
      </c>
      <c r="H958" s="22"/>
      <c r="I958" s="35" t="str">
        <f t="shared" si="115"/>
        <v/>
      </c>
      <c r="J958" s="35"/>
      <c r="N958" s="22" t="str">
        <f t="shared" si="112"/>
        <v/>
      </c>
      <c r="O958" t="str">
        <f t="shared" si="110"/>
        <v/>
      </c>
      <c r="Q958" s="35" t="str">
        <f t="shared" si="114"/>
        <v/>
      </c>
      <c r="S958" t="str">
        <f t="shared" si="113"/>
        <v/>
      </c>
    </row>
    <row r="959" spans="7:19" x14ac:dyDescent="0.3">
      <c r="G959" s="22" t="str">
        <f t="shared" si="111"/>
        <v/>
      </c>
      <c r="H959" s="22"/>
      <c r="I959" s="35" t="str">
        <f t="shared" si="115"/>
        <v/>
      </c>
      <c r="J959" s="35"/>
      <c r="N959" s="22" t="str">
        <f t="shared" si="112"/>
        <v/>
      </c>
      <c r="O959" t="str">
        <f t="shared" si="110"/>
        <v/>
      </c>
      <c r="Q959" s="35" t="str">
        <f t="shared" si="114"/>
        <v/>
      </c>
      <c r="S959" t="str">
        <f t="shared" si="113"/>
        <v/>
      </c>
    </row>
    <row r="960" spans="7:19" x14ac:dyDescent="0.3">
      <c r="G960" s="22" t="str">
        <f t="shared" si="111"/>
        <v/>
      </c>
      <c r="H960" s="22"/>
      <c r="I960" s="35" t="str">
        <f t="shared" si="115"/>
        <v/>
      </c>
      <c r="J960" s="35"/>
      <c r="N960" s="22" t="str">
        <f t="shared" si="112"/>
        <v/>
      </c>
      <c r="O960" t="str">
        <f t="shared" si="110"/>
        <v/>
      </c>
      <c r="Q960" s="35" t="str">
        <f t="shared" si="114"/>
        <v/>
      </c>
      <c r="S960" t="str">
        <f t="shared" si="113"/>
        <v/>
      </c>
    </row>
    <row r="961" spans="7:19" x14ac:dyDescent="0.3">
      <c r="G961" s="22" t="str">
        <f t="shared" si="111"/>
        <v/>
      </c>
      <c r="H961" s="22"/>
      <c r="I961" s="35" t="str">
        <f t="shared" si="115"/>
        <v/>
      </c>
      <c r="J961" s="35"/>
      <c r="N961" s="22" t="str">
        <f t="shared" si="112"/>
        <v/>
      </c>
      <c r="O961" t="str">
        <f t="shared" si="110"/>
        <v/>
      </c>
      <c r="Q961" s="35" t="str">
        <f t="shared" si="114"/>
        <v/>
      </c>
      <c r="S961" t="str">
        <f t="shared" si="113"/>
        <v/>
      </c>
    </row>
    <row r="962" spans="7:19" x14ac:dyDescent="0.3">
      <c r="G962" s="22" t="str">
        <f t="shared" si="111"/>
        <v/>
      </c>
      <c r="H962" s="22"/>
      <c r="I962" s="35" t="str">
        <f t="shared" si="115"/>
        <v/>
      </c>
      <c r="J962" s="35"/>
      <c r="N962" s="22" t="str">
        <f t="shared" si="112"/>
        <v/>
      </c>
      <c r="O962" t="str">
        <f t="shared" si="110"/>
        <v/>
      </c>
      <c r="Q962" s="35" t="str">
        <f t="shared" si="114"/>
        <v/>
      </c>
      <c r="S962" t="str">
        <f t="shared" si="113"/>
        <v/>
      </c>
    </row>
    <row r="963" spans="7:19" x14ac:dyDescent="0.3">
      <c r="G963" s="22" t="str">
        <f t="shared" si="111"/>
        <v/>
      </c>
      <c r="H963" s="22"/>
      <c r="I963" s="35" t="str">
        <f t="shared" si="115"/>
        <v/>
      </c>
      <c r="J963" s="35"/>
      <c r="N963" s="22" t="str">
        <f t="shared" si="112"/>
        <v/>
      </c>
      <c r="O963" t="str">
        <f t="shared" si="110"/>
        <v/>
      </c>
      <c r="Q963" s="35" t="str">
        <f t="shared" si="114"/>
        <v/>
      </c>
      <c r="S963" t="str">
        <f t="shared" si="113"/>
        <v/>
      </c>
    </row>
    <row r="964" spans="7:19" x14ac:dyDescent="0.3">
      <c r="G964" s="22" t="str">
        <f t="shared" si="111"/>
        <v/>
      </c>
      <c r="H964" s="22"/>
      <c r="I964" s="35" t="str">
        <f t="shared" si="115"/>
        <v/>
      </c>
      <c r="J964" s="35"/>
      <c r="N964" s="22" t="str">
        <f t="shared" si="112"/>
        <v/>
      </c>
      <c r="O964" t="str">
        <f t="shared" ref="O964:O1027" si="116">+IF(M964="","","C-"&amp;$G$1+N964)</f>
        <v/>
      </c>
      <c r="Q964" s="35" t="str">
        <f t="shared" si="114"/>
        <v/>
      </c>
      <c r="S964" t="str">
        <f t="shared" si="113"/>
        <v/>
      </c>
    </row>
    <row r="965" spans="7:19" x14ac:dyDescent="0.3">
      <c r="G965" s="22" t="str">
        <f t="shared" ref="G965:G1028" si="117">+IF(F965="","",G964+1)</f>
        <v/>
      </c>
      <c r="H965" s="22"/>
      <c r="I965" s="35" t="str">
        <f t="shared" si="115"/>
        <v/>
      </c>
      <c r="J965" s="35"/>
      <c r="N965" s="22" t="str">
        <f t="shared" ref="N965:N1028" si="118">+IF(M965="","",N964+1)</f>
        <v/>
      </c>
      <c r="O965" t="str">
        <f t="shared" si="116"/>
        <v/>
      </c>
      <c r="Q965" s="35" t="str">
        <f t="shared" si="114"/>
        <v/>
      </c>
      <c r="S965" t="str">
        <f t="shared" ref="S965:S1028" si="119">+Q965</f>
        <v/>
      </c>
    </row>
    <row r="966" spans="7:19" x14ac:dyDescent="0.3">
      <c r="G966" s="22" t="str">
        <f t="shared" si="117"/>
        <v/>
      </c>
      <c r="H966" s="22"/>
      <c r="I966" s="35" t="str">
        <f t="shared" si="115"/>
        <v/>
      </c>
      <c r="J966" s="35"/>
      <c r="N966" s="22" t="str">
        <f t="shared" si="118"/>
        <v/>
      </c>
      <c r="O966" t="str">
        <f t="shared" si="116"/>
        <v/>
      </c>
      <c r="Q966" s="35" t="str">
        <f t="shared" ref="Q966:Q1029" si="120">++IF(R966="","",Q965+1)</f>
        <v/>
      </c>
      <c r="S966" t="str">
        <f t="shared" si="119"/>
        <v/>
      </c>
    </row>
    <row r="967" spans="7:19" x14ac:dyDescent="0.3">
      <c r="G967" s="22" t="str">
        <f t="shared" si="117"/>
        <v/>
      </c>
      <c r="H967" s="22"/>
      <c r="I967" s="35" t="str">
        <f t="shared" si="115"/>
        <v/>
      </c>
      <c r="J967" s="35"/>
      <c r="N967" s="22" t="str">
        <f t="shared" si="118"/>
        <v/>
      </c>
      <c r="O967" t="str">
        <f t="shared" si="116"/>
        <v/>
      </c>
      <c r="Q967" s="35" t="str">
        <f t="shared" si="120"/>
        <v/>
      </c>
      <c r="S967" t="str">
        <f t="shared" si="119"/>
        <v/>
      </c>
    </row>
    <row r="968" spans="7:19" x14ac:dyDescent="0.3">
      <c r="G968" s="22" t="str">
        <f t="shared" si="117"/>
        <v/>
      </c>
      <c r="H968" s="22"/>
      <c r="I968" s="35" t="str">
        <f t="shared" si="115"/>
        <v/>
      </c>
      <c r="J968" s="35"/>
      <c r="N968" s="22" t="str">
        <f t="shared" si="118"/>
        <v/>
      </c>
      <c r="O968" t="str">
        <f t="shared" si="116"/>
        <v/>
      </c>
      <c r="Q968" s="35" t="str">
        <f t="shared" si="120"/>
        <v/>
      </c>
      <c r="S968" t="str">
        <f t="shared" si="119"/>
        <v/>
      </c>
    </row>
    <row r="969" spans="7:19" x14ac:dyDescent="0.3">
      <c r="G969" s="22" t="str">
        <f t="shared" si="117"/>
        <v/>
      </c>
      <c r="H969" s="22"/>
      <c r="I969" s="35" t="str">
        <f t="shared" si="115"/>
        <v/>
      </c>
      <c r="J969" s="35"/>
      <c r="N969" s="22" t="str">
        <f t="shared" si="118"/>
        <v/>
      </c>
      <c r="O969" t="str">
        <f t="shared" si="116"/>
        <v/>
      </c>
      <c r="Q969" s="35" t="str">
        <f t="shared" si="120"/>
        <v/>
      </c>
      <c r="S969" t="str">
        <f t="shared" si="119"/>
        <v/>
      </c>
    </row>
    <row r="970" spans="7:19" x14ac:dyDescent="0.3">
      <c r="G970" s="22" t="str">
        <f t="shared" si="117"/>
        <v/>
      </c>
      <c r="H970" s="22"/>
      <c r="I970" s="35" t="str">
        <f t="shared" si="115"/>
        <v/>
      </c>
      <c r="J970" s="35"/>
      <c r="N970" s="22" t="str">
        <f t="shared" si="118"/>
        <v/>
      </c>
      <c r="O970" t="str">
        <f t="shared" si="116"/>
        <v/>
      </c>
      <c r="Q970" s="35" t="str">
        <f t="shared" si="120"/>
        <v/>
      </c>
      <c r="S970" t="str">
        <f t="shared" si="119"/>
        <v/>
      </c>
    </row>
    <row r="971" spans="7:19" x14ac:dyDescent="0.3">
      <c r="G971" s="22" t="str">
        <f t="shared" si="117"/>
        <v/>
      </c>
      <c r="H971" s="22"/>
      <c r="I971" s="35" t="str">
        <f t="shared" si="115"/>
        <v/>
      </c>
      <c r="J971" s="35"/>
      <c r="N971" s="22" t="str">
        <f t="shared" si="118"/>
        <v/>
      </c>
      <c r="O971" t="str">
        <f t="shared" si="116"/>
        <v/>
      </c>
      <c r="Q971" s="35" t="str">
        <f t="shared" si="120"/>
        <v/>
      </c>
      <c r="S971" t="str">
        <f t="shared" si="119"/>
        <v/>
      </c>
    </row>
    <row r="972" spans="7:19" x14ac:dyDescent="0.3">
      <c r="G972" s="22" t="str">
        <f t="shared" si="117"/>
        <v/>
      </c>
      <c r="H972" s="22"/>
      <c r="I972" s="35" t="str">
        <f t="shared" si="115"/>
        <v/>
      </c>
      <c r="J972" s="35"/>
      <c r="N972" s="22" t="str">
        <f t="shared" si="118"/>
        <v/>
      </c>
      <c r="O972" t="str">
        <f t="shared" si="116"/>
        <v/>
      </c>
      <c r="Q972" s="35" t="str">
        <f t="shared" si="120"/>
        <v/>
      </c>
      <c r="S972" t="str">
        <f t="shared" si="119"/>
        <v/>
      </c>
    </row>
    <row r="973" spans="7:19" x14ac:dyDescent="0.3">
      <c r="G973" s="22" t="str">
        <f t="shared" si="117"/>
        <v/>
      </c>
      <c r="H973" s="22"/>
      <c r="I973" s="35" t="str">
        <f t="shared" si="115"/>
        <v/>
      </c>
      <c r="J973" s="35"/>
      <c r="N973" s="22" t="str">
        <f t="shared" si="118"/>
        <v/>
      </c>
      <c r="O973" t="str">
        <f t="shared" si="116"/>
        <v/>
      </c>
      <c r="Q973" s="35" t="str">
        <f t="shared" si="120"/>
        <v/>
      </c>
      <c r="S973" t="str">
        <f t="shared" si="119"/>
        <v/>
      </c>
    </row>
    <row r="974" spans="7:19" x14ac:dyDescent="0.3">
      <c r="G974" s="22" t="str">
        <f t="shared" si="117"/>
        <v/>
      </c>
      <c r="H974" s="22"/>
      <c r="I974" s="35" t="str">
        <f t="shared" si="115"/>
        <v/>
      </c>
      <c r="J974" s="35"/>
      <c r="N974" s="22" t="str">
        <f t="shared" si="118"/>
        <v/>
      </c>
      <c r="O974" t="str">
        <f t="shared" si="116"/>
        <v/>
      </c>
      <c r="Q974" s="35" t="str">
        <f t="shared" si="120"/>
        <v/>
      </c>
      <c r="S974" t="str">
        <f t="shared" si="119"/>
        <v/>
      </c>
    </row>
    <row r="975" spans="7:19" x14ac:dyDescent="0.3">
      <c r="G975" s="22" t="str">
        <f t="shared" si="117"/>
        <v/>
      </c>
      <c r="H975" s="22"/>
      <c r="I975" s="35" t="str">
        <f t="shared" si="115"/>
        <v/>
      </c>
      <c r="J975" s="35"/>
      <c r="N975" s="22" t="str">
        <f t="shared" si="118"/>
        <v/>
      </c>
      <c r="O975" t="str">
        <f t="shared" si="116"/>
        <v/>
      </c>
      <c r="Q975" s="35" t="str">
        <f t="shared" si="120"/>
        <v/>
      </c>
      <c r="S975" t="str">
        <f t="shared" si="119"/>
        <v/>
      </c>
    </row>
    <row r="976" spans="7:19" x14ac:dyDescent="0.3">
      <c r="G976" s="22" t="str">
        <f t="shared" si="117"/>
        <v/>
      </c>
      <c r="H976" s="22"/>
      <c r="I976" s="35" t="str">
        <f t="shared" si="115"/>
        <v/>
      </c>
      <c r="J976" s="35"/>
      <c r="N976" s="22" t="str">
        <f t="shared" si="118"/>
        <v/>
      </c>
      <c r="O976" t="str">
        <f t="shared" si="116"/>
        <v/>
      </c>
      <c r="Q976" s="35" t="str">
        <f t="shared" si="120"/>
        <v/>
      </c>
      <c r="S976" t="str">
        <f t="shared" si="119"/>
        <v/>
      </c>
    </row>
    <row r="977" spans="7:19" x14ac:dyDescent="0.3">
      <c r="G977" s="22" t="str">
        <f t="shared" si="117"/>
        <v/>
      </c>
      <c r="H977" s="22"/>
      <c r="I977" s="35" t="str">
        <f t="shared" si="115"/>
        <v/>
      </c>
      <c r="J977" s="35"/>
      <c r="N977" s="22" t="str">
        <f t="shared" si="118"/>
        <v/>
      </c>
      <c r="O977" t="str">
        <f t="shared" si="116"/>
        <v/>
      </c>
      <c r="Q977" s="35" t="str">
        <f t="shared" si="120"/>
        <v/>
      </c>
      <c r="S977" t="str">
        <f t="shared" si="119"/>
        <v/>
      </c>
    </row>
    <row r="978" spans="7:19" x14ac:dyDescent="0.3">
      <c r="G978" s="22" t="str">
        <f t="shared" si="117"/>
        <v/>
      </c>
      <c r="H978" s="22"/>
      <c r="I978" s="35" t="str">
        <f t="shared" si="115"/>
        <v/>
      </c>
      <c r="J978" s="35"/>
      <c r="N978" s="22" t="str">
        <f t="shared" si="118"/>
        <v/>
      </c>
      <c r="O978" t="str">
        <f t="shared" si="116"/>
        <v/>
      </c>
      <c r="Q978" s="35" t="str">
        <f t="shared" si="120"/>
        <v/>
      </c>
      <c r="S978" t="str">
        <f t="shared" si="119"/>
        <v/>
      </c>
    </row>
    <row r="979" spans="7:19" x14ac:dyDescent="0.3">
      <c r="G979" s="22" t="str">
        <f t="shared" si="117"/>
        <v/>
      </c>
      <c r="H979" s="22"/>
      <c r="I979" s="35" t="str">
        <f t="shared" si="115"/>
        <v/>
      </c>
      <c r="J979" s="35"/>
      <c r="N979" s="22" t="str">
        <f t="shared" si="118"/>
        <v/>
      </c>
      <c r="O979" t="str">
        <f t="shared" si="116"/>
        <v/>
      </c>
      <c r="Q979" s="35" t="str">
        <f t="shared" si="120"/>
        <v/>
      </c>
      <c r="S979" t="str">
        <f t="shared" si="119"/>
        <v/>
      </c>
    </row>
    <row r="980" spans="7:19" x14ac:dyDescent="0.3">
      <c r="G980" s="22" t="str">
        <f t="shared" si="117"/>
        <v/>
      </c>
      <c r="H980" s="22"/>
      <c r="I980" s="35" t="str">
        <f t="shared" si="115"/>
        <v/>
      </c>
      <c r="J980" s="35"/>
      <c r="N980" s="22" t="str">
        <f t="shared" si="118"/>
        <v/>
      </c>
      <c r="O980" t="str">
        <f t="shared" si="116"/>
        <v/>
      </c>
      <c r="Q980" s="35" t="str">
        <f t="shared" si="120"/>
        <v/>
      </c>
      <c r="S980" t="str">
        <f t="shared" si="119"/>
        <v/>
      </c>
    </row>
    <row r="981" spans="7:19" x14ac:dyDescent="0.3">
      <c r="G981" s="22" t="str">
        <f t="shared" si="117"/>
        <v/>
      </c>
      <c r="H981" s="22"/>
      <c r="I981" s="35" t="str">
        <f t="shared" si="115"/>
        <v/>
      </c>
      <c r="J981" s="35"/>
      <c r="N981" s="22" t="str">
        <f t="shared" si="118"/>
        <v/>
      </c>
      <c r="O981" t="str">
        <f t="shared" si="116"/>
        <v/>
      </c>
      <c r="Q981" s="35" t="str">
        <f t="shared" si="120"/>
        <v/>
      </c>
      <c r="S981" t="str">
        <f t="shared" si="119"/>
        <v/>
      </c>
    </row>
    <row r="982" spans="7:19" x14ac:dyDescent="0.3">
      <c r="G982" s="22" t="str">
        <f t="shared" si="117"/>
        <v/>
      </c>
      <c r="H982" s="22"/>
      <c r="I982" s="35" t="str">
        <f t="shared" si="115"/>
        <v/>
      </c>
      <c r="J982" s="35"/>
      <c r="N982" s="22" t="str">
        <f t="shared" si="118"/>
        <v/>
      </c>
      <c r="O982" t="str">
        <f t="shared" si="116"/>
        <v/>
      </c>
      <c r="Q982" s="35" t="str">
        <f t="shared" si="120"/>
        <v/>
      </c>
      <c r="S982" t="str">
        <f t="shared" si="119"/>
        <v/>
      </c>
    </row>
    <row r="983" spans="7:19" x14ac:dyDescent="0.3">
      <c r="G983" s="22" t="str">
        <f t="shared" si="117"/>
        <v/>
      </c>
      <c r="H983" s="22"/>
      <c r="I983" s="35" t="str">
        <f t="shared" si="115"/>
        <v/>
      </c>
      <c r="J983" s="35"/>
      <c r="N983" s="22" t="str">
        <f t="shared" si="118"/>
        <v/>
      </c>
      <c r="O983" t="str">
        <f t="shared" si="116"/>
        <v/>
      </c>
      <c r="Q983" s="35" t="str">
        <f t="shared" si="120"/>
        <v/>
      </c>
      <c r="S983" t="str">
        <f t="shared" si="119"/>
        <v/>
      </c>
    </row>
    <row r="984" spans="7:19" x14ac:dyDescent="0.3">
      <c r="G984" s="22" t="str">
        <f t="shared" si="117"/>
        <v/>
      </c>
      <c r="H984" s="22"/>
      <c r="I984" s="35" t="str">
        <f t="shared" si="115"/>
        <v/>
      </c>
      <c r="J984" s="35"/>
      <c r="N984" s="22" t="str">
        <f t="shared" si="118"/>
        <v/>
      </c>
      <c r="O984" t="str">
        <f t="shared" si="116"/>
        <v/>
      </c>
      <c r="Q984" s="35" t="str">
        <f t="shared" si="120"/>
        <v/>
      </c>
      <c r="S984" t="str">
        <f t="shared" si="119"/>
        <v/>
      </c>
    </row>
    <row r="985" spans="7:19" x14ac:dyDescent="0.3">
      <c r="G985" s="22" t="str">
        <f t="shared" si="117"/>
        <v/>
      </c>
      <c r="H985" s="22"/>
      <c r="I985" s="35" t="str">
        <f t="shared" si="115"/>
        <v/>
      </c>
      <c r="J985" s="35"/>
      <c r="N985" s="22" t="str">
        <f t="shared" si="118"/>
        <v/>
      </c>
      <c r="O985" t="str">
        <f t="shared" si="116"/>
        <v/>
      </c>
      <c r="Q985" s="35" t="str">
        <f t="shared" si="120"/>
        <v/>
      </c>
      <c r="S985" t="str">
        <f t="shared" si="119"/>
        <v/>
      </c>
    </row>
    <row r="986" spans="7:19" x14ac:dyDescent="0.3">
      <c r="G986" s="22" t="str">
        <f t="shared" si="117"/>
        <v/>
      </c>
      <c r="H986" s="22"/>
      <c r="I986" s="35" t="str">
        <f t="shared" si="115"/>
        <v/>
      </c>
      <c r="J986" s="35"/>
      <c r="N986" s="22" t="str">
        <f t="shared" si="118"/>
        <v/>
      </c>
      <c r="O986" t="str">
        <f t="shared" si="116"/>
        <v/>
      </c>
      <c r="Q986" s="35" t="str">
        <f t="shared" si="120"/>
        <v/>
      </c>
      <c r="S986" t="str">
        <f t="shared" si="119"/>
        <v/>
      </c>
    </row>
    <row r="987" spans="7:19" x14ac:dyDescent="0.3">
      <c r="G987" s="22" t="str">
        <f t="shared" si="117"/>
        <v/>
      </c>
      <c r="H987" s="22"/>
      <c r="I987" s="35" t="str">
        <f t="shared" si="115"/>
        <v/>
      </c>
      <c r="J987" s="35"/>
      <c r="N987" s="22" t="str">
        <f t="shared" si="118"/>
        <v/>
      </c>
      <c r="O987" t="str">
        <f t="shared" si="116"/>
        <v/>
      </c>
      <c r="Q987" s="35" t="str">
        <f t="shared" si="120"/>
        <v/>
      </c>
      <c r="S987" t="str">
        <f t="shared" si="119"/>
        <v/>
      </c>
    </row>
    <row r="988" spans="7:19" x14ac:dyDescent="0.3">
      <c r="G988" s="22" t="str">
        <f t="shared" si="117"/>
        <v/>
      </c>
      <c r="H988" s="22"/>
      <c r="I988" s="35" t="str">
        <f t="shared" si="115"/>
        <v/>
      </c>
      <c r="J988" s="35"/>
      <c r="N988" s="22" t="str">
        <f t="shared" si="118"/>
        <v/>
      </c>
      <c r="O988" t="str">
        <f t="shared" si="116"/>
        <v/>
      </c>
      <c r="Q988" s="35" t="str">
        <f t="shared" si="120"/>
        <v/>
      </c>
      <c r="S988" t="str">
        <f t="shared" si="119"/>
        <v/>
      </c>
    </row>
    <row r="989" spans="7:19" x14ac:dyDescent="0.3">
      <c r="G989" s="22" t="str">
        <f t="shared" si="117"/>
        <v/>
      </c>
      <c r="H989" s="22"/>
      <c r="I989" s="35" t="str">
        <f t="shared" si="115"/>
        <v/>
      </c>
      <c r="J989" s="35"/>
      <c r="N989" s="22" t="str">
        <f t="shared" si="118"/>
        <v/>
      </c>
      <c r="O989" t="str">
        <f t="shared" si="116"/>
        <v/>
      </c>
      <c r="Q989" s="35" t="str">
        <f t="shared" si="120"/>
        <v/>
      </c>
      <c r="S989" t="str">
        <f t="shared" si="119"/>
        <v/>
      </c>
    </row>
    <row r="990" spans="7:19" x14ac:dyDescent="0.3">
      <c r="G990" s="22" t="str">
        <f t="shared" si="117"/>
        <v/>
      </c>
      <c r="H990" s="22"/>
      <c r="I990" s="35" t="str">
        <f t="shared" si="115"/>
        <v/>
      </c>
      <c r="J990" s="35"/>
      <c r="N990" s="22" t="str">
        <f t="shared" si="118"/>
        <v/>
      </c>
      <c r="O990" t="str">
        <f t="shared" si="116"/>
        <v/>
      </c>
      <c r="Q990" s="35" t="str">
        <f t="shared" si="120"/>
        <v/>
      </c>
      <c r="S990" t="str">
        <f t="shared" si="119"/>
        <v/>
      </c>
    </row>
    <row r="991" spans="7:19" x14ac:dyDescent="0.3">
      <c r="G991" s="22" t="str">
        <f t="shared" si="117"/>
        <v/>
      </c>
      <c r="H991" s="22"/>
      <c r="I991" s="35" t="str">
        <f t="shared" si="115"/>
        <v/>
      </c>
      <c r="J991" s="35"/>
      <c r="N991" s="22" t="str">
        <f t="shared" si="118"/>
        <v/>
      </c>
      <c r="O991" t="str">
        <f t="shared" si="116"/>
        <v/>
      </c>
      <c r="Q991" s="35" t="str">
        <f t="shared" si="120"/>
        <v/>
      </c>
      <c r="S991" t="str">
        <f t="shared" si="119"/>
        <v/>
      </c>
    </row>
    <row r="992" spans="7:19" x14ac:dyDescent="0.3">
      <c r="G992" s="22" t="str">
        <f t="shared" si="117"/>
        <v/>
      </c>
      <c r="H992" s="22"/>
      <c r="I992" s="35" t="str">
        <f t="shared" si="115"/>
        <v/>
      </c>
      <c r="J992" s="35"/>
      <c r="N992" s="22" t="str">
        <f t="shared" si="118"/>
        <v/>
      </c>
      <c r="O992" t="str">
        <f t="shared" si="116"/>
        <v/>
      </c>
      <c r="Q992" s="35" t="str">
        <f t="shared" si="120"/>
        <v/>
      </c>
      <c r="S992" t="str">
        <f t="shared" si="119"/>
        <v/>
      </c>
    </row>
    <row r="993" spans="7:19" x14ac:dyDescent="0.3">
      <c r="G993" s="22" t="str">
        <f t="shared" si="117"/>
        <v/>
      </c>
      <c r="H993" s="22"/>
      <c r="I993" s="35" t="str">
        <f t="shared" si="115"/>
        <v/>
      </c>
      <c r="J993" s="35"/>
      <c r="N993" s="22" t="str">
        <f t="shared" si="118"/>
        <v/>
      </c>
      <c r="O993" t="str">
        <f t="shared" si="116"/>
        <v/>
      </c>
      <c r="Q993" s="35" t="str">
        <f t="shared" si="120"/>
        <v/>
      </c>
      <c r="S993" t="str">
        <f t="shared" si="119"/>
        <v/>
      </c>
    </row>
    <row r="994" spans="7:19" x14ac:dyDescent="0.3">
      <c r="G994" s="22" t="str">
        <f t="shared" si="117"/>
        <v/>
      </c>
      <c r="H994" s="22"/>
      <c r="I994" s="35" t="str">
        <f t="shared" si="115"/>
        <v/>
      </c>
      <c r="J994" s="35"/>
      <c r="N994" s="22" t="str">
        <f t="shared" si="118"/>
        <v/>
      </c>
      <c r="O994" t="str">
        <f t="shared" si="116"/>
        <v/>
      </c>
      <c r="Q994" s="35" t="str">
        <f t="shared" si="120"/>
        <v/>
      </c>
      <c r="S994" t="str">
        <f t="shared" si="119"/>
        <v/>
      </c>
    </row>
    <row r="995" spans="7:19" x14ac:dyDescent="0.3">
      <c r="G995" s="22" t="str">
        <f t="shared" si="117"/>
        <v/>
      </c>
      <c r="H995" s="22"/>
      <c r="I995" s="35" t="str">
        <f t="shared" si="115"/>
        <v/>
      </c>
      <c r="J995" s="35"/>
      <c r="N995" s="22" t="str">
        <f t="shared" si="118"/>
        <v/>
      </c>
      <c r="O995" t="str">
        <f t="shared" si="116"/>
        <v/>
      </c>
      <c r="Q995" s="35" t="str">
        <f t="shared" si="120"/>
        <v/>
      </c>
      <c r="S995" t="str">
        <f t="shared" si="119"/>
        <v/>
      </c>
    </row>
    <row r="996" spans="7:19" x14ac:dyDescent="0.3">
      <c r="G996" s="22" t="str">
        <f t="shared" si="117"/>
        <v/>
      </c>
      <c r="H996" s="22"/>
      <c r="I996" s="35" t="str">
        <f t="shared" si="115"/>
        <v/>
      </c>
      <c r="J996" s="35"/>
      <c r="N996" s="22" t="str">
        <f t="shared" si="118"/>
        <v/>
      </c>
      <c r="O996" t="str">
        <f t="shared" si="116"/>
        <v/>
      </c>
      <c r="Q996" s="35" t="str">
        <f t="shared" si="120"/>
        <v/>
      </c>
      <c r="S996" t="str">
        <f t="shared" si="119"/>
        <v/>
      </c>
    </row>
    <row r="997" spans="7:19" x14ac:dyDescent="0.3">
      <c r="G997" s="22" t="str">
        <f t="shared" si="117"/>
        <v/>
      </c>
      <c r="H997" s="22"/>
      <c r="I997" s="35" t="str">
        <f t="shared" si="115"/>
        <v/>
      </c>
      <c r="J997" s="35"/>
      <c r="N997" s="22" t="str">
        <f t="shared" si="118"/>
        <v/>
      </c>
      <c r="O997" t="str">
        <f t="shared" si="116"/>
        <v/>
      </c>
      <c r="Q997" s="35" t="str">
        <f t="shared" si="120"/>
        <v/>
      </c>
      <c r="S997" t="str">
        <f t="shared" si="119"/>
        <v/>
      </c>
    </row>
    <row r="998" spans="7:19" x14ac:dyDescent="0.3">
      <c r="G998" s="22" t="str">
        <f t="shared" si="117"/>
        <v/>
      </c>
      <c r="H998" s="22"/>
      <c r="I998" s="35" t="str">
        <f t="shared" si="115"/>
        <v/>
      </c>
      <c r="J998" s="35"/>
      <c r="N998" s="22" t="str">
        <f t="shared" si="118"/>
        <v/>
      </c>
      <c r="O998" t="str">
        <f t="shared" si="116"/>
        <v/>
      </c>
      <c r="Q998" s="35" t="str">
        <f t="shared" si="120"/>
        <v/>
      </c>
      <c r="S998" t="str">
        <f t="shared" si="119"/>
        <v/>
      </c>
    </row>
    <row r="999" spans="7:19" x14ac:dyDescent="0.3">
      <c r="G999" s="22" t="str">
        <f t="shared" si="117"/>
        <v/>
      </c>
      <c r="H999" s="22"/>
      <c r="I999" s="35" t="str">
        <f t="shared" si="115"/>
        <v/>
      </c>
      <c r="J999" s="35"/>
      <c r="N999" s="22" t="str">
        <f t="shared" si="118"/>
        <v/>
      </c>
      <c r="O999" t="str">
        <f t="shared" si="116"/>
        <v/>
      </c>
      <c r="Q999" s="35" t="str">
        <f t="shared" si="120"/>
        <v/>
      </c>
      <c r="S999" t="str">
        <f t="shared" si="119"/>
        <v/>
      </c>
    </row>
    <row r="1000" spans="7:19" x14ac:dyDescent="0.3">
      <c r="G1000" s="22" t="str">
        <f t="shared" si="117"/>
        <v/>
      </c>
      <c r="H1000" s="22"/>
      <c r="I1000" s="35" t="str">
        <f t="shared" si="115"/>
        <v/>
      </c>
      <c r="J1000" s="35"/>
      <c r="N1000" s="22" t="str">
        <f t="shared" si="118"/>
        <v/>
      </c>
      <c r="O1000" t="str">
        <f t="shared" si="116"/>
        <v/>
      </c>
      <c r="Q1000" s="35" t="str">
        <f t="shared" si="120"/>
        <v/>
      </c>
      <c r="S1000" t="str">
        <f t="shared" si="119"/>
        <v/>
      </c>
    </row>
    <row r="1001" spans="7:19" x14ac:dyDescent="0.3">
      <c r="G1001" s="22" t="str">
        <f t="shared" si="117"/>
        <v/>
      </c>
      <c r="H1001" s="22"/>
      <c r="I1001" s="35" t="str">
        <f t="shared" si="115"/>
        <v/>
      </c>
      <c r="J1001" s="35"/>
      <c r="N1001" s="22" t="str">
        <f t="shared" si="118"/>
        <v/>
      </c>
      <c r="O1001" t="str">
        <f t="shared" si="116"/>
        <v/>
      </c>
      <c r="Q1001" s="35" t="str">
        <f t="shared" si="120"/>
        <v/>
      </c>
      <c r="S1001" t="str">
        <f t="shared" si="119"/>
        <v/>
      </c>
    </row>
    <row r="1002" spans="7:19" x14ac:dyDescent="0.3">
      <c r="G1002" s="22" t="str">
        <f t="shared" si="117"/>
        <v/>
      </c>
      <c r="H1002" s="22"/>
      <c r="I1002" s="35" t="str">
        <f t="shared" si="115"/>
        <v/>
      </c>
      <c r="J1002" s="35"/>
      <c r="N1002" s="22" t="str">
        <f t="shared" si="118"/>
        <v/>
      </c>
      <c r="O1002" t="str">
        <f t="shared" si="116"/>
        <v/>
      </c>
      <c r="Q1002" s="35" t="str">
        <f t="shared" si="120"/>
        <v/>
      </c>
      <c r="S1002" t="str">
        <f t="shared" si="119"/>
        <v/>
      </c>
    </row>
    <row r="1003" spans="7:19" x14ac:dyDescent="0.3">
      <c r="G1003" s="22" t="str">
        <f t="shared" si="117"/>
        <v/>
      </c>
      <c r="H1003" s="22"/>
      <c r="I1003" s="35" t="str">
        <f t="shared" si="115"/>
        <v/>
      </c>
      <c r="J1003" s="35"/>
      <c r="N1003" s="22" t="str">
        <f t="shared" si="118"/>
        <v/>
      </c>
      <c r="O1003" t="str">
        <f t="shared" si="116"/>
        <v/>
      </c>
      <c r="Q1003" s="35" t="str">
        <f t="shared" si="120"/>
        <v/>
      </c>
      <c r="S1003" t="str">
        <f t="shared" si="119"/>
        <v/>
      </c>
    </row>
    <row r="1004" spans="7:19" x14ac:dyDescent="0.3">
      <c r="G1004" s="22" t="str">
        <f t="shared" si="117"/>
        <v/>
      </c>
      <c r="H1004" s="22"/>
      <c r="I1004" s="35" t="str">
        <f t="shared" si="115"/>
        <v/>
      </c>
      <c r="J1004" s="35"/>
      <c r="N1004" s="22" t="str">
        <f t="shared" si="118"/>
        <v/>
      </c>
      <c r="O1004" t="str">
        <f t="shared" si="116"/>
        <v/>
      </c>
      <c r="Q1004" s="35" t="str">
        <f t="shared" si="120"/>
        <v/>
      </c>
      <c r="S1004" t="str">
        <f t="shared" si="119"/>
        <v/>
      </c>
    </row>
    <row r="1005" spans="7:19" x14ac:dyDescent="0.3">
      <c r="G1005" s="22" t="str">
        <f t="shared" si="117"/>
        <v/>
      </c>
      <c r="H1005" s="22"/>
      <c r="I1005" s="35" t="str">
        <f t="shared" si="115"/>
        <v/>
      </c>
      <c r="J1005" s="35"/>
      <c r="N1005" s="22" t="str">
        <f t="shared" si="118"/>
        <v/>
      </c>
      <c r="O1005" t="str">
        <f t="shared" si="116"/>
        <v/>
      </c>
      <c r="Q1005" s="35" t="str">
        <f t="shared" si="120"/>
        <v/>
      </c>
      <c r="S1005" t="str">
        <f t="shared" si="119"/>
        <v/>
      </c>
    </row>
    <row r="1006" spans="7:19" x14ac:dyDescent="0.3">
      <c r="G1006" s="22" t="str">
        <f t="shared" si="117"/>
        <v/>
      </c>
      <c r="H1006" s="22"/>
      <c r="I1006" s="35" t="str">
        <f t="shared" si="115"/>
        <v/>
      </c>
      <c r="J1006" s="35"/>
      <c r="N1006" s="22" t="str">
        <f t="shared" si="118"/>
        <v/>
      </c>
      <c r="O1006" t="str">
        <f t="shared" si="116"/>
        <v/>
      </c>
      <c r="Q1006" s="35" t="str">
        <f t="shared" si="120"/>
        <v/>
      </c>
      <c r="S1006" t="str">
        <f t="shared" si="119"/>
        <v/>
      </c>
    </row>
    <row r="1007" spans="7:19" x14ac:dyDescent="0.3">
      <c r="G1007" s="22" t="str">
        <f t="shared" si="117"/>
        <v/>
      </c>
      <c r="H1007" s="22"/>
      <c r="I1007" s="35" t="str">
        <f t="shared" si="115"/>
        <v/>
      </c>
      <c r="J1007" s="35"/>
      <c r="N1007" s="22" t="str">
        <f t="shared" si="118"/>
        <v/>
      </c>
      <c r="O1007" t="str">
        <f t="shared" si="116"/>
        <v/>
      </c>
      <c r="Q1007" s="35" t="str">
        <f t="shared" si="120"/>
        <v/>
      </c>
      <c r="S1007" t="str">
        <f t="shared" si="119"/>
        <v/>
      </c>
    </row>
    <row r="1008" spans="7:19" x14ac:dyDescent="0.3">
      <c r="G1008" s="22" t="str">
        <f t="shared" si="117"/>
        <v/>
      </c>
      <c r="H1008" s="22"/>
      <c r="I1008" s="35" t="str">
        <f t="shared" si="115"/>
        <v/>
      </c>
      <c r="J1008" s="35"/>
      <c r="N1008" s="22" t="str">
        <f t="shared" si="118"/>
        <v/>
      </c>
      <c r="O1008" t="str">
        <f t="shared" si="116"/>
        <v/>
      </c>
      <c r="Q1008" s="35" t="str">
        <f t="shared" si="120"/>
        <v/>
      </c>
      <c r="S1008" t="str">
        <f t="shared" si="119"/>
        <v/>
      </c>
    </row>
    <row r="1009" spans="7:19" x14ac:dyDescent="0.3">
      <c r="G1009" s="22" t="str">
        <f t="shared" si="117"/>
        <v/>
      </c>
      <c r="H1009" s="22"/>
      <c r="I1009" s="35" t="str">
        <f t="shared" si="115"/>
        <v/>
      </c>
      <c r="J1009" s="35"/>
      <c r="N1009" s="22" t="str">
        <f t="shared" si="118"/>
        <v/>
      </c>
      <c r="O1009" t="str">
        <f t="shared" si="116"/>
        <v/>
      </c>
      <c r="Q1009" s="35" t="str">
        <f t="shared" si="120"/>
        <v/>
      </c>
      <c r="S1009" t="str">
        <f t="shared" si="119"/>
        <v/>
      </c>
    </row>
    <row r="1010" spans="7:19" x14ac:dyDescent="0.3">
      <c r="G1010" s="22" t="str">
        <f t="shared" si="117"/>
        <v/>
      </c>
      <c r="H1010" s="22"/>
      <c r="I1010" s="35" t="str">
        <f t="shared" si="115"/>
        <v/>
      </c>
      <c r="J1010" s="35"/>
      <c r="N1010" s="22" t="str">
        <f t="shared" si="118"/>
        <v/>
      </c>
      <c r="O1010" t="str">
        <f t="shared" si="116"/>
        <v/>
      </c>
      <c r="Q1010" s="35" t="str">
        <f t="shared" si="120"/>
        <v/>
      </c>
      <c r="S1010" t="str">
        <f t="shared" si="119"/>
        <v/>
      </c>
    </row>
    <row r="1011" spans="7:19" x14ac:dyDescent="0.3">
      <c r="G1011" s="22" t="str">
        <f t="shared" si="117"/>
        <v/>
      </c>
      <c r="H1011" s="22"/>
      <c r="I1011" s="35" t="str">
        <f t="shared" si="115"/>
        <v/>
      </c>
      <c r="J1011" s="35"/>
      <c r="N1011" s="22" t="str">
        <f t="shared" si="118"/>
        <v/>
      </c>
      <c r="O1011" t="str">
        <f t="shared" si="116"/>
        <v/>
      </c>
      <c r="Q1011" s="35" t="str">
        <f t="shared" si="120"/>
        <v/>
      </c>
      <c r="S1011" t="str">
        <f t="shared" si="119"/>
        <v/>
      </c>
    </row>
    <row r="1012" spans="7:19" x14ac:dyDescent="0.3">
      <c r="G1012" s="22" t="str">
        <f t="shared" si="117"/>
        <v/>
      </c>
      <c r="H1012" s="22"/>
      <c r="I1012" s="35" t="str">
        <f t="shared" si="115"/>
        <v/>
      </c>
      <c r="J1012" s="35"/>
      <c r="N1012" s="22" t="str">
        <f t="shared" si="118"/>
        <v/>
      </c>
      <c r="O1012" t="str">
        <f t="shared" si="116"/>
        <v/>
      </c>
      <c r="Q1012" s="35" t="str">
        <f t="shared" si="120"/>
        <v/>
      </c>
      <c r="S1012" t="str">
        <f t="shared" si="119"/>
        <v/>
      </c>
    </row>
    <row r="1013" spans="7:19" x14ac:dyDescent="0.3">
      <c r="G1013" s="22" t="str">
        <f t="shared" si="117"/>
        <v/>
      </c>
      <c r="H1013" s="22"/>
      <c r="I1013" s="35" t="str">
        <f t="shared" si="115"/>
        <v/>
      </c>
      <c r="J1013" s="35"/>
      <c r="N1013" s="22" t="str">
        <f t="shared" si="118"/>
        <v/>
      </c>
      <c r="O1013" t="str">
        <f t="shared" si="116"/>
        <v/>
      </c>
      <c r="Q1013" s="35" t="str">
        <f t="shared" si="120"/>
        <v/>
      </c>
      <c r="S1013" t="str">
        <f t="shared" si="119"/>
        <v/>
      </c>
    </row>
    <row r="1014" spans="7:19" x14ac:dyDescent="0.3">
      <c r="G1014" s="22" t="str">
        <f t="shared" si="117"/>
        <v/>
      </c>
      <c r="H1014" s="22"/>
      <c r="I1014" s="35" t="str">
        <f t="shared" si="115"/>
        <v/>
      </c>
      <c r="J1014" s="35"/>
      <c r="N1014" s="22" t="str">
        <f t="shared" si="118"/>
        <v/>
      </c>
      <c r="O1014" t="str">
        <f t="shared" si="116"/>
        <v/>
      </c>
      <c r="Q1014" s="35" t="str">
        <f t="shared" si="120"/>
        <v/>
      </c>
      <c r="S1014" t="str">
        <f t="shared" si="119"/>
        <v/>
      </c>
    </row>
    <row r="1015" spans="7:19" x14ac:dyDescent="0.3">
      <c r="G1015" s="22" t="str">
        <f t="shared" si="117"/>
        <v/>
      </c>
      <c r="H1015" s="22"/>
      <c r="I1015" s="35" t="str">
        <f t="shared" si="115"/>
        <v/>
      </c>
      <c r="J1015" s="35"/>
      <c r="N1015" s="22" t="str">
        <f t="shared" si="118"/>
        <v/>
      </c>
      <c r="O1015" t="str">
        <f t="shared" si="116"/>
        <v/>
      </c>
      <c r="Q1015" s="35" t="str">
        <f t="shared" si="120"/>
        <v/>
      </c>
      <c r="S1015" t="str">
        <f t="shared" si="119"/>
        <v/>
      </c>
    </row>
    <row r="1016" spans="7:19" x14ac:dyDescent="0.3">
      <c r="G1016" s="22" t="str">
        <f t="shared" si="117"/>
        <v/>
      </c>
      <c r="H1016" s="22"/>
      <c r="I1016" s="35" t="str">
        <f t="shared" ref="I1016:I1079" si="121">+IF(F1016="","","T-"&amp;$G$1+G1016)</f>
        <v/>
      </c>
      <c r="J1016" s="35"/>
      <c r="N1016" s="22" t="str">
        <f t="shared" si="118"/>
        <v/>
      </c>
      <c r="O1016" t="str">
        <f t="shared" si="116"/>
        <v/>
      </c>
      <c r="Q1016" s="35" t="str">
        <f t="shared" si="120"/>
        <v/>
      </c>
      <c r="S1016" t="str">
        <f t="shared" si="119"/>
        <v/>
      </c>
    </row>
    <row r="1017" spans="7:19" x14ac:dyDescent="0.3">
      <c r="G1017" s="22" t="str">
        <f t="shared" si="117"/>
        <v/>
      </c>
      <c r="H1017" s="22"/>
      <c r="I1017" s="35" t="str">
        <f t="shared" si="121"/>
        <v/>
      </c>
      <c r="J1017" s="35"/>
      <c r="N1017" s="22" t="str">
        <f t="shared" si="118"/>
        <v/>
      </c>
      <c r="O1017" t="str">
        <f t="shared" si="116"/>
        <v/>
      </c>
      <c r="Q1017" s="35" t="str">
        <f t="shared" si="120"/>
        <v/>
      </c>
      <c r="S1017" t="str">
        <f t="shared" si="119"/>
        <v/>
      </c>
    </row>
    <row r="1018" spans="7:19" x14ac:dyDescent="0.3">
      <c r="G1018" s="22" t="str">
        <f t="shared" si="117"/>
        <v/>
      </c>
      <c r="H1018" s="22"/>
      <c r="I1018" s="35" t="str">
        <f t="shared" si="121"/>
        <v/>
      </c>
      <c r="J1018" s="35"/>
      <c r="N1018" s="22" t="str">
        <f t="shared" si="118"/>
        <v/>
      </c>
      <c r="O1018" t="str">
        <f t="shared" si="116"/>
        <v/>
      </c>
      <c r="Q1018" s="35" t="str">
        <f t="shared" si="120"/>
        <v/>
      </c>
      <c r="S1018" t="str">
        <f t="shared" si="119"/>
        <v/>
      </c>
    </row>
    <row r="1019" spans="7:19" x14ac:dyDescent="0.3">
      <c r="G1019" s="22" t="str">
        <f t="shared" si="117"/>
        <v/>
      </c>
      <c r="H1019" s="22"/>
      <c r="I1019" s="35" t="str">
        <f t="shared" si="121"/>
        <v/>
      </c>
      <c r="J1019" s="35"/>
      <c r="N1019" s="22" t="str">
        <f t="shared" si="118"/>
        <v/>
      </c>
      <c r="O1019" t="str">
        <f t="shared" si="116"/>
        <v/>
      </c>
      <c r="Q1019" s="35" t="str">
        <f t="shared" si="120"/>
        <v/>
      </c>
      <c r="S1019" t="str">
        <f t="shared" si="119"/>
        <v/>
      </c>
    </row>
    <row r="1020" spans="7:19" x14ac:dyDescent="0.3">
      <c r="G1020" s="22" t="str">
        <f t="shared" si="117"/>
        <v/>
      </c>
      <c r="H1020" s="22"/>
      <c r="I1020" s="35" t="str">
        <f t="shared" si="121"/>
        <v/>
      </c>
      <c r="J1020" s="35"/>
      <c r="N1020" s="22" t="str">
        <f t="shared" si="118"/>
        <v/>
      </c>
      <c r="O1020" t="str">
        <f t="shared" si="116"/>
        <v/>
      </c>
      <c r="Q1020" s="35" t="str">
        <f t="shared" si="120"/>
        <v/>
      </c>
      <c r="S1020" t="str">
        <f t="shared" si="119"/>
        <v/>
      </c>
    </row>
    <row r="1021" spans="7:19" x14ac:dyDescent="0.3">
      <c r="G1021" s="22" t="str">
        <f t="shared" si="117"/>
        <v/>
      </c>
      <c r="H1021" s="22"/>
      <c r="I1021" s="35" t="str">
        <f t="shared" si="121"/>
        <v/>
      </c>
      <c r="J1021" s="35"/>
      <c r="N1021" s="22" t="str">
        <f t="shared" si="118"/>
        <v/>
      </c>
      <c r="O1021" t="str">
        <f t="shared" si="116"/>
        <v/>
      </c>
      <c r="Q1021" s="35" t="str">
        <f t="shared" si="120"/>
        <v/>
      </c>
      <c r="S1021" t="str">
        <f t="shared" si="119"/>
        <v/>
      </c>
    </row>
    <row r="1022" spans="7:19" x14ac:dyDescent="0.3">
      <c r="G1022" s="22" t="str">
        <f t="shared" si="117"/>
        <v/>
      </c>
      <c r="H1022" s="22"/>
      <c r="I1022" s="35" t="str">
        <f t="shared" si="121"/>
        <v/>
      </c>
      <c r="J1022" s="35"/>
      <c r="N1022" s="22" t="str">
        <f t="shared" si="118"/>
        <v/>
      </c>
      <c r="O1022" t="str">
        <f t="shared" si="116"/>
        <v/>
      </c>
      <c r="Q1022" s="35" t="str">
        <f t="shared" si="120"/>
        <v/>
      </c>
      <c r="S1022" t="str">
        <f t="shared" si="119"/>
        <v/>
      </c>
    </row>
    <row r="1023" spans="7:19" x14ac:dyDescent="0.3">
      <c r="G1023" s="22" t="str">
        <f t="shared" si="117"/>
        <v/>
      </c>
      <c r="H1023" s="22"/>
      <c r="I1023" s="35" t="str">
        <f t="shared" si="121"/>
        <v/>
      </c>
      <c r="J1023" s="35"/>
      <c r="N1023" s="22" t="str">
        <f t="shared" si="118"/>
        <v/>
      </c>
      <c r="O1023" t="str">
        <f t="shared" si="116"/>
        <v/>
      </c>
      <c r="Q1023" s="35" t="str">
        <f t="shared" si="120"/>
        <v/>
      </c>
      <c r="S1023" t="str">
        <f t="shared" si="119"/>
        <v/>
      </c>
    </row>
    <row r="1024" spans="7:19" x14ac:dyDescent="0.3">
      <c r="G1024" s="22" t="str">
        <f t="shared" si="117"/>
        <v/>
      </c>
      <c r="H1024" s="22"/>
      <c r="I1024" s="35" t="str">
        <f t="shared" si="121"/>
        <v/>
      </c>
      <c r="J1024" s="35"/>
      <c r="N1024" s="22" t="str">
        <f t="shared" si="118"/>
        <v/>
      </c>
      <c r="O1024" t="str">
        <f t="shared" si="116"/>
        <v/>
      </c>
      <c r="Q1024" s="35" t="str">
        <f t="shared" si="120"/>
        <v/>
      </c>
      <c r="S1024" t="str">
        <f t="shared" si="119"/>
        <v/>
      </c>
    </row>
    <row r="1025" spans="7:19" x14ac:dyDescent="0.3">
      <c r="G1025" s="22" t="str">
        <f t="shared" si="117"/>
        <v/>
      </c>
      <c r="H1025" s="22"/>
      <c r="I1025" s="35" t="str">
        <f t="shared" si="121"/>
        <v/>
      </c>
      <c r="J1025" s="35"/>
      <c r="N1025" s="22" t="str">
        <f t="shared" si="118"/>
        <v/>
      </c>
      <c r="O1025" t="str">
        <f t="shared" si="116"/>
        <v/>
      </c>
      <c r="Q1025" s="35" t="str">
        <f t="shared" si="120"/>
        <v/>
      </c>
      <c r="S1025" t="str">
        <f t="shared" si="119"/>
        <v/>
      </c>
    </row>
    <row r="1026" spans="7:19" x14ac:dyDescent="0.3">
      <c r="G1026" s="22" t="str">
        <f t="shared" si="117"/>
        <v/>
      </c>
      <c r="H1026" s="22"/>
      <c r="I1026" s="35" t="str">
        <f t="shared" si="121"/>
        <v/>
      </c>
      <c r="J1026" s="35"/>
      <c r="N1026" s="22" t="str">
        <f t="shared" si="118"/>
        <v/>
      </c>
      <c r="O1026" t="str">
        <f t="shared" si="116"/>
        <v/>
      </c>
      <c r="Q1026" s="35" t="str">
        <f t="shared" si="120"/>
        <v/>
      </c>
      <c r="S1026" t="str">
        <f t="shared" si="119"/>
        <v/>
      </c>
    </row>
    <row r="1027" spans="7:19" x14ac:dyDescent="0.3">
      <c r="G1027" s="22" t="str">
        <f t="shared" si="117"/>
        <v/>
      </c>
      <c r="H1027" s="22"/>
      <c r="I1027" s="35" t="str">
        <f t="shared" si="121"/>
        <v/>
      </c>
      <c r="J1027" s="35"/>
      <c r="N1027" s="22" t="str">
        <f t="shared" si="118"/>
        <v/>
      </c>
      <c r="O1027" t="str">
        <f t="shared" si="116"/>
        <v/>
      </c>
      <c r="Q1027" s="35" t="str">
        <f t="shared" si="120"/>
        <v/>
      </c>
      <c r="S1027" t="str">
        <f t="shared" si="119"/>
        <v/>
      </c>
    </row>
    <row r="1028" spans="7:19" x14ac:dyDescent="0.3">
      <c r="G1028" s="22" t="str">
        <f t="shared" si="117"/>
        <v/>
      </c>
      <c r="H1028" s="22"/>
      <c r="I1028" s="35" t="str">
        <f t="shared" si="121"/>
        <v/>
      </c>
      <c r="J1028" s="35"/>
      <c r="N1028" s="22" t="str">
        <f t="shared" si="118"/>
        <v/>
      </c>
      <c r="O1028" t="str">
        <f t="shared" ref="O1028:O1091" si="122">+IF(M1028="","","C-"&amp;$G$1+N1028)</f>
        <v/>
      </c>
      <c r="Q1028" s="35" t="str">
        <f t="shared" si="120"/>
        <v/>
      </c>
      <c r="S1028" t="str">
        <f t="shared" si="119"/>
        <v/>
      </c>
    </row>
    <row r="1029" spans="7:19" x14ac:dyDescent="0.3">
      <c r="G1029" s="22" t="str">
        <f t="shared" ref="G1029:G1092" si="123">+IF(F1029="","",G1028+1)</f>
        <v/>
      </c>
      <c r="H1029" s="22"/>
      <c r="I1029" s="35" t="str">
        <f t="shared" si="121"/>
        <v/>
      </c>
      <c r="J1029" s="35"/>
      <c r="N1029" s="22" t="str">
        <f t="shared" ref="N1029:N1092" si="124">+IF(M1029="","",N1028+1)</f>
        <v/>
      </c>
      <c r="O1029" t="str">
        <f t="shared" si="122"/>
        <v/>
      </c>
      <c r="Q1029" s="35" t="str">
        <f t="shared" si="120"/>
        <v/>
      </c>
      <c r="S1029" t="str">
        <f t="shared" ref="S1029:S1092" si="125">+Q1029</f>
        <v/>
      </c>
    </row>
    <row r="1030" spans="7:19" x14ac:dyDescent="0.3">
      <c r="G1030" s="22" t="str">
        <f t="shared" si="123"/>
        <v/>
      </c>
      <c r="H1030" s="22"/>
      <c r="I1030" s="35" t="str">
        <f t="shared" si="121"/>
        <v/>
      </c>
      <c r="J1030" s="35"/>
      <c r="N1030" s="22" t="str">
        <f t="shared" si="124"/>
        <v/>
      </c>
      <c r="O1030" t="str">
        <f t="shared" si="122"/>
        <v/>
      </c>
      <c r="Q1030" s="35" t="str">
        <f t="shared" ref="Q1030:Q1093" si="126">++IF(R1030="","",Q1029+1)</f>
        <v/>
      </c>
      <c r="S1030" t="str">
        <f t="shared" si="125"/>
        <v/>
      </c>
    </row>
    <row r="1031" spans="7:19" x14ac:dyDescent="0.3">
      <c r="G1031" s="22" t="str">
        <f t="shared" si="123"/>
        <v/>
      </c>
      <c r="H1031" s="22"/>
      <c r="I1031" s="35" t="str">
        <f t="shared" si="121"/>
        <v/>
      </c>
      <c r="J1031" s="35"/>
      <c r="N1031" s="22" t="str">
        <f t="shared" si="124"/>
        <v/>
      </c>
      <c r="O1031" t="str">
        <f t="shared" si="122"/>
        <v/>
      </c>
      <c r="Q1031" s="35" t="str">
        <f t="shared" si="126"/>
        <v/>
      </c>
      <c r="S1031" t="str">
        <f t="shared" si="125"/>
        <v/>
      </c>
    </row>
    <row r="1032" spans="7:19" x14ac:dyDescent="0.3">
      <c r="G1032" s="22" t="str">
        <f t="shared" si="123"/>
        <v/>
      </c>
      <c r="H1032" s="22"/>
      <c r="I1032" s="35" t="str">
        <f t="shared" si="121"/>
        <v/>
      </c>
      <c r="J1032" s="35"/>
      <c r="N1032" s="22" t="str">
        <f t="shared" si="124"/>
        <v/>
      </c>
      <c r="O1032" t="str">
        <f t="shared" si="122"/>
        <v/>
      </c>
      <c r="Q1032" s="35" t="str">
        <f t="shared" si="126"/>
        <v/>
      </c>
      <c r="S1032" t="str">
        <f t="shared" si="125"/>
        <v/>
      </c>
    </row>
    <row r="1033" spans="7:19" x14ac:dyDescent="0.3">
      <c r="G1033" s="22" t="str">
        <f t="shared" si="123"/>
        <v/>
      </c>
      <c r="H1033" s="22"/>
      <c r="I1033" s="35" t="str">
        <f t="shared" si="121"/>
        <v/>
      </c>
      <c r="J1033" s="35"/>
      <c r="N1033" s="22" t="str">
        <f t="shared" si="124"/>
        <v/>
      </c>
      <c r="O1033" t="str">
        <f t="shared" si="122"/>
        <v/>
      </c>
      <c r="Q1033" s="35" t="str">
        <f t="shared" si="126"/>
        <v/>
      </c>
      <c r="S1033" t="str">
        <f t="shared" si="125"/>
        <v/>
      </c>
    </row>
    <row r="1034" spans="7:19" x14ac:dyDescent="0.3">
      <c r="G1034" s="22" t="str">
        <f t="shared" si="123"/>
        <v/>
      </c>
      <c r="H1034" s="22"/>
      <c r="I1034" s="35" t="str">
        <f t="shared" si="121"/>
        <v/>
      </c>
      <c r="J1034" s="35"/>
      <c r="N1034" s="22" t="str">
        <f t="shared" si="124"/>
        <v/>
      </c>
      <c r="O1034" t="str">
        <f t="shared" si="122"/>
        <v/>
      </c>
      <c r="Q1034" s="35" t="str">
        <f t="shared" si="126"/>
        <v/>
      </c>
      <c r="S1034" t="str">
        <f t="shared" si="125"/>
        <v/>
      </c>
    </row>
    <row r="1035" spans="7:19" x14ac:dyDescent="0.3">
      <c r="G1035" s="22" t="str">
        <f t="shared" si="123"/>
        <v/>
      </c>
      <c r="H1035" s="22"/>
      <c r="I1035" s="35" t="str">
        <f t="shared" si="121"/>
        <v/>
      </c>
      <c r="J1035" s="35"/>
      <c r="N1035" s="22" t="str">
        <f t="shared" si="124"/>
        <v/>
      </c>
      <c r="O1035" t="str">
        <f t="shared" si="122"/>
        <v/>
      </c>
      <c r="Q1035" s="35" t="str">
        <f t="shared" si="126"/>
        <v/>
      </c>
      <c r="S1035" t="str">
        <f t="shared" si="125"/>
        <v/>
      </c>
    </row>
    <row r="1036" spans="7:19" x14ac:dyDescent="0.3">
      <c r="G1036" s="22" t="str">
        <f t="shared" si="123"/>
        <v/>
      </c>
      <c r="H1036" s="22"/>
      <c r="I1036" s="35" t="str">
        <f t="shared" si="121"/>
        <v/>
      </c>
      <c r="J1036" s="35"/>
      <c r="N1036" s="22" t="str">
        <f t="shared" si="124"/>
        <v/>
      </c>
      <c r="O1036" t="str">
        <f t="shared" si="122"/>
        <v/>
      </c>
      <c r="Q1036" s="35" t="str">
        <f t="shared" si="126"/>
        <v/>
      </c>
      <c r="S1036" t="str">
        <f t="shared" si="125"/>
        <v/>
      </c>
    </row>
    <row r="1037" spans="7:19" x14ac:dyDescent="0.3">
      <c r="G1037" s="22" t="str">
        <f t="shared" si="123"/>
        <v/>
      </c>
      <c r="H1037" s="22"/>
      <c r="I1037" s="35" t="str">
        <f t="shared" si="121"/>
        <v/>
      </c>
      <c r="J1037" s="35"/>
      <c r="N1037" s="22" t="str">
        <f t="shared" si="124"/>
        <v/>
      </c>
      <c r="O1037" t="str">
        <f t="shared" si="122"/>
        <v/>
      </c>
      <c r="Q1037" s="35" t="str">
        <f t="shared" si="126"/>
        <v/>
      </c>
      <c r="S1037" t="str">
        <f t="shared" si="125"/>
        <v/>
      </c>
    </row>
    <row r="1038" spans="7:19" x14ac:dyDescent="0.3">
      <c r="G1038" s="22" t="str">
        <f t="shared" si="123"/>
        <v/>
      </c>
      <c r="H1038" s="22"/>
      <c r="I1038" s="35" t="str">
        <f t="shared" si="121"/>
        <v/>
      </c>
      <c r="J1038" s="35"/>
      <c r="N1038" s="22" t="str">
        <f t="shared" si="124"/>
        <v/>
      </c>
      <c r="O1038" t="str">
        <f t="shared" si="122"/>
        <v/>
      </c>
      <c r="Q1038" s="35" t="str">
        <f t="shared" si="126"/>
        <v/>
      </c>
      <c r="S1038" t="str">
        <f t="shared" si="125"/>
        <v/>
      </c>
    </row>
    <row r="1039" spans="7:19" x14ac:dyDescent="0.3">
      <c r="G1039" s="22" t="str">
        <f t="shared" si="123"/>
        <v/>
      </c>
      <c r="H1039" s="22"/>
      <c r="I1039" s="35" t="str">
        <f t="shared" si="121"/>
        <v/>
      </c>
      <c r="J1039" s="35"/>
      <c r="N1039" s="22" t="str">
        <f t="shared" si="124"/>
        <v/>
      </c>
      <c r="O1039" t="str">
        <f t="shared" si="122"/>
        <v/>
      </c>
      <c r="Q1039" s="35" t="str">
        <f t="shared" si="126"/>
        <v/>
      </c>
      <c r="S1039" t="str">
        <f t="shared" si="125"/>
        <v/>
      </c>
    </row>
    <row r="1040" spans="7:19" x14ac:dyDescent="0.3">
      <c r="G1040" s="22" t="str">
        <f t="shared" si="123"/>
        <v/>
      </c>
      <c r="H1040" s="22"/>
      <c r="I1040" s="35" t="str">
        <f t="shared" si="121"/>
        <v/>
      </c>
      <c r="J1040" s="35"/>
      <c r="N1040" s="22" t="str">
        <f t="shared" si="124"/>
        <v/>
      </c>
      <c r="O1040" t="str">
        <f t="shared" si="122"/>
        <v/>
      </c>
      <c r="Q1040" s="35" t="str">
        <f t="shared" si="126"/>
        <v/>
      </c>
      <c r="S1040" t="str">
        <f t="shared" si="125"/>
        <v/>
      </c>
    </row>
    <row r="1041" spans="7:19" x14ac:dyDescent="0.3">
      <c r="G1041" s="22" t="str">
        <f t="shared" si="123"/>
        <v/>
      </c>
      <c r="H1041" s="22"/>
      <c r="I1041" s="35" t="str">
        <f t="shared" si="121"/>
        <v/>
      </c>
      <c r="J1041" s="35"/>
      <c r="N1041" s="22" t="str">
        <f t="shared" si="124"/>
        <v/>
      </c>
      <c r="O1041" t="str">
        <f t="shared" si="122"/>
        <v/>
      </c>
      <c r="Q1041" s="35" t="str">
        <f t="shared" si="126"/>
        <v/>
      </c>
      <c r="S1041" t="str">
        <f t="shared" si="125"/>
        <v/>
      </c>
    </row>
    <row r="1042" spans="7:19" x14ac:dyDescent="0.3">
      <c r="G1042" s="22" t="str">
        <f t="shared" si="123"/>
        <v/>
      </c>
      <c r="H1042" s="22"/>
      <c r="I1042" s="35" t="str">
        <f t="shared" si="121"/>
        <v/>
      </c>
      <c r="J1042" s="35"/>
      <c r="N1042" s="22" t="str">
        <f t="shared" si="124"/>
        <v/>
      </c>
      <c r="O1042" t="str">
        <f t="shared" si="122"/>
        <v/>
      </c>
      <c r="Q1042" s="35" t="str">
        <f t="shared" si="126"/>
        <v/>
      </c>
      <c r="S1042" t="str">
        <f t="shared" si="125"/>
        <v/>
      </c>
    </row>
    <row r="1043" spans="7:19" x14ac:dyDescent="0.3">
      <c r="G1043" s="22" t="str">
        <f t="shared" si="123"/>
        <v/>
      </c>
      <c r="H1043" s="22"/>
      <c r="I1043" s="35" t="str">
        <f t="shared" si="121"/>
        <v/>
      </c>
      <c r="J1043" s="35"/>
      <c r="N1043" s="22" t="str">
        <f t="shared" si="124"/>
        <v/>
      </c>
      <c r="O1043" t="str">
        <f t="shared" si="122"/>
        <v/>
      </c>
      <c r="Q1043" s="35" t="str">
        <f t="shared" si="126"/>
        <v/>
      </c>
      <c r="S1043" t="str">
        <f t="shared" si="125"/>
        <v/>
      </c>
    </row>
    <row r="1044" spans="7:19" x14ac:dyDescent="0.3">
      <c r="G1044" s="22" t="str">
        <f t="shared" si="123"/>
        <v/>
      </c>
      <c r="H1044" s="22"/>
      <c r="I1044" s="35" t="str">
        <f t="shared" si="121"/>
        <v/>
      </c>
      <c r="J1044" s="35"/>
      <c r="N1044" s="22" t="str">
        <f t="shared" si="124"/>
        <v/>
      </c>
      <c r="O1044" t="str">
        <f t="shared" si="122"/>
        <v/>
      </c>
      <c r="Q1044" s="35" t="str">
        <f t="shared" si="126"/>
        <v/>
      </c>
      <c r="S1044" t="str">
        <f t="shared" si="125"/>
        <v/>
      </c>
    </row>
    <row r="1045" spans="7:19" x14ac:dyDescent="0.3">
      <c r="G1045" s="22" t="str">
        <f t="shared" si="123"/>
        <v/>
      </c>
      <c r="H1045" s="22"/>
      <c r="I1045" s="35" t="str">
        <f t="shared" si="121"/>
        <v/>
      </c>
      <c r="J1045" s="35"/>
      <c r="N1045" s="22" t="str">
        <f t="shared" si="124"/>
        <v/>
      </c>
      <c r="O1045" t="str">
        <f t="shared" si="122"/>
        <v/>
      </c>
      <c r="Q1045" s="35" t="str">
        <f t="shared" si="126"/>
        <v/>
      </c>
      <c r="S1045" t="str">
        <f t="shared" si="125"/>
        <v/>
      </c>
    </row>
    <row r="1046" spans="7:19" x14ac:dyDescent="0.3">
      <c r="G1046" s="22" t="str">
        <f t="shared" si="123"/>
        <v/>
      </c>
      <c r="H1046" s="22"/>
      <c r="I1046" s="35" t="str">
        <f t="shared" si="121"/>
        <v/>
      </c>
      <c r="J1046" s="35"/>
      <c r="N1046" s="22" t="str">
        <f t="shared" si="124"/>
        <v/>
      </c>
      <c r="O1046" t="str">
        <f t="shared" si="122"/>
        <v/>
      </c>
      <c r="Q1046" s="35" t="str">
        <f t="shared" si="126"/>
        <v/>
      </c>
      <c r="S1046" t="str">
        <f t="shared" si="125"/>
        <v/>
      </c>
    </row>
    <row r="1047" spans="7:19" x14ac:dyDescent="0.3">
      <c r="G1047" s="22" t="str">
        <f t="shared" si="123"/>
        <v/>
      </c>
      <c r="H1047" s="22"/>
      <c r="I1047" s="35" t="str">
        <f t="shared" si="121"/>
        <v/>
      </c>
      <c r="J1047" s="35"/>
      <c r="N1047" s="22" t="str">
        <f t="shared" si="124"/>
        <v/>
      </c>
      <c r="O1047" t="str">
        <f t="shared" si="122"/>
        <v/>
      </c>
      <c r="Q1047" s="35" t="str">
        <f t="shared" si="126"/>
        <v/>
      </c>
      <c r="S1047" t="str">
        <f t="shared" si="125"/>
        <v/>
      </c>
    </row>
    <row r="1048" spans="7:19" x14ac:dyDescent="0.3">
      <c r="G1048" s="22" t="str">
        <f t="shared" si="123"/>
        <v/>
      </c>
      <c r="H1048" s="22"/>
      <c r="I1048" s="35" t="str">
        <f t="shared" si="121"/>
        <v/>
      </c>
      <c r="J1048" s="35"/>
      <c r="N1048" s="22" t="str">
        <f t="shared" si="124"/>
        <v/>
      </c>
      <c r="O1048" t="str">
        <f t="shared" si="122"/>
        <v/>
      </c>
      <c r="Q1048" s="35" t="str">
        <f t="shared" si="126"/>
        <v/>
      </c>
      <c r="S1048" t="str">
        <f t="shared" si="125"/>
        <v/>
      </c>
    </row>
    <row r="1049" spans="7:19" x14ac:dyDescent="0.3">
      <c r="G1049" s="22" t="str">
        <f t="shared" si="123"/>
        <v/>
      </c>
      <c r="H1049" s="22"/>
      <c r="I1049" s="35" t="str">
        <f t="shared" si="121"/>
        <v/>
      </c>
      <c r="J1049" s="35"/>
      <c r="N1049" s="22" t="str">
        <f t="shared" si="124"/>
        <v/>
      </c>
      <c r="O1049" t="str">
        <f t="shared" si="122"/>
        <v/>
      </c>
      <c r="Q1049" s="35" t="str">
        <f t="shared" si="126"/>
        <v/>
      </c>
      <c r="S1049" t="str">
        <f t="shared" si="125"/>
        <v/>
      </c>
    </row>
    <row r="1050" spans="7:19" x14ac:dyDescent="0.3">
      <c r="G1050" s="22" t="str">
        <f t="shared" si="123"/>
        <v/>
      </c>
      <c r="H1050" s="22"/>
      <c r="I1050" s="35" t="str">
        <f t="shared" si="121"/>
        <v/>
      </c>
      <c r="J1050" s="35"/>
      <c r="N1050" s="22" t="str">
        <f t="shared" si="124"/>
        <v/>
      </c>
      <c r="O1050" t="str">
        <f t="shared" si="122"/>
        <v/>
      </c>
      <c r="Q1050" s="35" t="str">
        <f t="shared" si="126"/>
        <v/>
      </c>
      <c r="S1050" t="str">
        <f t="shared" si="125"/>
        <v/>
      </c>
    </row>
    <row r="1051" spans="7:19" x14ac:dyDescent="0.3">
      <c r="G1051" s="22" t="str">
        <f t="shared" si="123"/>
        <v/>
      </c>
      <c r="H1051" s="22"/>
      <c r="I1051" s="35" t="str">
        <f t="shared" si="121"/>
        <v/>
      </c>
      <c r="J1051" s="35"/>
      <c r="N1051" s="22" t="str">
        <f t="shared" si="124"/>
        <v/>
      </c>
      <c r="O1051" t="str">
        <f t="shared" si="122"/>
        <v/>
      </c>
      <c r="Q1051" s="35" t="str">
        <f t="shared" si="126"/>
        <v/>
      </c>
      <c r="S1051" t="str">
        <f t="shared" si="125"/>
        <v/>
      </c>
    </row>
    <row r="1052" spans="7:19" x14ac:dyDescent="0.3">
      <c r="G1052" s="22" t="str">
        <f t="shared" si="123"/>
        <v/>
      </c>
      <c r="H1052" s="22"/>
      <c r="I1052" s="35" t="str">
        <f t="shared" si="121"/>
        <v/>
      </c>
      <c r="J1052" s="35"/>
      <c r="N1052" s="22" t="str">
        <f t="shared" si="124"/>
        <v/>
      </c>
      <c r="O1052" t="str">
        <f t="shared" si="122"/>
        <v/>
      </c>
      <c r="Q1052" s="35" t="str">
        <f t="shared" si="126"/>
        <v/>
      </c>
      <c r="S1052" t="str">
        <f t="shared" si="125"/>
        <v/>
      </c>
    </row>
    <row r="1053" spans="7:19" x14ac:dyDescent="0.3">
      <c r="G1053" s="22" t="str">
        <f t="shared" si="123"/>
        <v/>
      </c>
      <c r="H1053" s="22"/>
      <c r="I1053" s="35" t="str">
        <f t="shared" si="121"/>
        <v/>
      </c>
      <c r="J1053" s="35"/>
      <c r="N1053" s="22" t="str">
        <f t="shared" si="124"/>
        <v/>
      </c>
      <c r="O1053" t="str">
        <f t="shared" si="122"/>
        <v/>
      </c>
      <c r="Q1053" s="35" t="str">
        <f t="shared" si="126"/>
        <v/>
      </c>
      <c r="S1053" t="str">
        <f t="shared" si="125"/>
        <v/>
      </c>
    </row>
    <row r="1054" spans="7:19" x14ac:dyDescent="0.3">
      <c r="G1054" s="22" t="str">
        <f t="shared" si="123"/>
        <v/>
      </c>
      <c r="H1054" s="22"/>
      <c r="I1054" s="35" t="str">
        <f t="shared" si="121"/>
        <v/>
      </c>
      <c r="J1054" s="35"/>
      <c r="N1054" s="22" t="str">
        <f t="shared" si="124"/>
        <v/>
      </c>
      <c r="O1054" t="str">
        <f t="shared" si="122"/>
        <v/>
      </c>
      <c r="Q1054" s="35" t="str">
        <f t="shared" si="126"/>
        <v/>
      </c>
      <c r="S1054" t="str">
        <f t="shared" si="125"/>
        <v/>
      </c>
    </row>
    <row r="1055" spans="7:19" x14ac:dyDescent="0.3">
      <c r="G1055" s="22" t="str">
        <f t="shared" si="123"/>
        <v/>
      </c>
      <c r="H1055" s="22"/>
      <c r="I1055" s="35" t="str">
        <f t="shared" si="121"/>
        <v/>
      </c>
      <c r="J1055" s="35"/>
      <c r="N1055" s="22" t="str">
        <f t="shared" si="124"/>
        <v/>
      </c>
      <c r="O1055" t="str">
        <f t="shared" si="122"/>
        <v/>
      </c>
      <c r="Q1055" s="35" t="str">
        <f t="shared" si="126"/>
        <v/>
      </c>
      <c r="S1055" t="str">
        <f t="shared" si="125"/>
        <v/>
      </c>
    </row>
    <row r="1056" spans="7:19" x14ac:dyDescent="0.3">
      <c r="G1056" s="22" t="str">
        <f t="shared" si="123"/>
        <v/>
      </c>
      <c r="H1056" s="22"/>
      <c r="I1056" s="35" t="str">
        <f t="shared" si="121"/>
        <v/>
      </c>
      <c r="J1056" s="35"/>
      <c r="N1056" s="22" t="str">
        <f t="shared" si="124"/>
        <v/>
      </c>
      <c r="O1056" t="str">
        <f t="shared" si="122"/>
        <v/>
      </c>
      <c r="Q1056" s="35" t="str">
        <f t="shared" si="126"/>
        <v/>
      </c>
      <c r="S1056" t="str">
        <f t="shared" si="125"/>
        <v/>
      </c>
    </row>
    <row r="1057" spans="7:19" x14ac:dyDescent="0.3">
      <c r="G1057" s="22" t="str">
        <f t="shared" si="123"/>
        <v/>
      </c>
      <c r="H1057" s="22"/>
      <c r="I1057" s="35" t="str">
        <f t="shared" si="121"/>
        <v/>
      </c>
      <c r="J1057" s="35"/>
      <c r="N1057" s="22" t="str">
        <f t="shared" si="124"/>
        <v/>
      </c>
      <c r="O1057" t="str">
        <f t="shared" si="122"/>
        <v/>
      </c>
      <c r="Q1057" s="35" t="str">
        <f t="shared" si="126"/>
        <v/>
      </c>
      <c r="S1057" t="str">
        <f t="shared" si="125"/>
        <v/>
      </c>
    </row>
    <row r="1058" spans="7:19" x14ac:dyDescent="0.3">
      <c r="G1058" s="22" t="str">
        <f t="shared" si="123"/>
        <v/>
      </c>
      <c r="H1058" s="22"/>
      <c r="I1058" s="35" t="str">
        <f t="shared" si="121"/>
        <v/>
      </c>
      <c r="J1058" s="35"/>
      <c r="N1058" s="22" t="str">
        <f t="shared" si="124"/>
        <v/>
      </c>
      <c r="O1058" t="str">
        <f t="shared" si="122"/>
        <v/>
      </c>
      <c r="Q1058" s="35" t="str">
        <f t="shared" si="126"/>
        <v/>
      </c>
      <c r="S1058" t="str">
        <f t="shared" si="125"/>
        <v/>
      </c>
    </row>
    <row r="1059" spans="7:19" x14ac:dyDescent="0.3">
      <c r="G1059" s="22" t="str">
        <f t="shared" si="123"/>
        <v/>
      </c>
      <c r="H1059" s="22"/>
      <c r="I1059" s="35" t="str">
        <f t="shared" si="121"/>
        <v/>
      </c>
      <c r="J1059" s="35"/>
      <c r="N1059" s="22" t="str">
        <f t="shared" si="124"/>
        <v/>
      </c>
      <c r="O1059" t="str">
        <f t="shared" si="122"/>
        <v/>
      </c>
      <c r="Q1059" s="35" t="str">
        <f t="shared" si="126"/>
        <v/>
      </c>
      <c r="S1059" t="str">
        <f t="shared" si="125"/>
        <v/>
      </c>
    </row>
    <row r="1060" spans="7:19" x14ac:dyDescent="0.3">
      <c r="G1060" s="22" t="str">
        <f t="shared" si="123"/>
        <v/>
      </c>
      <c r="H1060" s="22"/>
      <c r="I1060" s="35" t="str">
        <f t="shared" si="121"/>
        <v/>
      </c>
      <c r="J1060" s="35"/>
      <c r="N1060" s="22" t="str">
        <f t="shared" si="124"/>
        <v/>
      </c>
      <c r="O1060" t="str">
        <f t="shared" si="122"/>
        <v/>
      </c>
      <c r="Q1060" s="35" t="str">
        <f t="shared" si="126"/>
        <v/>
      </c>
      <c r="S1060" t="str">
        <f t="shared" si="125"/>
        <v/>
      </c>
    </row>
    <row r="1061" spans="7:19" x14ac:dyDescent="0.3">
      <c r="G1061" s="22" t="str">
        <f t="shared" si="123"/>
        <v/>
      </c>
      <c r="H1061" s="22"/>
      <c r="I1061" s="35" t="str">
        <f t="shared" si="121"/>
        <v/>
      </c>
      <c r="J1061" s="35"/>
      <c r="N1061" s="22" t="str">
        <f t="shared" si="124"/>
        <v/>
      </c>
      <c r="O1061" t="str">
        <f t="shared" si="122"/>
        <v/>
      </c>
      <c r="Q1061" s="35" t="str">
        <f t="shared" si="126"/>
        <v/>
      </c>
      <c r="S1061" t="str">
        <f t="shared" si="125"/>
        <v/>
      </c>
    </row>
    <row r="1062" spans="7:19" x14ac:dyDescent="0.3">
      <c r="G1062" s="22" t="str">
        <f t="shared" si="123"/>
        <v/>
      </c>
      <c r="H1062" s="22"/>
      <c r="I1062" s="35" t="str">
        <f t="shared" si="121"/>
        <v/>
      </c>
      <c r="J1062" s="35"/>
      <c r="N1062" s="22" t="str">
        <f t="shared" si="124"/>
        <v/>
      </c>
      <c r="O1062" t="str">
        <f t="shared" si="122"/>
        <v/>
      </c>
      <c r="Q1062" s="35" t="str">
        <f t="shared" si="126"/>
        <v/>
      </c>
      <c r="S1062" t="str">
        <f t="shared" si="125"/>
        <v/>
      </c>
    </row>
    <row r="1063" spans="7:19" x14ac:dyDescent="0.3">
      <c r="G1063" s="22" t="str">
        <f t="shared" si="123"/>
        <v/>
      </c>
      <c r="H1063" s="22"/>
      <c r="I1063" s="35" t="str">
        <f t="shared" si="121"/>
        <v/>
      </c>
      <c r="J1063" s="35"/>
      <c r="N1063" s="22" t="str">
        <f t="shared" si="124"/>
        <v/>
      </c>
      <c r="O1063" t="str">
        <f t="shared" si="122"/>
        <v/>
      </c>
      <c r="Q1063" s="35" t="str">
        <f t="shared" si="126"/>
        <v/>
      </c>
      <c r="S1063" t="str">
        <f t="shared" si="125"/>
        <v/>
      </c>
    </row>
    <row r="1064" spans="7:19" x14ac:dyDescent="0.3">
      <c r="G1064" s="22" t="str">
        <f t="shared" si="123"/>
        <v/>
      </c>
      <c r="H1064" s="22"/>
      <c r="I1064" s="35" t="str">
        <f t="shared" si="121"/>
        <v/>
      </c>
      <c r="J1064" s="35"/>
      <c r="N1064" s="22" t="str">
        <f t="shared" si="124"/>
        <v/>
      </c>
      <c r="O1064" t="str">
        <f t="shared" si="122"/>
        <v/>
      </c>
      <c r="Q1064" s="35" t="str">
        <f t="shared" si="126"/>
        <v/>
      </c>
      <c r="S1064" t="str">
        <f t="shared" si="125"/>
        <v/>
      </c>
    </row>
    <row r="1065" spans="7:19" x14ac:dyDescent="0.3">
      <c r="G1065" s="22" t="str">
        <f t="shared" si="123"/>
        <v/>
      </c>
      <c r="H1065" s="22"/>
      <c r="I1065" s="35" t="str">
        <f t="shared" si="121"/>
        <v/>
      </c>
      <c r="J1065" s="35"/>
      <c r="N1065" s="22" t="str">
        <f t="shared" si="124"/>
        <v/>
      </c>
      <c r="O1065" t="str">
        <f t="shared" si="122"/>
        <v/>
      </c>
      <c r="Q1065" s="35" t="str">
        <f t="shared" si="126"/>
        <v/>
      </c>
      <c r="S1065" t="str">
        <f t="shared" si="125"/>
        <v/>
      </c>
    </row>
    <row r="1066" spans="7:19" x14ac:dyDescent="0.3">
      <c r="G1066" s="22" t="str">
        <f t="shared" si="123"/>
        <v/>
      </c>
      <c r="H1066" s="22"/>
      <c r="I1066" s="35" t="str">
        <f t="shared" si="121"/>
        <v/>
      </c>
      <c r="J1066" s="35"/>
      <c r="N1066" s="22" t="str">
        <f t="shared" si="124"/>
        <v/>
      </c>
      <c r="O1066" t="str">
        <f t="shared" si="122"/>
        <v/>
      </c>
      <c r="Q1066" s="35" t="str">
        <f t="shared" si="126"/>
        <v/>
      </c>
      <c r="S1066" t="str">
        <f t="shared" si="125"/>
        <v/>
      </c>
    </row>
    <row r="1067" spans="7:19" x14ac:dyDescent="0.3">
      <c r="G1067" s="22" t="str">
        <f t="shared" si="123"/>
        <v/>
      </c>
      <c r="H1067" s="22"/>
      <c r="I1067" s="35" t="str">
        <f t="shared" si="121"/>
        <v/>
      </c>
      <c r="J1067" s="35"/>
      <c r="N1067" s="22" t="str">
        <f t="shared" si="124"/>
        <v/>
      </c>
      <c r="O1067" t="str">
        <f t="shared" si="122"/>
        <v/>
      </c>
      <c r="Q1067" s="35" t="str">
        <f t="shared" si="126"/>
        <v/>
      </c>
      <c r="S1067" t="str">
        <f t="shared" si="125"/>
        <v/>
      </c>
    </row>
    <row r="1068" spans="7:19" x14ac:dyDescent="0.3">
      <c r="G1068" s="22" t="str">
        <f t="shared" si="123"/>
        <v/>
      </c>
      <c r="H1068" s="22"/>
      <c r="I1068" s="35" t="str">
        <f t="shared" si="121"/>
        <v/>
      </c>
      <c r="J1068" s="35"/>
      <c r="N1068" s="22" t="str">
        <f t="shared" si="124"/>
        <v/>
      </c>
      <c r="O1068" t="str">
        <f t="shared" si="122"/>
        <v/>
      </c>
      <c r="Q1068" s="35" t="str">
        <f t="shared" si="126"/>
        <v/>
      </c>
      <c r="S1068" t="str">
        <f t="shared" si="125"/>
        <v/>
      </c>
    </row>
    <row r="1069" spans="7:19" x14ac:dyDescent="0.3">
      <c r="G1069" s="22" t="str">
        <f t="shared" si="123"/>
        <v/>
      </c>
      <c r="H1069" s="22"/>
      <c r="I1069" s="35" t="str">
        <f t="shared" si="121"/>
        <v/>
      </c>
      <c r="J1069" s="35"/>
      <c r="N1069" s="22" t="str">
        <f t="shared" si="124"/>
        <v/>
      </c>
      <c r="O1069" t="str">
        <f t="shared" si="122"/>
        <v/>
      </c>
      <c r="Q1069" s="35" t="str">
        <f t="shared" si="126"/>
        <v/>
      </c>
      <c r="S1069" t="str">
        <f t="shared" si="125"/>
        <v/>
      </c>
    </row>
    <row r="1070" spans="7:19" x14ac:dyDescent="0.3">
      <c r="G1070" s="22" t="str">
        <f t="shared" si="123"/>
        <v/>
      </c>
      <c r="H1070" s="22"/>
      <c r="I1070" s="35" t="str">
        <f t="shared" si="121"/>
        <v/>
      </c>
      <c r="J1070" s="35"/>
      <c r="N1070" s="22" t="str">
        <f t="shared" si="124"/>
        <v/>
      </c>
      <c r="O1070" t="str">
        <f t="shared" si="122"/>
        <v/>
      </c>
      <c r="Q1070" s="35" t="str">
        <f t="shared" si="126"/>
        <v/>
      </c>
      <c r="S1070" t="str">
        <f t="shared" si="125"/>
        <v/>
      </c>
    </row>
    <row r="1071" spans="7:19" x14ac:dyDescent="0.3">
      <c r="G1071" s="22" t="str">
        <f t="shared" si="123"/>
        <v/>
      </c>
      <c r="H1071" s="22"/>
      <c r="I1071" s="35" t="str">
        <f t="shared" si="121"/>
        <v/>
      </c>
      <c r="J1071" s="35"/>
      <c r="N1071" s="22" t="str">
        <f t="shared" si="124"/>
        <v/>
      </c>
      <c r="O1071" t="str">
        <f t="shared" si="122"/>
        <v/>
      </c>
      <c r="Q1071" s="35" t="str">
        <f t="shared" si="126"/>
        <v/>
      </c>
      <c r="S1071" t="str">
        <f t="shared" si="125"/>
        <v/>
      </c>
    </row>
    <row r="1072" spans="7:19" x14ac:dyDescent="0.3">
      <c r="G1072" s="22" t="str">
        <f t="shared" si="123"/>
        <v/>
      </c>
      <c r="H1072" s="22"/>
      <c r="I1072" s="35" t="str">
        <f t="shared" si="121"/>
        <v/>
      </c>
      <c r="J1072" s="35"/>
      <c r="N1072" s="22" t="str">
        <f t="shared" si="124"/>
        <v/>
      </c>
      <c r="O1072" t="str">
        <f t="shared" si="122"/>
        <v/>
      </c>
      <c r="Q1072" s="35" t="str">
        <f t="shared" si="126"/>
        <v/>
      </c>
      <c r="S1072" t="str">
        <f t="shared" si="125"/>
        <v/>
      </c>
    </row>
    <row r="1073" spans="7:19" x14ac:dyDescent="0.3">
      <c r="G1073" s="22" t="str">
        <f t="shared" si="123"/>
        <v/>
      </c>
      <c r="H1073" s="22"/>
      <c r="I1073" s="35" t="str">
        <f t="shared" si="121"/>
        <v/>
      </c>
      <c r="J1073" s="35"/>
      <c r="N1073" s="22" t="str">
        <f t="shared" si="124"/>
        <v/>
      </c>
      <c r="O1073" t="str">
        <f t="shared" si="122"/>
        <v/>
      </c>
      <c r="Q1073" s="35" t="str">
        <f t="shared" si="126"/>
        <v/>
      </c>
      <c r="S1073" t="str">
        <f t="shared" si="125"/>
        <v/>
      </c>
    </row>
    <row r="1074" spans="7:19" x14ac:dyDescent="0.3">
      <c r="G1074" s="22" t="str">
        <f t="shared" si="123"/>
        <v/>
      </c>
      <c r="H1074" s="22"/>
      <c r="I1074" s="35" t="str">
        <f t="shared" si="121"/>
        <v/>
      </c>
      <c r="J1074" s="35"/>
      <c r="N1074" s="22" t="str">
        <f t="shared" si="124"/>
        <v/>
      </c>
      <c r="O1074" t="str">
        <f t="shared" si="122"/>
        <v/>
      </c>
      <c r="Q1074" s="35" t="str">
        <f t="shared" si="126"/>
        <v/>
      </c>
      <c r="S1074" t="str">
        <f t="shared" si="125"/>
        <v/>
      </c>
    </row>
    <row r="1075" spans="7:19" x14ac:dyDescent="0.3">
      <c r="G1075" s="22" t="str">
        <f t="shared" si="123"/>
        <v/>
      </c>
      <c r="H1075" s="22"/>
      <c r="I1075" s="35" t="str">
        <f t="shared" si="121"/>
        <v/>
      </c>
      <c r="J1075" s="35"/>
      <c r="N1075" s="22" t="str">
        <f t="shared" si="124"/>
        <v/>
      </c>
      <c r="O1075" t="str">
        <f t="shared" si="122"/>
        <v/>
      </c>
      <c r="Q1075" s="35" t="str">
        <f t="shared" si="126"/>
        <v/>
      </c>
      <c r="S1075" t="str">
        <f t="shared" si="125"/>
        <v/>
      </c>
    </row>
    <row r="1076" spans="7:19" x14ac:dyDescent="0.3">
      <c r="G1076" s="22" t="str">
        <f t="shared" si="123"/>
        <v/>
      </c>
      <c r="H1076" s="22"/>
      <c r="I1076" s="35" t="str">
        <f t="shared" si="121"/>
        <v/>
      </c>
      <c r="J1076" s="35"/>
      <c r="N1076" s="22" t="str">
        <f t="shared" si="124"/>
        <v/>
      </c>
      <c r="O1076" t="str">
        <f t="shared" si="122"/>
        <v/>
      </c>
      <c r="Q1076" s="35" t="str">
        <f t="shared" si="126"/>
        <v/>
      </c>
      <c r="S1076" t="str">
        <f t="shared" si="125"/>
        <v/>
      </c>
    </row>
    <row r="1077" spans="7:19" x14ac:dyDescent="0.3">
      <c r="G1077" s="22" t="str">
        <f t="shared" si="123"/>
        <v/>
      </c>
      <c r="H1077" s="22"/>
      <c r="I1077" s="35" t="str">
        <f t="shared" si="121"/>
        <v/>
      </c>
      <c r="J1077" s="35"/>
      <c r="N1077" s="22" t="str">
        <f t="shared" si="124"/>
        <v/>
      </c>
      <c r="O1077" t="str">
        <f t="shared" si="122"/>
        <v/>
      </c>
      <c r="Q1077" s="35" t="str">
        <f t="shared" si="126"/>
        <v/>
      </c>
      <c r="S1077" t="str">
        <f t="shared" si="125"/>
        <v/>
      </c>
    </row>
    <row r="1078" spans="7:19" x14ac:dyDescent="0.3">
      <c r="G1078" s="22" t="str">
        <f t="shared" si="123"/>
        <v/>
      </c>
      <c r="H1078" s="22"/>
      <c r="I1078" s="35" t="str">
        <f t="shared" si="121"/>
        <v/>
      </c>
      <c r="J1078" s="35"/>
      <c r="N1078" s="22" t="str">
        <f t="shared" si="124"/>
        <v/>
      </c>
      <c r="O1078" t="str">
        <f t="shared" si="122"/>
        <v/>
      </c>
      <c r="Q1078" s="35" t="str">
        <f t="shared" si="126"/>
        <v/>
      </c>
      <c r="S1078" t="str">
        <f t="shared" si="125"/>
        <v/>
      </c>
    </row>
    <row r="1079" spans="7:19" x14ac:dyDescent="0.3">
      <c r="G1079" s="22" t="str">
        <f t="shared" si="123"/>
        <v/>
      </c>
      <c r="H1079" s="22"/>
      <c r="I1079" s="35" t="str">
        <f t="shared" si="121"/>
        <v/>
      </c>
      <c r="J1079" s="35"/>
      <c r="N1079" s="22" t="str">
        <f t="shared" si="124"/>
        <v/>
      </c>
      <c r="O1079" t="str">
        <f t="shared" si="122"/>
        <v/>
      </c>
      <c r="Q1079" s="35" t="str">
        <f t="shared" si="126"/>
        <v/>
      </c>
      <c r="S1079" t="str">
        <f t="shared" si="125"/>
        <v/>
      </c>
    </row>
    <row r="1080" spans="7:19" x14ac:dyDescent="0.3">
      <c r="G1080" s="22" t="str">
        <f t="shared" si="123"/>
        <v/>
      </c>
      <c r="H1080" s="22"/>
      <c r="I1080" s="35" t="str">
        <f t="shared" ref="I1080:I1143" si="127">+IF(F1080="","","T-"&amp;$G$1+G1080)</f>
        <v/>
      </c>
      <c r="J1080" s="35"/>
      <c r="N1080" s="22" t="str">
        <f t="shared" si="124"/>
        <v/>
      </c>
      <c r="O1080" t="str">
        <f t="shared" si="122"/>
        <v/>
      </c>
      <c r="Q1080" s="35" t="str">
        <f t="shared" si="126"/>
        <v/>
      </c>
      <c r="S1080" t="str">
        <f t="shared" si="125"/>
        <v/>
      </c>
    </row>
    <row r="1081" spans="7:19" x14ac:dyDescent="0.3">
      <c r="G1081" s="22" t="str">
        <f t="shared" si="123"/>
        <v/>
      </c>
      <c r="H1081" s="22"/>
      <c r="I1081" s="35" t="str">
        <f t="shared" si="127"/>
        <v/>
      </c>
      <c r="J1081" s="35"/>
      <c r="N1081" s="22" t="str">
        <f t="shared" si="124"/>
        <v/>
      </c>
      <c r="O1081" t="str">
        <f t="shared" si="122"/>
        <v/>
      </c>
      <c r="Q1081" s="35" t="str">
        <f t="shared" si="126"/>
        <v/>
      </c>
      <c r="S1081" t="str">
        <f t="shared" si="125"/>
        <v/>
      </c>
    </row>
    <row r="1082" spans="7:19" x14ac:dyDescent="0.3">
      <c r="G1082" s="22" t="str">
        <f t="shared" si="123"/>
        <v/>
      </c>
      <c r="H1082" s="22"/>
      <c r="I1082" s="35" t="str">
        <f t="shared" si="127"/>
        <v/>
      </c>
      <c r="J1082" s="35"/>
      <c r="N1082" s="22" t="str">
        <f t="shared" si="124"/>
        <v/>
      </c>
      <c r="O1082" t="str">
        <f t="shared" si="122"/>
        <v/>
      </c>
      <c r="Q1082" s="35" t="str">
        <f t="shared" si="126"/>
        <v/>
      </c>
      <c r="S1082" t="str">
        <f t="shared" si="125"/>
        <v/>
      </c>
    </row>
    <row r="1083" spans="7:19" x14ac:dyDescent="0.3">
      <c r="G1083" s="22" t="str">
        <f t="shared" si="123"/>
        <v/>
      </c>
      <c r="H1083" s="22"/>
      <c r="I1083" s="35" t="str">
        <f t="shared" si="127"/>
        <v/>
      </c>
      <c r="J1083" s="35"/>
      <c r="N1083" s="22" t="str">
        <f t="shared" si="124"/>
        <v/>
      </c>
      <c r="O1083" t="str">
        <f t="shared" si="122"/>
        <v/>
      </c>
      <c r="Q1083" s="35" t="str">
        <f t="shared" si="126"/>
        <v/>
      </c>
      <c r="S1083" t="str">
        <f t="shared" si="125"/>
        <v/>
      </c>
    </row>
    <row r="1084" spans="7:19" x14ac:dyDescent="0.3">
      <c r="G1084" s="22" t="str">
        <f t="shared" si="123"/>
        <v/>
      </c>
      <c r="H1084" s="22"/>
      <c r="I1084" s="35" t="str">
        <f t="shared" si="127"/>
        <v/>
      </c>
      <c r="J1084" s="35"/>
      <c r="N1084" s="22" t="str">
        <f t="shared" si="124"/>
        <v/>
      </c>
      <c r="O1084" t="str">
        <f t="shared" si="122"/>
        <v/>
      </c>
      <c r="Q1084" s="35" t="str">
        <f t="shared" si="126"/>
        <v/>
      </c>
      <c r="S1084" t="str">
        <f t="shared" si="125"/>
        <v/>
      </c>
    </row>
    <row r="1085" spans="7:19" x14ac:dyDescent="0.3">
      <c r="G1085" s="22" t="str">
        <f t="shared" si="123"/>
        <v/>
      </c>
      <c r="H1085" s="22"/>
      <c r="I1085" s="35" t="str">
        <f t="shared" si="127"/>
        <v/>
      </c>
      <c r="J1085" s="35"/>
      <c r="N1085" s="22" t="str">
        <f t="shared" si="124"/>
        <v/>
      </c>
      <c r="O1085" t="str">
        <f t="shared" si="122"/>
        <v/>
      </c>
      <c r="Q1085" s="35" t="str">
        <f t="shared" si="126"/>
        <v/>
      </c>
      <c r="S1085" t="str">
        <f t="shared" si="125"/>
        <v/>
      </c>
    </row>
    <row r="1086" spans="7:19" x14ac:dyDescent="0.3">
      <c r="G1086" s="22" t="str">
        <f t="shared" si="123"/>
        <v/>
      </c>
      <c r="H1086" s="22"/>
      <c r="I1086" s="35" t="str">
        <f t="shared" si="127"/>
        <v/>
      </c>
      <c r="J1086" s="35"/>
      <c r="N1086" s="22" t="str">
        <f t="shared" si="124"/>
        <v/>
      </c>
      <c r="O1086" t="str">
        <f t="shared" si="122"/>
        <v/>
      </c>
      <c r="Q1086" s="35" t="str">
        <f t="shared" si="126"/>
        <v/>
      </c>
      <c r="S1086" t="str">
        <f t="shared" si="125"/>
        <v/>
      </c>
    </row>
    <row r="1087" spans="7:19" x14ac:dyDescent="0.3">
      <c r="G1087" s="22" t="str">
        <f t="shared" si="123"/>
        <v/>
      </c>
      <c r="H1087" s="22"/>
      <c r="I1087" s="35" t="str">
        <f t="shared" si="127"/>
        <v/>
      </c>
      <c r="J1087" s="35"/>
      <c r="N1087" s="22" t="str">
        <f t="shared" si="124"/>
        <v/>
      </c>
      <c r="O1087" t="str">
        <f t="shared" si="122"/>
        <v/>
      </c>
      <c r="Q1087" s="35" t="str">
        <f t="shared" si="126"/>
        <v/>
      </c>
      <c r="S1087" t="str">
        <f t="shared" si="125"/>
        <v/>
      </c>
    </row>
    <row r="1088" spans="7:19" x14ac:dyDescent="0.3">
      <c r="G1088" s="22" t="str">
        <f t="shared" si="123"/>
        <v/>
      </c>
      <c r="H1088" s="22"/>
      <c r="I1088" s="35" t="str">
        <f t="shared" si="127"/>
        <v/>
      </c>
      <c r="J1088" s="35"/>
      <c r="N1088" s="22" t="str">
        <f t="shared" si="124"/>
        <v/>
      </c>
      <c r="O1088" t="str">
        <f t="shared" si="122"/>
        <v/>
      </c>
      <c r="Q1088" s="35" t="str">
        <f t="shared" si="126"/>
        <v/>
      </c>
      <c r="S1088" t="str">
        <f t="shared" si="125"/>
        <v/>
      </c>
    </row>
    <row r="1089" spans="7:19" x14ac:dyDescent="0.3">
      <c r="G1089" s="22" t="str">
        <f t="shared" si="123"/>
        <v/>
      </c>
      <c r="H1089" s="22"/>
      <c r="I1089" s="35" t="str">
        <f t="shared" si="127"/>
        <v/>
      </c>
      <c r="J1089" s="35"/>
      <c r="N1089" s="22" t="str">
        <f t="shared" si="124"/>
        <v/>
      </c>
      <c r="O1089" t="str">
        <f t="shared" si="122"/>
        <v/>
      </c>
      <c r="Q1089" s="35" t="str">
        <f t="shared" si="126"/>
        <v/>
      </c>
      <c r="S1089" t="str">
        <f t="shared" si="125"/>
        <v/>
      </c>
    </row>
    <row r="1090" spans="7:19" x14ac:dyDescent="0.3">
      <c r="G1090" s="22" t="str">
        <f t="shared" si="123"/>
        <v/>
      </c>
      <c r="H1090" s="22"/>
      <c r="I1090" s="35" t="str">
        <f t="shared" si="127"/>
        <v/>
      </c>
      <c r="J1090" s="35"/>
      <c r="N1090" s="22" t="str">
        <f t="shared" si="124"/>
        <v/>
      </c>
      <c r="O1090" t="str">
        <f t="shared" si="122"/>
        <v/>
      </c>
      <c r="Q1090" s="35" t="str">
        <f t="shared" si="126"/>
        <v/>
      </c>
      <c r="S1090" t="str">
        <f t="shared" si="125"/>
        <v/>
      </c>
    </row>
    <row r="1091" spans="7:19" x14ac:dyDescent="0.3">
      <c r="G1091" s="22" t="str">
        <f t="shared" si="123"/>
        <v/>
      </c>
      <c r="H1091" s="22"/>
      <c r="I1091" s="35" t="str">
        <f t="shared" si="127"/>
        <v/>
      </c>
      <c r="J1091" s="35"/>
      <c r="N1091" s="22" t="str">
        <f t="shared" si="124"/>
        <v/>
      </c>
      <c r="O1091" t="str">
        <f t="shared" si="122"/>
        <v/>
      </c>
      <c r="Q1091" s="35" t="str">
        <f t="shared" si="126"/>
        <v/>
      </c>
      <c r="S1091" t="str">
        <f t="shared" si="125"/>
        <v/>
      </c>
    </row>
    <row r="1092" spans="7:19" x14ac:dyDescent="0.3">
      <c r="G1092" s="22" t="str">
        <f t="shared" si="123"/>
        <v/>
      </c>
      <c r="H1092" s="22"/>
      <c r="I1092" s="35" t="str">
        <f t="shared" si="127"/>
        <v/>
      </c>
      <c r="J1092" s="35"/>
      <c r="N1092" s="22" t="str">
        <f t="shared" si="124"/>
        <v/>
      </c>
      <c r="O1092" t="str">
        <f t="shared" ref="O1092:O1155" si="128">+IF(M1092="","","C-"&amp;$G$1+N1092)</f>
        <v/>
      </c>
      <c r="Q1092" s="35" t="str">
        <f t="shared" si="126"/>
        <v/>
      </c>
      <c r="S1092" t="str">
        <f t="shared" si="125"/>
        <v/>
      </c>
    </row>
    <row r="1093" spans="7:19" x14ac:dyDescent="0.3">
      <c r="G1093" s="22" t="str">
        <f t="shared" ref="G1093:G1156" si="129">+IF(F1093="","",G1092+1)</f>
        <v/>
      </c>
      <c r="H1093" s="22"/>
      <c r="I1093" s="35" t="str">
        <f t="shared" si="127"/>
        <v/>
      </c>
      <c r="J1093" s="35"/>
      <c r="N1093" s="22" t="str">
        <f t="shared" ref="N1093:N1156" si="130">+IF(M1093="","",N1092+1)</f>
        <v/>
      </c>
      <c r="O1093" t="str">
        <f t="shared" si="128"/>
        <v/>
      </c>
      <c r="Q1093" s="35" t="str">
        <f t="shared" si="126"/>
        <v/>
      </c>
      <c r="S1093" t="str">
        <f t="shared" ref="S1093:S1156" si="131">+Q1093</f>
        <v/>
      </c>
    </row>
    <row r="1094" spans="7:19" x14ac:dyDescent="0.3">
      <c r="G1094" s="22" t="str">
        <f t="shared" si="129"/>
        <v/>
      </c>
      <c r="H1094" s="22"/>
      <c r="I1094" s="35" t="str">
        <f t="shared" si="127"/>
        <v/>
      </c>
      <c r="J1094" s="35"/>
      <c r="N1094" s="22" t="str">
        <f t="shared" si="130"/>
        <v/>
      </c>
      <c r="O1094" t="str">
        <f t="shared" si="128"/>
        <v/>
      </c>
      <c r="Q1094" s="35" t="str">
        <f t="shared" ref="Q1094:Q1157" si="132">++IF(R1094="","",Q1093+1)</f>
        <v/>
      </c>
      <c r="S1094" t="str">
        <f t="shared" si="131"/>
        <v/>
      </c>
    </row>
    <row r="1095" spans="7:19" x14ac:dyDescent="0.3">
      <c r="G1095" s="22" t="str">
        <f t="shared" si="129"/>
        <v/>
      </c>
      <c r="H1095" s="22"/>
      <c r="I1095" s="35" t="str">
        <f t="shared" si="127"/>
        <v/>
      </c>
      <c r="J1095" s="35"/>
      <c r="N1095" s="22" t="str">
        <f t="shared" si="130"/>
        <v/>
      </c>
      <c r="O1095" t="str">
        <f t="shared" si="128"/>
        <v/>
      </c>
      <c r="Q1095" s="35" t="str">
        <f t="shared" si="132"/>
        <v/>
      </c>
      <c r="S1095" t="str">
        <f t="shared" si="131"/>
        <v/>
      </c>
    </row>
    <row r="1096" spans="7:19" x14ac:dyDescent="0.3">
      <c r="G1096" s="22" t="str">
        <f t="shared" si="129"/>
        <v/>
      </c>
      <c r="H1096" s="22"/>
      <c r="I1096" s="35" t="str">
        <f t="shared" si="127"/>
        <v/>
      </c>
      <c r="J1096" s="35"/>
      <c r="N1096" s="22" t="str">
        <f t="shared" si="130"/>
        <v/>
      </c>
      <c r="O1096" t="str">
        <f t="shared" si="128"/>
        <v/>
      </c>
      <c r="Q1096" s="35" t="str">
        <f t="shared" si="132"/>
        <v/>
      </c>
      <c r="S1096" t="str">
        <f t="shared" si="131"/>
        <v/>
      </c>
    </row>
    <row r="1097" spans="7:19" x14ac:dyDescent="0.3">
      <c r="G1097" s="22" t="str">
        <f t="shared" si="129"/>
        <v/>
      </c>
      <c r="H1097" s="22"/>
      <c r="I1097" s="35" t="str">
        <f t="shared" si="127"/>
        <v/>
      </c>
      <c r="J1097" s="35"/>
      <c r="N1097" s="22" t="str">
        <f t="shared" si="130"/>
        <v/>
      </c>
      <c r="O1097" t="str">
        <f t="shared" si="128"/>
        <v/>
      </c>
      <c r="Q1097" s="35" t="str">
        <f t="shared" si="132"/>
        <v/>
      </c>
      <c r="S1097" t="str">
        <f t="shared" si="131"/>
        <v/>
      </c>
    </row>
    <row r="1098" spans="7:19" x14ac:dyDescent="0.3">
      <c r="G1098" s="22" t="str">
        <f t="shared" si="129"/>
        <v/>
      </c>
      <c r="H1098" s="22"/>
      <c r="I1098" s="35" t="str">
        <f t="shared" si="127"/>
        <v/>
      </c>
      <c r="J1098" s="35"/>
      <c r="N1098" s="22" t="str">
        <f t="shared" si="130"/>
        <v/>
      </c>
      <c r="O1098" t="str">
        <f t="shared" si="128"/>
        <v/>
      </c>
      <c r="Q1098" s="35" t="str">
        <f t="shared" si="132"/>
        <v/>
      </c>
      <c r="S1098" t="str">
        <f t="shared" si="131"/>
        <v/>
      </c>
    </row>
    <row r="1099" spans="7:19" x14ac:dyDescent="0.3">
      <c r="G1099" s="22" t="str">
        <f t="shared" si="129"/>
        <v/>
      </c>
      <c r="H1099" s="22"/>
      <c r="I1099" s="35" t="str">
        <f t="shared" si="127"/>
        <v/>
      </c>
      <c r="J1099" s="35"/>
      <c r="N1099" s="22" t="str">
        <f t="shared" si="130"/>
        <v/>
      </c>
      <c r="O1099" t="str">
        <f t="shared" si="128"/>
        <v/>
      </c>
      <c r="Q1099" s="35" t="str">
        <f t="shared" si="132"/>
        <v/>
      </c>
      <c r="S1099" t="str">
        <f t="shared" si="131"/>
        <v/>
      </c>
    </row>
    <row r="1100" spans="7:19" x14ac:dyDescent="0.3">
      <c r="G1100" s="22" t="str">
        <f t="shared" si="129"/>
        <v/>
      </c>
      <c r="H1100" s="22"/>
      <c r="I1100" s="35" t="str">
        <f t="shared" si="127"/>
        <v/>
      </c>
      <c r="J1100" s="35"/>
      <c r="N1100" s="22" t="str">
        <f t="shared" si="130"/>
        <v/>
      </c>
      <c r="O1100" t="str">
        <f t="shared" si="128"/>
        <v/>
      </c>
      <c r="Q1100" s="35" t="str">
        <f t="shared" si="132"/>
        <v/>
      </c>
      <c r="S1100" t="str">
        <f t="shared" si="131"/>
        <v/>
      </c>
    </row>
    <row r="1101" spans="7:19" x14ac:dyDescent="0.3">
      <c r="G1101" s="22" t="str">
        <f t="shared" si="129"/>
        <v/>
      </c>
      <c r="H1101" s="22"/>
      <c r="I1101" s="35" t="str">
        <f t="shared" si="127"/>
        <v/>
      </c>
      <c r="J1101" s="35"/>
      <c r="N1101" s="22" t="str">
        <f t="shared" si="130"/>
        <v/>
      </c>
      <c r="O1101" t="str">
        <f t="shared" si="128"/>
        <v/>
      </c>
      <c r="Q1101" s="35" t="str">
        <f t="shared" si="132"/>
        <v/>
      </c>
      <c r="S1101" t="str">
        <f t="shared" si="131"/>
        <v/>
      </c>
    </row>
    <row r="1102" spans="7:19" x14ac:dyDescent="0.3">
      <c r="G1102" s="22" t="str">
        <f t="shared" si="129"/>
        <v/>
      </c>
      <c r="H1102" s="22"/>
      <c r="I1102" s="35" t="str">
        <f t="shared" si="127"/>
        <v/>
      </c>
      <c r="J1102" s="35"/>
      <c r="N1102" s="22" t="str">
        <f t="shared" si="130"/>
        <v/>
      </c>
      <c r="O1102" t="str">
        <f t="shared" si="128"/>
        <v/>
      </c>
      <c r="Q1102" s="35" t="str">
        <f t="shared" si="132"/>
        <v/>
      </c>
      <c r="S1102" t="str">
        <f t="shared" si="131"/>
        <v/>
      </c>
    </row>
    <row r="1103" spans="7:19" x14ac:dyDescent="0.3">
      <c r="G1103" s="22" t="str">
        <f t="shared" si="129"/>
        <v/>
      </c>
      <c r="H1103" s="22"/>
      <c r="I1103" s="35" t="str">
        <f t="shared" si="127"/>
        <v/>
      </c>
      <c r="J1103" s="35"/>
      <c r="N1103" s="22" t="str">
        <f t="shared" si="130"/>
        <v/>
      </c>
      <c r="O1103" t="str">
        <f t="shared" si="128"/>
        <v/>
      </c>
      <c r="Q1103" s="35" t="str">
        <f t="shared" si="132"/>
        <v/>
      </c>
      <c r="S1103" t="str">
        <f t="shared" si="131"/>
        <v/>
      </c>
    </row>
    <row r="1104" spans="7:19" x14ac:dyDescent="0.3">
      <c r="G1104" s="22" t="str">
        <f t="shared" si="129"/>
        <v/>
      </c>
      <c r="H1104" s="22"/>
      <c r="I1104" s="35" t="str">
        <f t="shared" si="127"/>
        <v/>
      </c>
      <c r="J1104" s="35"/>
      <c r="N1104" s="22" t="str">
        <f t="shared" si="130"/>
        <v/>
      </c>
      <c r="O1104" t="str">
        <f t="shared" si="128"/>
        <v/>
      </c>
      <c r="Q1104" s="35" t="str">
        <f t="shared" si="132"/>
        <v/>
      </c>
      <c r="S1104" t="str">
        <f t="shared" si="131"/>
        <v/>
      </c>
    </row>
    <row r="1105" spans="7:19" x14ac:dyDescent="0.3">
      <c r="G1105" s="22" t="str">
        <f t="shared" si="129"/>
        <v/>
      </c>
      <c r="H1105" s="22"/>
      <c r="I1105" s="35" t="str">
        <f t="shared" si="127"/>
        <v/>
      </c>
      <c r="J1105" s="35"/>
      <c r="N1105" s="22" t="str">
        <f t="shared" si="130"/>
        <v/>
      </c>
      <c r="O1105" t="str">
        <f t="shared" si="128"/>
        <v/>
      </c>
      <c r="Q1105" s="35" t="str">
        <f t="shared" si="132"/>
        <v/>
      </c>
      <c r="S1105" t="str">
        <f t="shared" si="131"/>
        <v/>
      </c>
    </row>
    <row r="1106" spans="7:19" x14ac:dyDescent="0.3">
      <c r="G1106" s="22" t="str">
        <f t="shared" si="129"/>
        <v/>
      </c>
      <c r="H1106" s="22"/>
      <c r="I1106" s="35" t="str">
        <f t="shared" si="127"/>
        <v/>
      </c>
      <c r="J1106" s="35"/>
      <c r="N1106" s="22" t="str">
        <f t="shared" si="130"/>
        <v/>
      </c>
      <c r="O1106" t="str">
        <f t="shared" si="128"/>
        <v/>
      </c>
      <c r="Q1106" s="35" t="str">
        <f t="shared" si="132"/>
        <v/>
      </c>
      <c r="S1106" t="str">
        <f t="shared" si="131"/>
        <v/>
      </c>
    </row>
    <row r="1107" spans="7:19" x14ac:dyDescent="0.3">
      <c r="G1107" s="22" t="str">
        <f t="shared" si="129"/>
        <v/>
      </c>
      <c r="H1107" s="22"/>
      <c r="I1107" s="35" t="str">
        <f t="shared" si="127"/>
        <v/>
      </c>
      <c r="J1107" s="35"/>
      <c r="N1107" s="22" t="str">
        <f t="shared" si="130"/>
        <v/>
      </c>
      <c r="O1107" t="str">
        <f t="shared" si="128"/>
        <v/>
      </c>
      <c r="Q1107" s="35" t="str">
        <f t="shared" si="132"/>
        <v/>
      </c>
      <c r="S1107" t="str">
        <f t="shared" si="131"/>
        <v/>
      </c>
    </row>
    <row r="1108" spans="7:19" x14ac:dyDescent="0.3">
      <c r="G1108" s="22" t="str">
        <f t="shared" si="129"/>
        <v/>
      </c>
      <c r="H1108" s="22"/>
      <c r="I1108" s="35" t="str">
        <f t="shared" si="127"/>
        <v/>
      </c>
      <c r="J1108" s="35"/>
      <c r="N1108" s="22" t="str">
        <f t="shared" si="130"/>
        <v/>
      </c>
      <c r="O1108" t="str">
        <f t="shared" si="128"/>
        <v/>
      </c>
      <c r="Q1108" s="35" t="str">
        <f t="shared" si="132"/>
        <v/>
      </c>
      <c r="S1108" t="str">
        <f t="shared" si="131"/>
        <v/>
      </c>
    </row>
    <row r="1109" spans="7:19" x14ac:dyDescent="0.3">
      <c r="G1109" s="22" t="str">
        <f t="shared" si="129"/>
        <v/>
      </c>
      <c r="H1109" s="22"/>
      <c r="I1109" s="35" t="str">
        <f t="shared" si="127"/>
        <v/>
      </c>
      <c r="J1109" s="35"/>
      <c r="N1109" s="22" t="str">
        <f t="shared" si="130"/>
        <v/>
      </c>
      <c r="O1109" t="str">
        <f t="shared" si="128"/>
        <v/>
      </c>
      <c r="Q1109" s="35" t="str">
        <f t="shared" si="132"/>
        <v/>
      </c>
      <c r="S1109" t="str">
        <f t="shared" si="131"/>
        <v/>
      </c>
    </row>
    <row r="1110" spans="7:19" x14ac:dyDescent="0.3">
      <c r="G1110" s="22" t="str">
        <f t="shared" si="129"/>
        <v/>
      </c>
      <c r="H1110" s="22"/>
      <c r="I1110" s="35" t="str">
        <f t="shared" si="127"/>
        <v/>
      </c>
      <c r="J1110" s="35"/>
      <c r="N1110" s="22" t="str">
        <f t="shared" si="130"/>
        <v/>
      </c>
      <c r="O1110" t="str">
        <f t="shared" si="128"/>
        <v/>
      </c>
      <c r="Q1110" s="35" t="str">
        <f t="shared" si="132"/>
        <v/>
      </c>
      <c r="S1110" t="str">
        <f t="shared" si="131"/>
        <v/>
      </c>
    </row>
    <row r="1111" spans="7:19" x14ac:dyDescent="0.3">
      <c r="G1111" s="22" t="str">
        <f t="shared" si="129"/>
        <v/>
      </c>
      <c r="H1111" s="22"/>
      <c r="I1111" s="35" t="str">
        <f t="shared" si="127"/>
        <v/>
      </c>
      <c r="J1111" s="35"/>
      <c r="N1111" s="22" t="str">
        <f t="shared" si="130"/>
        <v/>
      </c>
      <c r="O1111" t="str">
        <f t="shared" si="128"/>
        <v/>
      </c>
      <c r="Q1111" s="35" t="str">
        <f t="shared" si="132"/>
        <v/>
      </c>
      <c r="S1111" t="str">
        <f t="shared" si="131"/>
        <v/>
      </c>
    </row>
    <row r="1112" spans="7:19" x14ac:dyDescent="0.3">
      <c r="G1112" s="22" t="str">
        <f t="shared" si="129"/>
        <v/>
      </c>
      <c r="H1112" s="22"/>
      <c r="I1112" s="35" t="str">
        <f t="shared" si="127"/>
        <v/>
      </c>
      <c r="J1112" s="35"/>
      <c r="N1112" s="22" t="str">
        <f t="shared" si="130"/>
        <v/>
      </c>
      <c r="O1112" t="str">
        <f t="shared" si="128"/>
        <v/>
      </c>
      <c r="Q1112" s="35" t="str">
        <f t="shared" si="132"/>
        <v/>
      </c>
      <c r="S1112" t="str">
        <f t="shared" si="131"/>
        <v/>
      </c>
    </row>
    <row r="1113" spans="7:19" x14ac:dyDescent="0.3">
      <c r="G1113" s="22" t="str">
        <f t="shared" si="129"/>
        <v/>
      </c>
      <c r="H1113" s="22"/>
      <c r="I1113" s="35" t="str">
        <f t="shared" si="127"/>
        <v/>
      </c>
      <c r="J1113" s="35"/>
      <c r="N1113" s="22" t="str">
        <f t="shared" si="130"/>
        <v/>
      </c>
      <c r="O1113" t="str">
        <f t="shared" si="128"/>
        <v/>
      </c>
      <c r="Q1113" s="35" t="str">
        <f t="shared" si="132"/>
        <v/>
      </c>
      <c r="S1113" t="str">
        <f t="shared" si="131"/>
        <v/>
      </c>
    </row>
    <row r="1114" spans="7:19" x14ac:dyDescent="0.3">
      <c r="G1114" s="22" t="str">
        <f t="shared" si="129"/>
        <v/>
      </c>
      <c r="H1114" s="22"/>
      <c r="I1114" s="35" t="str">
        <f t="shared" si="127"/>
        <v/>
      </c>
      <c r="J1114" s="35"/>
      <c r="N1114" s="22" t="str">
        <f t="shared" si="130"/>
        <v/>
      </c>
      <c r="O1114" t="str">
        <f t="shared" si="128"/>
        <v/>
      </c>
      <c r="Q1114" s="35" t="str">
        <f t="shared" si="132"/>
        <v/>
      </c>
      <c r="S1114" t="str">
        <f t="shared" si="131"/>
        <v/>
      </c>
    </row>
    <row r="1115" spans="7:19" x14ac:dyDescent="0.3">
      <c r="G1115" s="22" t="str">
        <f t="shared" si="129"/>
        <v/>
      </c>
      <c r="H1115" s="22"/>
      <c r="I1115" s="35" t="str">
        <f t="shared" si="127"/>
        <v/>
      </c>
      <c r="J1115" s="35"/>
      <c r="N1115" s="22" t="str">
        <f t="shared" si="130"/>
        <v/>
      </c>
      <c r="O1115" t="str">
        <f t="shared" si="128"/>
        <v/>
      </c>
      <c r="Q1115" s="35" t="str">
        <f t="shared" si="132"/>
        <v/>
      </c>
      <c r="S1115" t="str">
        <f t="shared" si="131"/>
        <v/>
      </c>
    </row>
    <row r="1116" spans="7:19" x14ac:dyDescent="0.3">
      <c r="G1116" s="22" t="str">
        <f t="shared" si="129"/>
        <v/>
      </c>
      <c r="H1116" s="22"/>
      <c r="I1116" s="35" t="str">
        <f t="shared" si="127"/>
        <v/>
      </c>
      <c r="J1116" s="35"/>
      <c r="N1116" s="22" t="str">
        <f t="shared" si="130"/>
        <v/>
      </c>
      <c r="O1116" t="str">
        <f t="shared" si="128"/>
        <v/>
      </c>
      <c r="Q1116" s="35" t="str">
        <f t="shared" si="132"/>
        <v/>
      </c>
      <c r="S1116" t="str">
        <f t="shared" si="131"/>
        <v/>
      </c>
    </row>
    <row r="1117" spans="7:19" x14ac:dyDescent="0.3">
      <c r="G1117" s="22" t="str">
        <f t="shared" si="129"/>
        <v/>
      </c>
      <c r="H1117" s="22"/>
      <c r="I1117" s="35" t="str">
        <f t="shared" si="127"/>
        <v/>
      </c>
      <c r="J1117" s="35"/>
      <c r="N1117" s="22" t="str">
        <f t="shared" si="130"/>
        <v/>
      </c>
      <c r="O1117" t="str">
        <f t="shared" si="128"/>
        <v/>
      </c>
      <c r="Q1117" s="35" t="str">
        <f t="shared" si="132"/>
        <v/>
      </c>
      <c r="S1117" t="str">
        <f t="shared" si="131"/>
        <v/>
      </c>
    </row>
    <row r="1118" spans="7:19" x14ac:dyDescent="0.3">
      <c r="G1118" s="22" t="str">
        <f t="shared" si="129"/>
        <v/>
      </c>
      <c r="H1118" s="22"/>
      <c r="I1118" s="35" t="str">
        <f t="shared" si="127"/>
        <v/>
      </c>
      <c r="J1118" s="35"/>
      <c r="N1118" s="22" t="str">
        <f t="shared" si="130"/>
        <v/>
      </c>
      <c r="O1118" t="str">
        <f t="shared" si="128"/>
        <v/>
      </c>
      <c r="Q1118" s="35" t="str">
        <f t="shared" si="132"/>
        <v/>
      </c>
      <c r="S1118" t="str">
        <f t="shared" si="131"/>
        <v/>
      </c>
    </row>
    <row r="1119" spans="7:19" x14ac:dyDescent="0.3">
      <c r="G1119" s="22" t="str">
        <f t="shared" si="129"/>
        <v/>
      </c>
      <c r="H1119" s="22"/>
      <c r="I1119" s="35" t="str">
        <f t="shared" si="127"/>
        <v/>
      </c>
      <c r="J1119" s="35"/>
      <c r="N1119" s="22" t="str">
        <f t="shared" si="130"/>
        <v/>
      </c>
      <c r="O1119" t="str">
        <f t="shared" si="128"/>
        <v/>
      </c>
      <c r="Q1119" s="35" t="str">
        <f t="shared" si="132"/>
        <v/>
      </c>
      <c r="S1119" t="str">
        <f t="shared" si="131"/>
        <v/>
      </c>
    </row>
    <row r="1120" spans="7:19" x14ac:dyDescent="0.3">
      <c r="G1120" s="22" t="str">
        <f t="shared" si="129"/>
        <v/>
      </c>
      <c r="H1120" s="22"/>
      <c r="I1120" s="35" t="str">
        <f t="shared" si="127"/>
        <v/>
      </c>
      <c r="J1120" s="35"/>
      <c r="N1120" s="22" t="str">
        <f t="shared" si="130"/>
        <v/>
      </c>
      <c r="O1120" t="str">
        <f t="shared" si="128"/>
        <v/>
      </c>
      <c r="Q1120" s="35" t="str">
        <f t="shared" si="132"/>
        <v/>
      </c>
      <c r="S1120" t="str">
        <f t="shared" si="131"/>
        <v/>
      </c>
    </row>
    <row r="1121" spans="7:19" x14ac:dyDescent="0.3">
      <c r="G1121" s="22" t="str">
        <f t="shared" si="129"/>
        <v/>
      </c>
      <c r="H1121" s="22"/>
      <c r="I1121" s="35" t="str">
        <f t="shared" si="127"/>
        <v/>
      </c>
      <c r="J1121" s="35"/>
      <c r="N1121" s="22" t="str">
        <f t="shared" si="130"/>
        <v/>
      </c>
      <c r="O1121" t="str">
        <f t="shared" si="128"/>
        <v/>
      </c>
      <c r="Q1121" s="35" t="str">
        <f t="shared" si="132"/>
        <v/>
      </c>
      <c r="S1121" t="str">
        <f t="shared" si="131"/>
        <v/>
      </c>
    </row>
    <row r="1122" spans="7:19" x14ac:dyDescent="0.3">
      <c r="G1122" s="22" t="str">
        <f t="shared" si="129"/>
        <v/>
      </c>
      <c r="H1122" s="22"/>
      <c r="I1122" s="35" t="str">
        <f t="shared" si="127"/>
        <v/>
      </c>
      <c r="J1122" s="35"/>
      <c r="N1122" s="22" t="str">
        <f t="shared" si="130"/>
        <v/>
      </c>
      <c r="O1122" t="str">
        <f t="shared" si="128"/>
        <v/>
      </c>
      <c r="Q1122" s="35" t="str">
        <f t="shared" si="132"/>
        <v/>
      </c>
      <c r="S1122" t="str">
        <f t="shared" si="131"/>
        <v/>
      </c>
    </row>
    <row r="1123" spans="7:19" x14ac:dyDescent="0.3">
      <c r="G1123" s="22" t="str">
        <f t="shared" si="129"/>
        <v/>
      </c>
      <c r="H1123" s="22"/>
      <c r="I1123" s="35" t="str">
        <f t="shared" si="127"/>
        <v/>
      </c>
      <c r="J1123" s="35"/>
      <c r="N1123" s="22" t="str">
        <f t="shared" si="130"/>
        <v/>
      </c>
      <c r="O1123" t="str">
        <f t="shared" si="128"/>
        <v/>
      </c>
      <c r="Q1123" s="35" t="str">
        <f t="shared" si="132"/>
        <v/>
      </c>
      <c r="S1123" t="str">
        <f t="shared" si="131"/>
        <v/>
      </c>
    </row>
    <row r="1124" spans="7:19" x14ac:dyDescent="0.3">
      <c r="G1124" s="22" t="str">
        <f t="shared" si="129"/>
        <v/>
      </c>
      <c r="H1124" s="22"/>
      <c r="I1124" s="35" t="str">
        <f t="shared" si="127"/>
        <v/>
      </c>
      <c r="J1124" s="35"/>
      <c r="N1124" s="22" t="str">
        <f t="shared" si="130"/>
        <v/>
      </c>
      <c r="O1124" t="str">
        <f t="shared" si="128"/>
        <v/>
      </c>
      <c r="Q1124" s="35" t="str">
        <f t="shared" si="132"/>
        <v/>
      </c>
      <c r="S1124" t="str">
        <f t="shared" si="131"/>
        <v/>
      </c>
    </row>
    <row r="1125" spans="7:19" x14ac:dyDescent="0.3">
      <c r="G1125" s="22" t="str">
        <f t="shared" si="129"/>
        <v/>
      </c>
      <c r="H1125" s="22"/>
      <c r="I1125" s="35" t="str">
        <f t="shared" si="127"/>
        <v/>
      </c>
      <c r="J1125" s="35"/>
      <c r="N1125" s="22" t="str">
        <f t="shared" si="130"/>
        <v/>
      </c>
      <c r="O1125" t="str">
        <f t="shared" si="128"/>
        <v/>
      </c>
      <c r="Q1125" s="35" t="str">
        <f t="shared" si="132"/>
        <v/>
      </c>
      <c r="S1125" t="str">
        <f t="shared" si="131"/>
        <v/>
      </c>
    </row>
    <row r="1126" spans="7:19" x14ac:dyDescent="0.3">
      <c r="G1126" s="22" t="str">
        <f t="shared" si="129"/>
        <v/>
      </c>
      <c r="H1126" s="22"/>
      <c r="I1126" s="35" t="str">
        <f t="shared" si="127"/>
        <v/>
      </c>
      <c r="J1126" s="35"/>
      <c r="N1126" s="22" t="str">
        <f t="shared" si="130"/>
        <v/>
      </c>
      <c r="O1126" t="str">
        <f t="shared" si="128"/>
        <v/>
      </c>
      <c r="Q1126" s="35" t="str">
        <f t="shared" si="132"/>
        <v/>
      </c>
      <c r="S1126" t="str">
        <f t="shared" si="131"/>
        <v/>
      </c>
    </row>
    <row r="1127" spans="7:19" x14ac:dyDescent="0.3">
      <c r="G1127" s="22" t="str">
        <f t="shared" si="129"/>
        <v/>
      </c>
      <c r="H1127" s="22"/>
      <c r="I1127" s="35" t="str">
        <f t="shared" si="127"/>
        <v/>
      </c>
      <c r="J1127" s="35"/>
      <c r="N1127" s="22" t="str">
        <f t="shared" si="130"/>
        <v/>
      </c>
      <c r="O1127" t="str">
        <f t="shared" si="128"/>
        <v/>
      </c>
      <c r="Q1127" s="35" t="str">
        <f t="shared" si="132"/>
        <v/>
      </c>
      <c r="S1127" t="str">
        <f t="shared" si="131"/>
        <v/>
      </c>
    </row>
    <row r="1128" spans="7:19" x14ac:dyDescent="0.3">
      <c r="G1128" s="22" t="str">
        <f t="shared" si="129"/>
        <v/>
      </c>
      <c r="H1128" s="22"/>
      <c r="I1128" s="35" t="str">
        <f t="shared" si="127"/>
        <v/>
      </c>
      <c r="J1128" s="35"/>
      <c r="N1128" s="22" t="str">
        <f t="shared" si="130"/>
        <v/>
      </c>
      <c r="O1128" t="str">
        <f t="shared" si="128"/>
        <v/>
      </c>
      <c r="Q1128" s="35" t="str">
        <f t="shared" si="132"/>
        <v/>
      </c>
      <c r="S1128" t="str">
        <f t="shared" si="131"/>
        <v/>
      </c>
    </row>
    <row r="1129" spans="7:19" x14ac:dyDescent="0.3">
      <c r="G1129" s="22" t="str">
        <f t="shared" si="129"/>
        <v/>
      </c>
      <c r="H1129" s="22"/>
      <c r="I1129" s="35" t="str">
        <f t="shared" si="127"/>
        <v/>
      </c>
      <c r="J1129" s="35"/>
      <c r="N1129" s="22" t="str">
        <f t="shared" si="130"/>
        <v/>
      </c>
      <c r="O1129" t="str">
        <f t="shared" si="128"/>
        <v/>
      </c>
      <c r="Q1129" s="35" t="str">
        <f t="shared" si="132"/>
        <v/>
      </c>
      <c r="S1129" t="str">
        <f t="shared" si="131"/>
        <v/>
      </c>
    </row>
    <row r="1130" spans="7:19" x14ac:dyDescent="0.3">
      <c r="G1130" s="22" t="str">
        <f t="shared" si="129"/>
        <v/>
      </c>
      <c r="H1130" s="22"/>
      <c r="I1130" s="35" t="str">
        <f t="shared" si="127"/>
        <v/>
      </c>
      <c r="J1130" s="35"/>
      <c r="N1130" s="22" t="str">
        <f t="shared" si="130"/>
        <v/>
      </c>
      <c r="O1130" t="str">
        <f t="shared" si="128"/>
        <v/>
      </c>
      <c r="Q1130" s="35" t="str">
        <f t="shared" si="132"/>
        <v/>
      </c>
      <c r="S1130" t="str">
        <f t="shared" si="131"/>
        <v/>
      </c>
    </row>
    <row r="1131" spans="7:19" x14ac:dyDescent="0.3">
      <c r="G1131" s="22" t="str">
        <f t="shared" si="129"/>
        <v/>
      </c>
      <c r="H1131" s="22"/>
      <c r="I1131" s="35" t="str">
        <f t="shared" si="127"/>
        <v/>
      </c>
      <c r="J1131" s="35"/>
      <c r="N1131" s="22" t="str">
        <f t="shared" si="130"/>
        <v/>
      </c>
      <c r="O1131" t="str">
        <f t="shared" si="128"/>
        <v/>
      </c>
      <c r="Q1131" s="35" t="str">
        <f t="shared" si="132"/>
        <v/>
      </c>
      <c r="S1131" t="str">
        <f t="shared" si="131"/>
        <v/>
      </c>
    </row>
    <row r="1132" spans="7:19" x14ac:dyDescent="0.3">
      <c r="G1132" s="22" t="str">
        <f t="shared" si="129"/>
        <v/>
      </c>
      <c r="H1132" s="22"/>
      <c r="I1132" s="35" t="str">
        <f t="shared" si="127"/>
        <v/>
      </c>
      <c r="J1132" s="35"/>
      <c r="N1132" s="22" t="str">
        <f t="shared" si="130"/>
        <v/>
      </c>
      <c r="O1132" t="str">
        <f t="shared" si="128"/>
        <v/>
      </c>
      <c r="Q1132" s="35" t="str">
        <f t="shared" si="132"/>
        <v/>
      </c>
      <c r="S1132" t="str">
        <f t="shared" si="131"/>
        <v/>
      </c>
    </row>
    <row r="1133" spans="7:19" x14ac:dyDescent="0.3">
      <c r="G1133" s="22" t="str">
        <f t="shared" si="129"/>
        <v/>
      </c>
      <c r="H1133" s="22"/>
      <c r="I1133" s="35" t="str">
        <f t="shared" si="127"/>
        <v/>
      </c>
      <c r="J1133" s="35"/>
      <c r="N1133" s="22" t="str">
        <f t="shared" si="130"/>
        <v/>
      </c>
      <c r="O1133" t="str">
        <f t="shared" si="128"/>
        <v/>
      </c>
      <c r="Q1133" s="35" t="str">
        <f t="shared" si="132"/>
        <v/>
      </c>
      <c r="S1133" t="str">
        <f t="shared" si="131"/>
        <v/>
      </c>
    </row>
    <row r="1134" spans="7:19" x14ac:dyDescent="0.3">
      <c r="G1134" s="22" t="str">
        <f t="shared" si="129"/>
        <v/>
      </c>
      <c r="H1134" s="22"/>
      <c r="I1134" s="35" t="str">
        <f t="shared" si="127"/>
        <v/>
      </c>
      <c r="J1134" s="35"/>
      <c r="N1134" s="22" t="str">
        <f t="shared" si="130"/>
        <v/>
      </c>
      <c r="O1134" t="str">
        <f t="shared" si="128"/>
        <v/>
      </c>
      <c r="Q1134" s="35" t="str">
        <f t="shared" si="132"/>
        <v/>
      </c>
      <c r="S1134" t="str">
        <f t="shared" si="131"/>
        <v/>
      </c>
    </row>
    <row r="1135" spans="7:19" x14ac:dyDescent="0.3">
      <c r="G1135" s="22" t="str">
        <f t="shared" si="129"/>
        <v/>
      </c>
      <c r="H1135" s="22"/>
      <c r="I1135" s="35" t="str">
        <f t="shared" si="127"/>
        <v/>
      </c>
      <c r="J1135" s="35"/>
      <c r="N1135" s="22" t="str">
        <f t="shared" si="130"/>
        <v/>
      </c>
      <c r="O1135" t="str">
        <f t="shared" si="128"/>
        <v/>
      </c>
      <c r="Q1135" s="35" t="str">
        <f t="shared" si="132"/>
        <v/>
      </c>
      <c r="S1135" t="str">
        <f t="shared" si="131"/>
        <v/>
      </c>
    </row>
    <row r="1136" spans="7:19" x14ac:dyDescent="0.3">
      <c r="G1136" s="22" t="str">
        <f t="shared" si="129"/>
        <v/>
      </c>
      <c r="H1136" s="22"/>
      <c r="I1136" s="35" t="str">
        <f t="shared" si="127"/>
        <v/>
      </c>
      <c r="J1136" s="35"/>
      <c r="N1136" s="22" t="str">
        <f t="shared" si="130"/>
        <v/>
      </c>
      <c r="O1136" t="str">
        <f t="shared" si="128"/>
        <v/>
      </c>
      <c r="Q1136" s="35" t="str">
        <f t="shared" si="132"/>
        <v/>
      </c>
      <c r="S1136" t="str">
        <f t="shared" si="131"/>
        <v/>
      </c>
    </row>
    <row r="1137" spans="7:19" x14ac:dyDescent="0.3">
      <c r="G1137" s="22" t="str">
        <f t="shared" si="129"/>
        <v/>
      </c>
      <c r="H1137" s="22"/>
      <c r="I1137" s="35" t="str">
        <f t="shared" si="127"/>
        <v/>
      </c>
      <c r="J1137" s="35"/>
      <c r="N1137" s="22" t="str">
        <f t="shared" si="130"/>
        <v/>
      </c>
      <c r="O1137" t="str">
        <f t="shared" si="128"/>
        <v/>
      </c>
      <c r="Q1137" s="35" t="str">
        <f t="shared" si="132"/>
        <v/>
      </c>
      <c r="S1137" t="str">
        <f t="shared" si="131"/>
        <v/>
      </c>
    </row>
    <row r="1138" spans="7:19" x14ac:dyDescent="0.3">
      <c r="G1138" s="22" t="str">
        <f t="shared" si="129"/>
        <v/>
      </c>
      <c r="H1138" s="22"/>
      <c r="I1138" s="35" t="str">
        <f t="shared" si="127"/>
        <v/>
      </c>
      <c r="J1138" s="35"/>
      <c r="N1138" s="22" t="str">
        <f t="shared" si="130"/>
        <v/>
      </c>
      <c r="O1138" t="str">
        <f t="shared" si="128"/>
        <v/>
      </c>
      <c r="Q1138" s="35" t="str">
        <f t="shared" si="132"/>
        <v/>
      </c>
      <c r="S1138" t="str">
        <f t="shared" si="131"/>
        <v/>
      </c>
    </row>
    <row r="1139" spans="7:19" x14ac:dyDescent="0.3">
      <c r="G1139" s="22" t="str">
        <f t="shared" si="129"/>
        <v/>
      </c>
      <c r="H1139" s="22"/>
      <c r="I1139" s="35" t="str">
        <f t="shared" si="127"/>
        <v/>
      </c>
      <c r="J1139" s="35"/>
      <c r="N1139" s="22" t="str">
        <f t="shared" si="130"/>
        <v/>
      </c>
      <c r="O1139" t="str">
        <f t="shared" si="128"/>
        <v/>
      </c>
      <c r="Q1139" s="35" t="str">
        <f t="shared" si="132"/>
        <v/>
      </c>
      <c r="S1139" t="str">
        <f t="shared" si="131"/>
        <v/>
      </c>
    </row>
    <row r="1140" spans="7:19" x14ac:dyDescent="0.3">
      <c r="G1140" s="22" t="str">
        <f t="shared" si="129"/>
        <v/>
      </c>
      <c r="H1140" s="22"/>
      <c r="I1140" s="35" t="str">
        <f t="shared" si="127"/>
        <v/>
      </c>
      <c r="J1140" s="35"/>
      <c r="N1140" s="22" t="str">
        <f t="shared" si="130"/>
        <v/>
      </c>
      <c r="O1140" t="str">
        <f t="shared" si="128"/>
        <v/>
      </c>
      <c r="Q1140" s="35" t="str">
        <f t="shared" si="132"/>
        <v/>
      </c>
      <c r="S1140" t="str">
        <f t="shared" si="131"/>
        <v/>
      </c>
    </row>
    <row r="1141" spans="7:19" x14ac:dyDescent="0.3">
      <c r="G1141" s="22" t="str">
        <f t="shared" si="129"/>
        <v/>
      </c>
      <c r="H1141" s="22"/>
      <c r="I1141" s="35" t="str">
        <f t="shared" si="127"/>
        <v/>
      </c>
      <c r="J1141" s="35"/>
      <c r="N1141" s="22" t="str">
        <f t="shared" si="130"/>
        <v/>
      </c>
      <c r="O1141" t="str">
        <f t="shared" si="128"/>
        <v/>
      </c>
      <c r="Q1141" s="35" t="str">
        <f t="shared" si="132"/>
        <v/>
      </c>
      <c r="S1141" t="str">
        <f t="shared" si="131"/>
        <v/>
      </c>
    </row>
    <row r="1142" spans="7:19" x14ac:dyDescent="0.3">
      <c r="G1142" s="22" t="str">
        <f t="shared" si="129"/>
        <v/>
      </c>
      <c r="H1142" s="22"/>
      <c r="I1142" s="35" t="str">
        <f t="shared" si="127"/>
        <v/>
      </c>
      <c r="J1142" s="35"/>
      <c r="N1142" s="22" t="str">
        <f t="shared" si="130"/>
        <v/>
      </c>
      <c r="O1142" t="str">
        <f t="shared" si="128"/>
        <v/>
      </c>
      <c r="Q1142" s="35" t="str">
        <f t="shared" si="132"/>
        <v/>
      </c>
      <c r="S1142" t="str">
        <f t="shared" si="131"/>
        <v/>
      </c>
    </row>
    <row r="1143" spans="7:19" x14ac:dyDescent="0.3">
      <c r="G1143" s="22" t="str">
        <f t="shared" si="129"/>
        <v/>
      </c>
      <c r="H1143" s="22"/>
      <c r="I1143" s="35" t="str">
        <f t="shared" si="127"/>
        <v/>
      </c>
      <c r="J1143" s="35"/>
      <c r="N1143" s="22" t="str">
        <f t="shared" si="130"/>
        <v/>
      </c>
      <c r="O1143" t="str">
        <f t="shared" si="128"/>
        <v/>
      </c>
      <c r="Q1143" s="35" t="str">
        <f t="shared" si="132"/>
        <v/>
      </c>
      <c r="S1143" t="str">
        <f t="shared" si="131"/>
        <v/>
      </c>
    </row>
    <row r="1144" spans="7:19" x14ac:dyDescent="0.3">
      <c r="G1144" s="22" t="str">
        <f t="shared" si="129"/>
        <v/>
      </c>
      <c r="H1144" s="22"/>
      <c r="I1144" s="35" t="str">
        <f t="shared" ref="I1144:I1207" si="133">+IF(F1144="","","T-"&amp;$G$1+G1144)</f>
        <v/>
      </c>
      <c r="J1144" s="35"/>
      <c r="N1144" s="22" t="str">
        <f t="shared" si="130"/>
        <v/>
      </c>
      <c r="O1144" t="str">
        <f t="shared" si="128"/>
        <v/>
      </c>
      <c r="Q1144" s="35" t="str">
        <f t="shared" si="132"/>
        <v/>
      </c>
      <c r="S1144" t="str">
        <f t="shared" si="131"/>
        <v/>
      </c>
    </row>
    <row r="1145" spans="7:19" x14ac:dyDescent="0.3">
      <c r="G1145" s="22" t="str">
        <f t="shared" si="129"/>
        <v/>
      </c>
      <c r="H1145" s="22"/>
      <c r="I1145" s="35" t="str">
        <f t="shared" si="133"/>
        <v/>
      </c>
      <c r="J1145" s="35"/>
      <c r="N1145" s="22" t="str">
        <f t="shared" si="130"/>
        <v/>
      </c>
      <c r="O1145" t="str">
        <f t="shared" si="128"/>
        <v/>
      </c>
      <c r="Q1145" s="35" t="str">
        <f t="shared" si="132"/>
        <v/>
      </c>
      <c r="S1145" t="str">
        <f t="shared" si="131"/>
        <v/>
      </c>
    </row>
    <row r="1146" spans="7:19" x14ac:dyDescent="0.3">
      <c r="G1146" s="22" t="str">
        <f t="shared" si="129"/>
        <v/>
      </c>
      <c r="H1146" s="22"/>
      <c r="I1146" s="35" t="str">
        <f t="shared" si="133"/>
        <v/>
      </c>
      <c r="J1146" s="35"/>
      <c r="N1146" s="22" t="str">
        <f t="shared" si="130"/>
        <v/>
      </c>
      <c r="O1146" t="str">
        <f t="shared" si="128"/>
        <v/>
      </c>
      <c r="Q1146" s="35" t="str">
        <f t="shared" si="132"/>
        <v/>
      </c>
      <c r="S1146" t="str">
        <f t="shared" si="131"/>
        <v/>
      </c>
    </row>
    <row r="1147" spans="7:19" x14ac:dyDescent="0.3">
      <c r="G1147" s="22" t="str">
        <f t="shared" si="129"/>
        <v/>
      </c>
      <c r="H1147" s="22"/>
      <c r="I1147" s="35" t="str">
        <f t="shared" si="133"/>
        <v/>
      </c>
      <c r="J1147" s="35"/>
      <c r="N1147" s="22" t="str">
        <f t="shared" si="130"/>
        <v/>
      </c>
      <c r="O1147" t="str">
        <f t="shared" si="128"/>
        <v/>
      </c>
      <c r="Q1147" s="35" t="str">
        <f t="shared" si="132"/>
        <v/>
      </c>
      <c r="S1147" t="str">
        <f t="shared" si="131"/>
        <v/>
      </c>
    </row>
    <row r="1148" spans="7:19" x14ac:dyDescent="0.3">
      <c r="G1148" s="22" t="str">
        <f t="shared" si="129"/>
        <v/>
      </c>
      <c r="H1148" s="22"/>
      <c r="I1148" s="35" t="str">
        <f t="shared" si="133"/>
        <v/>
      </c>
      <c r="J1148" s="35"/>
      <c r="N1148" s="22" t="str">
        <f t="shared" si="130"/>
        <v/>
      </c>
      <c r="O1148" t="str">
        <f t="shared" si="128"/>
        <v/>
      </c>
      <c r="Q1148" s="35" t="str">
        <f t="shared" si="132"/>
        <v/>
      </c>
      <c r="S1148" t="str">
        <f t="shared" si="131"/>
        <v/>
      </c>
    </row>
    <row r="1149" spans="7:19" x14ac:dyDescent="0.3">
      <c r="G1149" s="22" t="str">
        <f t="shared" si="129"/>
        <v/>
      </c>
      <c r="H1149" s="22"/>
      <c r="I1149" s="35" t="str">
        <f t="shared" si="133"/>
        <v/>
      </c>
      <c r="J1149" s="35"/>
      <c r="N1149" s="22" t="str">
        <f t="shared" si="130"/>
        <v/>
      </c>
      <c r="O1149" t="str">
        <f t="shared" si="128"/>
        <v/>
      </c>
      <c r="Q1149" s="35" t="str">
        <f t="shared" si="132"/>
        <v/>
      </c>
      <c r="S1149" t="str">
        <f t="shared" si="131"/>
        <v/>
      </c>
    </row>
    <row r="1150" spans="7:19" x14ac:dyDescent="0.3">
      <c r="G1150" s="22" t="str">
        <f t="shared" si="129"/>
        <v/>
      </c>
      <c r="H1150" s="22"/>
      <c r="I1150" s="35" t="str">
        <f t="shared" si="133"/>
        <v/>
      </c>
      <c r="J1150" s="35"/>
      <c r="N1150" s="22" t="str">
        <f t="shared" si="130"/>
        <v/>
      </c>
      <c r="O1150" t="str">
        <f t="shared" si="128"/>
        <v/>
      </c>
      <c r="Q1150" s="35" t="str">
        <f t="shared" si="132"/>
        <v/>
      </c>
      <c r="S1150" t="str">
        <f t="shared" si="131"/>
        <v/>
      </c>
    </row>
    <row r="1151" spans="7:19" x14ac:dyDescent="0.3">
      <c r="G1151" s="22" t="str">
        <f t="shared" si="129"/>
        <v/>
      </c>
      <c r="H1151" s="22"/>
      <c r="I1151" s="35" t="str">
        <f t="shared" si="133"/>
        <v/>
      </c>
      <c r="J1151" s="35"/>
      <c r="N1151" s="22" t="str">
        <f t="shared" si="130"/>
        <v/>
      </c>
      <c r="O1151" t="str">
        <f t="shared" si="128"/>
        <v/>
      </c>
      <c r="Q1151" s="35" t="str">
        <f t="shared" si="132"/>
        <v/>
      </c>
      <c r="S1151" t="str">
        <f t="shared" si="131"/>
        <v/>
      </c>
    </row>
    <row r="1152" spans="7:19" x14ac:dyDescent="0.3">
      <c r="G1152" s="22" t="str">
        <f t="shared" si="129"/>
        <v/>
      </c>
      <c r="H1152" s="22"/>
      <c r="I1152" s="35" t="str">
        <f t="shared" si="133"/>
        <v/>
      </c>
      <c r="J1152" s="35"/>
      <c r="N1152" s="22" t="str">
        <f t="shared" si="130"/>
        <v/>
      </c>
      <c r="O1152" t="str">
        <f t="shared" si="128"/>
        <v/>
      </c>
      <c r="Q1152" s="35" t="str">
        <f t="shared" si="132"/>
        <v/>
      </c>
      <c r="S1152" t="str">
        <f t="shared" si="131"/>
        <v/>
      </c>
    </row>
    <row r="1153" spans="7:19" x14ac:dyDescent="0.3">
      <c r="G1153" s="22" t="str">
        <f t="shared" si="129"/>
        <v/>
      </c>
      <c r="H1153" s="22"/>
      <c r="I1153" s="35" t="str">
        <f t="shared" si="133"/>
        <v/>
      </c>
      <c r="J1153" s="35"/>
      <c r="N1153" s="22" t="str">
        <f t="shared" si="130"/>
        <v/>
      </c>
      <c r="O1153" t="str">
        <f t="shared" si="128"/>
        <v/>
      </c>
      <c r="Q1153" s="35" t="str">
        <f t="shared" si="132"/>
        <v/>
      </c>
      <c r="S1153" t="str">
        <f t="shared" si="131"/>
        <v/>
      </c>
    </row>
    <row r="1154" spans="7:19" x14ac:dyDescent="0.3">
      <c r="G1154" s="22" t="str">
        <f t="shared" si="129"/>
        <v/>
      </c>
      <c r="H1154" s="22"/>
      <c r="I1154" s="35" t="str">
        <f t="shared" si="133"/>
        <v/>
      </c>
      <c r="J1154" s="35"/>
      <c r="N1154" s="22" t="str">
        <f t="shared" si="130"/>
        <v/>
      </c>
      <c r="O1154" t="str">
        <f t="shared" si="128"/>
        <v/>
      </c>
      <c r="Q1154" s="35" t="str">
        <f t="shared" si="132"/>
        <v/>
      </c>
      <c r="S1154" t="str">
        <f t="shared" si="131"/>
        <v/>
      </c>
    </row>
    <row r="1155" spans="7:19" x14ac:dyDescent="0.3">
      <c r="G1155" s="22" t="str">
        <f t="shared" si="129"/>
        <v/>
      </c>
      <c r="H1155" s="22"/>
      <c r="I1155" s="35" t="str">
        <f t="shared" si="133"/>
        <v/>
      </c>
      <c r="J1155" s="35"/>
      <c r="N1155" s="22" t="str">
        <f t="shared" si="130"/>
        <v/>
      </c>
      <c r="O1155" t="str">
        <f t="shared" si="128"/>
        <v/>
      </c>
      <c r="Q1155" s="35" t="str">
        <f t="shared" si="132"/>
        <v/>
      </c>
      <c r="S1155" t="str">
        <f t="shared" si="131"/>
        <v/>
      </c>
    </row>
    <row r="1156" spans="7:19" x14ac:dyDescent="0.3">
      <c r="G1156" s="22" t="str">
        <f t="shared" si="129"/>
        <v/>
      </c>
      <c r="H1156" s="22"/>
      <c r="I1156" s="35" t="str">
        <f t="shared" si="133"/>
        <v/>
      </c>
      <c r="J1156" s="35"/>
      <c r="N1156" s="22" t="str">
        <f t="shared" si="130"/>
        <v/>
      </c>
      <c r="O1156" t="str">
        <f t="shared" ref="O1156:O1219" si="134">+IF(M1156="","","C-"&amp;$G$1+N1156)</f>
        <v/>
      </c>
      <c r="Q1156" s="35" t="str">
        <f t="shared" si="132"/>
        <v/>
      </c>
      <c r="S1156" t="str">
        <f t="shared" si="131"/>
        <v/>
      </c>
    </row>
    <row r="1157" spans="7:19" x14ac:dyDescent="0.3">
      <c r="G1157" s="22" t="str">
        <f t="shared" ref="G1157:G1220" si="135">+IF(F1157="","",G1156+1)</f>
        <v/>
      </c>
      <c r="H1157" s="22"/>
      <c r="I1157" s="35" t="str">
        <f t="shared" si="133"/>
        <v/>
      </c>
      <c r="J1157" s="35"/>
      <c r="N1157" s="22" t="str">
        <f t="shared" ref="N1157:N1220" si="136">+IF(M1157="","",N1156+1)</f>
        <v/>
      </c>
      <c r="O1157" t="str">
        <f t="shared" si="134"/>
        <v/>
      </c>
      <c r="Q1157" s="35" t="str">
        <f t="shared" si="132"/>
        <v/>
      </c>
      <c r="S1157" t="str">
        <f t="shared" ref="S1157:S1220" si="137">+Q1157</f>
        <v/>
      </c>
    </row>
    <row r="1158" spans="7:19" x14ac:dyDescent="0.3">
      <c r="G1158" s="22" t="str">
        <f t="shared" si="135"/>
        <v/>
      </c>
      <c r="H1158" s="22"/>
      <c r="I1158" s="35" t="str">
        <f t="shared" si="133"/>
        <v/>
      </c>
      <c r="J1158" s="35"/>
      <c r="N1158" s="22" t="str">
        <f t="shared" si="136"/>
        <v/>
      </c>
      <c r="O1158" t="str">
        <f t="shared" si="134"/>
        <v/>
      </c>
      <c r="Q1158" s="35" t="str">
        <f t="shared" ref="Q1158:Q1221" si="138">++IF(R1158="","",Q1157+1)</f>
        <v/>
      </c>
      <c r="S1158" t="str">
        <f t="shared" si="137"/>
        <v/>
      </c>
    </row>
    <row r="1159" spans="7:19" x14ac:dyDescent="0.3">
      <c r="G1159" s="22" t="str">
        <f t="shared" si="135"/>
        <v/>
      </c>
      <c r="H1159" s="22"/>
      <c r="I1159" s="35" t="str">
        <f t="shared" si="133"/>
        <v/>
      </c>
      <c r="J1159" s="35"/>
      <c r="N1159" s="22" t="str">
        <f t="shared" si="136"/>
        <v/>
      </c>
      <c r="O1159" t="str">
        <f t="shared" si="134"/>
        <v/>
      </c>
      <c r="Q1159" s="35" t="str">
        <f t="shared" si="138"/>
        <v/>
      </c>
      <c r="S1159" t="str">
        <f t="shared" si="137"/>
        <v/>
      </c>
    </row>
    <row r="1160" spans="7:19" x14ac:dyDescent="0.3">
      <c r="G1160" s="22" t="str">
        <f t="shared" si="135"/>
        <v/>
      </c>
      <c r="H1160" s="22"/>
      <c r="I1160" s="35" t="str">
        <f t="shared" si="133"/>
        <v/>
      </c>
      <c r="J1160" s="35"/>
      <c r="N1160" s="22" t="str">
        <f t="shared" si="136"/>
        <v/>
      </c>
      <c r="O1160" t="str">
        <f t="shared" si="134"/>
        <v/>
      </c>
      <c r="Q1160" s="35" t="str">
        <f t="shared" si="138"/>
        <v/>
      </c>
      <c r="S1160" t="str">
        <f t="shared" si="137"/>
        <v/>
      </c>
    </row>
    <row r="1161" spans="7:19" x14ac:dyDescent="0.3">
      <c r="G1161" s="22" t="str">
        <f t="shared" si="135"/>
        <v/>
      </c>
      <c r="H1161" s="22"/>
      <c r="I1161" s="35" t="str">
        <f t="shared" si="133"/>
        <v/>
      </c>
      <c r="J1161" s="35"/>
      <c r="N1161" s="22" t="str">
        <f t="shared" si="136"/>
        <v/>
      </c>
      <c r="O1161" t="str">
        <f t="shared" si="134"/>
        <v/>
      </c>
      <c r="Q1161" s="35" t="str">
        <f t="shared" si="138"/>
        <v/>
      </c>
      <c r="S1161" t="str">
        <f t="shared" si="137"/>
        <v/>
      </c>
    </row>
    <row r="1162" spans="7:19" x14ac:dyDescent="0.3">
      <c r="G1162" s="22" t="str">
        <f t="shared" si="135"/>
        <v/>
      </c>
      <c r="H1162" s="22"/>
      <c r="I1162" s="35" t="str">
        <f t="shared" si="133"/>
        <v/>
      </c>
      <c r="J1162" s="35"/>
      <c r="N1162" s="22" t="str">
        <f t="shared" si="136"/>
        <v/>
      </c>
      <c r="O1162" t="str">
        <f t="shared" si="134"/>
        <v/>
      </c>
      <c r="Q1162" s="35" t="str">
        <f t="shared" si="138"/>
        <v/>
      </c>
      <c r="S1162" t="str">
        <f t="shared" si="137"/>
        <v/>
      </c>
    </row>
    <row r="1163" spans="7:19" x14ac:dyDescent="0.3">
      <c r="G1163" s="22" t="str">
        <f t="shared" si="135"/>
        <v/>
      </c>
      <c r="H1163" s="22"/>
      <c r="I1163" s="35" t="str">
        <f t="shared" si="133"/>
        <v/>
      </c>
      <c r="J1163" s="35"/>
      <c r="N1163" s="22" t="str">
        <f t="shared" si="136"/>
        <v/>
      </c>
      <c r="O1163" t="str">
        <f t="shared" si="134"/>
        <v/>
      </c>
      <c r="Q1163" s="35" t="str">
        <f t="shared" si="138"/>
        <v/>
      </c>
      <c r="S1163" t="str">
        <f t="shared" si="137"/>
        <v/>
      </c>
    </row>
    <row r="1164" spans="7:19" x14ac:dyDescent="0.3">
      <c r="G1164" s="22" t="str">
        <f t="shared" si="135"/>
        <v/>
      </c>
      <c r="H1164" s="22"/>
      <c r="I1164" s="35" t="str">
        <f t="shared" si="133"/>
        <v/>
      </c>
      <c r="J1164" s="35"/>
      <c r="N1164" s="22" t="str">
        <f t="shared" si="136"/>
        <v/>
      </c>
      <c r="O1164" t="str">
        <f t="shared" si="134"/>
        <v/>
      </c>
      <c r="Q1164" s="35" t="str">
        <f t="shared" si="138"/>
        <v/>
      </c>
      <c r="S1164" t="str">
        <f t="shared" si="137"/>
        <v/>
      </c>
    </row>
    <row r="1165" spans="7:19" x14ac:dyDescent="0.3">
      <c r="G1165" s="22" t="str">
        <f t="shared" si="135"/>
        <v/>
      </c>
      <c r="H1165" s="22"/>
      <c r="I1165" s="35" t="str">
        <f t="shared" si="133"/>
        <v/>
      </c>
      <c r="J1165" s="35"/>
      <c r="N1165" s="22" t="str">
        <f t="shared" si="136"/>
        <v/>
      </c>
      <c r="O1165" t="str">
        <f t="shared" si="134"/>
        <v/>
      </c>
      <c r="Q1165" s="35" t="str">
        <f t="shared" si="138"/>
        <v/>
      </c>
      <c r="S1165" t="str">
        <f t="shared" si="137"/>
        <v/>
      </c>
    </row>
    <row r="1166" spans="7:19" x14ac:dyDescent="0.3">
      <c r="G1166" s="22" t="str">
        <f t="shared" si="135"/>
        <v/>
      </c>
      <c r="H1166" s="22"/>
      <c r="I1166" s="35" t="str">
        <f t="shared" si="133"/>
        <v/>
      </c>
      <c r="J1166" s="35"/>
      <c r="N1166" s="22" t="str">
        <f t="shared" si="136"/>
        <v/>
      </c>
      <c r="O1166" t="str">
        <f t="shared" si="134"/>
        <v/>
      </c>
      <c r="Q1166" s="35" t="str">
        <f t="shared" si="138"/>
        <v/>
      </c>
      <c r="S1166" t="str">
        <f t="shared" si="137"/>
        <v/>
      </c>
    </row>
    <row r="1167" spans="7:19" x14ac:dyDescent="0.3">
      <c r="G1167" s="22" t="str">
        <f t="shared" si="135"/>
        <v/>
      </c>
      <c r="H1167" s="22"/>
      <c r="I1167" s="35" t="str">
        <f t="shared" si="133"/>
        <v/>
      </c>
      <c r="J1167" s="35"/>
      <c r="N1167" s="22" t="str">
        <f t="shared" si="136"/>
        <v/>
      </c>
      <c r="O1167" t="str">
        <f t="shared" si="134"/>
        <v/>
      </c>
      <c r="Q1167" s="35" t="str">
        <f t="shared" si="138"/>
        <v/>
      </c>
      <c r="S1167" t="str">
        <f t="shared" si="137"/>
        <v/>
      </c>
    </row>
    <row r="1168" spans="7:19" x14ac:dyDescent="0.3">
      <c r="G1168" s="22" t="str">
        <f t="shared" si="135"/>
        <v/>
      </c>
      <c r="H1168" s="22"/>
      <c r="I1168" s="35" t="str">
        <f t="shared" si="133"/>
        <v/>
      </c>
      <c r="J1168" s="35"/>
      <c r="N1168" s="22" t="str">
        <f t="shared" si="136"/>
        <v/>
      </c>
      <c r="O1168" t="str">
        <f t="shared" si="134"/>
        <v/>
      </c>
      <c r="Q1168" s="35" t="str">
        <f t="shared" si="138"/>
        <v/>
      </c>
      <c r="S1168" t="str">
        <f t="shared" si="137"/>
        <v/>
      </c>
    </row>
    <row r="1169" spans="7:19" x14ac:dyDescent="0.3">
      <c r="G1169" s="22" t="str">
        <f t="shared" si="135"/>
        <v/>
      </c>
      <c r="H1169" s="22"/>
      <c r="I1169" s="35" t="str">
        <f t="shared" si="133"/>
        <v/>
      </c>
      <c r="J1169" s="35"/>
      <c r="N1169" s="22" t="str">
        <f t="shared" si="136"/>
        <v/>
      </c>
      <c r="O1169" t="str">
        <f t="shared" si="134"/>
        <v/>
      </c>
      <c r="Q1169" s="35" t="str">
        <f t="shared" si="138"/>
        <v/>
      </c>
      <c r="S1169" t="str">
        <f t="shared" si="137"/>
        <v/>
      </c>
    </row>
    <row r="1170" spans="7:19" x14ac:dyDescent="0.3">
      <c r="G1170" s="22" t="str">
        <f t="shared" si="135"/>
        <v/>
      </c>
      <c r="H1170" s="22"/>
      <c r="I1170" s="35" t="str">
        <f t="shared" si="133"/>
        <v/>
      </c>
      <c r="J1170" s="35"/>
      <c r="N1170" s="22" t="str">
        <f t="shared" si="136"/>
        <v/>
      </c>
      <c r="O1170" t="str">
        <f t="shared" si="134"/>
        <v/>
      </c>
      <c r="Q1170" s="35" t="str">
        <f t="shared" si="138"/>
        <v/>
      </c>
      <c r="S1170" t="str">
        <f t="shared" si="137"/>
        <v/>
      </c>
    </row>
    <row r="1171" spans="7:19" x14ac:dyDescent="0.3">
      <c r="G1171" s="22" t="str">
        <f t="shared" si="135"/>
        <v/>
      </c>
      <c r="H1171" s="22"/>
      <c r="I1171" s="35" t="str">
        <f t="shared" si="133"/>
        <v/>
      </c>
      <c r="J1171" s="35"/>
      <c r="N1171" s="22" t="str">
        <f t="shared" si="136"/>
        <v/>
      </c>
      <c r="O1171" t="str">
        <f t="shared" si="134"/>
        <v/>
      </c>
      <c r="Q1171" s="35" t="str">
        <f t="shared" si="138"/>
        <v/>
      </c>
      <c r="S1171" t="str">
        <f t="shared" si="137"/>
        <v/>
      </c>
    </row>
    <row r="1172" spans="7:19" x14ac:dyDescent="0.3">
      <c r="G1172" s="22" t="str">
        <f t="shared" si="135"/>
        <v/>
      </c>
      <c r="H1172" s="22"/>
      <c r="I1172" s="35" t="str">
        <f t="shared" si="133"/>
        <v/>
      </c>
      <c r="J1172" s="35"/>
      <c r="N1172" s="22" t="str">
        <f t="shared" si="136"/>
        <v/>
      </c>
      <c r="O1172" t="str">
        <f t="shared" si="134"/>
        <v/>
      </c>
      <c r="Q1172" s="35" t="str">
        <f t="shared" si="138"/>
        <v/>
      </c>
      <c r="S1172" t="str">
        <f t="shared" si="137"/>
        <v/>
      </c>
    </row>
    <row r="1173" spans="7:19" x14ac:dyDescent="0.3">
      <c r="G1173" s="22" t="str">
        <f t="shared" si="135"/>
        <v/>
      </c>
      <c r="H1173" s="22"/>
      <c r="I1173" s="35" t="str">
        <f t="shared" si="133"/>
        <v/>
      </c>
      <c r="J1173" s="35"/>
      <c r="N1173" s="22" t="str">
        <f t="shared" si="136"/>
        <v/>
      </c>
      <c r="O1173" t="str">
        <f t="shared" si="134"/>
        <v/>
      </c>
      <c r="Q1173" s="35" t="str">
        <f t="shared" si="138"/>
        <v/>
      </c>
      <c r="S1173" t="str">
        <f t="shared" si="137"/>
        <v/>
      </c>
    </row>
    <row r="1174" spans="7:19" x14ac:dyDescent="0.3">
      <c r="G1174" s="22" t="str">
        <f t="shared" si="135"/>
        <v/>
      </c>
      <c r="H1174" s="22"/>
      <c r="I1174" s="35" t="str">
        <f t="shared" si="133"/>
        <v/>
      </c>
      <c r="J1174" s="35"/>
      <c r="N1174" s="22" t="str">
        <f t="shared" si="136"/>
        <v/>
      </c>
      <c r="O1174" t="str">
        <f t="shared" si="134"/>
        <v/>
      </c>
      <c r="Q1174" s="35" t="str">
        <f t="shared" si="138"/>
        <v/>
      </c>
      <c r="S1174" t="str">
        <f t="shared" si="137"/>
        <v/>
      </c>
    </row>
    <row r="1175" spans="7:19" x14ac:dyDescent="0.3">
      <c r="G1175" s="22" t="str">
        <f t="shared" si="135"/>
        <v/>
      </c>
      <c r="H1175" s="22"/>
      <c r="I1175" s="35" t="str">
        <f t="shared" si="133"/>
        <v/>
      </c>
      <c r="J1175" s="35"/>
      <c r="N1175" s="22" t="str">
        <f t="shared" si="136"/>
        <v/>
      </c>
      <c r="O1175" t="str">
        <f t="shared" si="134"/>
        <v/>
      </c>
      <c r="Q1175" s="35" t="str">
        <f t="shared" si="138"/>
        <v/>
      </c>
      <c r="S1175" t="str">
        <f t="shared" si="137"/>
        <v/>
      </c>
    </row>
    <row r="1176" spans="7:19" x14ac:dyDescent="0.3">
      <c r="G1176" s="22" t="str">
        <f t="shared" si="135"/>
        <v/>
      </c>
      <c r="H1176" s="22"/>
      <c r="I1176" s="35" t="str">
        <f t="shared" si="133"/>
        <v/>
      </c>
      <c r="J1176" s="35"/>
      <c r="N1176" s="22" t="str">
        <f t="shared" si="136"/>
        <v/>
      </c>
      <c r="O1176" t="str">
        <f t="shared" si="134"/>
        <v/>
      </c>
      <c r="Q1176" s="35" t="str">
        <f t="shared" si="138"/>
        <v/>
      </c>
      <c r="S1176" t="str">
        <f t="shared" si="137"/>
        <v/>
      </c>
    </row>
    <row r="1177" spans="7:19" x14ac:dyDescent="0.3">
      <c r="G1177" s="22" t="str">
        <f t="shared" si="135"/>
        <v/>
      </c>
      <c r="H1177" s="22"/>
      <c r="I1177" s="35" t="str">
        <f t="shared" si="133"/>
        <v/>
      </c>
      <c r="J1177" s="35"/>
      <c r="N1177" s="22" t="str">
        <f t="shared" si="136"/>
        <v/>
      </c>
      <c r="O1177" t="str">
        <f t="shared" si="134"/>
        <v/>
      </c>
      <c r="Q1177" s="35" t="str">
        <f t="shared" si="138"/>
        <v/>
      </c>
      <c r="S1177" t="str">
        <f t="shared" si="137"/>
        <v/>
      </c>
    </row>
    <row r="1178" spans="7:19" x14ac:dyDescent="0.3">
      <c r="G1178" s="22" t="str">
        <f t="shared" si="135"/>
        <v/>
      </c>
      <c r="H1178" s="22"/>
      <c r="I1178" s="35" t="str">
        <f t="shared" si="133"/>
        <v/>
      </c>
      <c r="J1178" s="35"/>
      <c r="N1178" s="22" t="str">
        <f t="shared" si="136"/>
        <v/>
      </c>
      <c r="O1178" t="str">
        <f t="shared" si="134"/>
        <v/>
      </c>
      <c r="Q1178" s="35" t="str">
        <f t="shared" si="138"/>
        <v/>
      </c>
      <c r="S1178" t="str">
        <f t="shared" si="137"/>
        <v/>
      </c>
    </row>
    <row r="1179" spans="7:19" x14ac:dyDescent="0.3">
      <c r="G1179" s="22" t="str">
        <f t="shared" si="135"/>
        <v/>
      </c>
      <c r="H1179" s="22"/>
      <c r="I1179" s="35" t="str">
        <f t="shared" si="133"/>
        <v/>
      </c>
      <c r="J1179" s="35"/>
      <c r="N1179" s="22" t="str">
        <f t="shared" si="136"/>
        <v/>
      </c>
      <c r="O1179" t="str">
        <f t="shared" si="134"/>
        <v/>
      </c>
      <c r="Q1179" s="35" t="str">
        <f t="shared" si="138"/>
        <v/>
      </c>
      <c r="S1179" t="str">
        <f t="shared" si="137"/>
        <v/>
      </c>
    </row>
    <row r="1180" spans="7:19" x14ac:dyDescent="0.3">
      <c r="G1180" s="22" t="str">
        <f t="shared" si="135"/>
        <v/>
      </c>
      <c r="H1180" s="22"/>
      <c r="I1180" s="35" t="str">
        <f t="shared" si="133"/>
        <v/>
      </c>
      <c r="J1180" s="35"/>
      <c r="N1180" s="22" t="str">
        <f t="shared" si="136"/>
        <v/>
      </c>
      <c r="O1180" t="str">
        <f t="shared" si="134"/>
        <v/>
      </c>
      <c r="Q1180" s="35" t="str">
        <f t="shared" si="138"/>
        <v/>
      </c>
      <c r="S1180" t="str">
        <f t="shared" si="137"/>
        <v/>
      </c>
    </row>
    <row r="1181" spans="7:19" x14ac:dyDescent="0.3">
      <c r="G1181" s="22" t="str">
        <f t="shared" si="135"/>
        <v/>
      </c>
      <c r="H1181" s="22"/>
      <c r="I1181" s="35" t="str">
        <f t="shared" si="133"/>
        <v/>
      </c>
      <c r="J1181" s="35"/>
      <c r="N1181" s="22" t="str">
        <f t="shared" si="136"/>
        <v/>
      </c>
      <c r="O1181" t="str">
        <f t="shared" si="134"/>
        <v/>
      </c>
      <c r="Q1181" s="35" t="str">
        <f t="shared" si="138"/>
        <v/>
      </c>
      <c r="S1181" t="str">
        <f t="shared" si="137"/>
        <v/>
      </c>
    </row>
    <row r="1182" spans="7:19" x14ac:dyDescent="0.3">
      <c r="G1182" s="22" t="str">
        <f t="shared" si="135"/>
        <v/>
      </c>
      <c r="H1182" s="22"/>
      <c r="I1182" s="35" t="str">
        <f t="shared" si="133"/>
        <v/>
      </c>
      <c r="J1182" s="35"/>
      <c r="N1182" s="22" t="str">
        <f t="shared" si="136"/>
        <v/>
      </c>
      <c r="O1182" t="str">
        <f t="shared" si="134"/>
        <v/>
      </c>
      <c r="Q1182" s="35" t="str">
        <f t="shared" si="138"/>
        <v/>
      </c>
      <c r="S1182" t="str">
        <f t="shared" si="137"/>
        <v/>
      </c>
    </row>
    <row r="1183" spans="7:19" x14ac:dyDescent="0.3">
      <c r="G1183" s="22" t="str">
        <f t="shared" si="135"/>
        <v/>
      </c>
      <c r="H1183" s="22"/>
      <c r="I1183" s="35" t="str">
        <f t="shared" si="133"/>
        <v/>
      </c>
      <c r="J1183" s="35"/>
      <c r="N1183" s="22" t="str">
        <f t="shared" si="136"/>
        <v/>
      </c>
      <c r="O1183" t="str">
        <f t="shared" si="134"/>
        <v/>
      </c>
      <c r="Q1183" s="35" t="str">
        <f t="shared" si="138"/>
        <v/>
      </c>
      <c r="S1183" t="str">
        <f t="shared" si="137"/>
        <v/>
      </c>
    </row>
    <row r="1184" spans="7:19" x14ac:dyDescent="0.3">
      <c r="G1184" s="22" t="str">
        <f t="shared" si="135"/>
        <v/>
      </c>
      <c r="H1184" s="22"/>
      <c r="I1184" s="35" t="str">
        <f t="shared" si="133"/>
        <v/>
      </c>
      <c r="J1184" s="35"/>
      <c r="N1184" s="22" t="str">
        <f t="shared" si="136"/>
        <v/>
      </c>
      <c r="O1184" t="str">
        <f t="shared" si="134"/>
        <v/>
      </c>
      <c r="Q1184" s="35" t="str">
        <f t="shared" si="138"/>
        <v/>
      </c>
      <c r="S1184" t="str">
        <f t="shared" si="137"/>
        <v/>
      </c>
    </row>
    <row r="1185" spans="7:19" x14ac:dyDescent="0.3">
      <c r="G1185" s="22" t="str">
        <f t="shared" si="135"/>
        <v/>
      </c>
      <c r="H1185" s="22"/>
      <c r="I1185" s="35" t="str">
        <f t="shared" si="133"/>
        <v/>
      </c>
      <c r="J1185" s="35"/>
      <c r="N1185" s="22" t="str">
        <f t="shared" si="136"/>
        <v/>
      </c>
      <c r="O1185" t="str">
        <f t="shared" si="134"/>
        <v/>
      </c>
      <c r="Q1185" s="35" t="str">
        <f t="shared" si="138"/>
        <v/>
      </c>
      <c r="S1185" t="str">
        <f t="shared" si="137"/>
        <v/>
      </c>
    </row>
    <row r="1186" spans="7:19" x14ac:dyDescent="0.3">
      <c r="G1186" s="22" t="str">
        <f t="shared" si="135"/>
        <v/>
      </c>
      <c r="H1186" s="22"/>
      <c r="I1186" s="35" t="str">
        <f t="shared" si="133"/>
        <v/>
      </c>
      <c r="J1186" s="35"/>
      <c r="N1186" s="22" t="str">
        <f t="shared" si="136"/>
        <v/>
      </c>
      <c r="O1186" t="str">
        <f t="shared" si="134"/>
        <v/>
      </c>
      <c r="Q1186" s="35" t="str">
        <f t="shared" si="138"/>
        <v/>
      </c>
      <c r="S1186" t="str">
        <f t="shared" si="137"/>
        <v/>
      </c>
    </row>
    <row r="1187" spans="7:19" x14ac:dyDescent="0.3">
      <c r="G1187" s="22" t="str">
        <f t="shared" si="135"/>
        <v/>
      </c>
      <c r="H1187" s="22"/>
      <c r="I1187" s="35" t="str">
        <f t="shared" si="133"/>
        <v/>
      </c>
      <c r="J1187" s="35"/>
      <c r="N1187" s="22" t="str">
        <f t="shared" si="136"/>
        <v/>
      </c>
      <c r="O1187" t="str">
        <f t="shared" si="134"/>
        <v/>
      </c>
      <c r="Q1187" s="35" t="str">
        <f t="shared" si="138"/>
        <v/>
      </c>
      <c r="S1187" t="str">
        <f t="shared" si="137"/>
        <v/>
      </c>
    </row>
    <row r="1188" spans="7:19" x14ac:dyDescent="0.3">
      <c r="G1188" s="22" t="str">
        <f t="shared" si="135"/>
        <v/>
      </c>
      <c r="H1188" s="22"/>
      <c r="I1188" s="35" t="str">
        <f t="shared" si="133"/>
        <v/>
      </c>
      <c r="J1188" s="35"/>
      <c r="N1188" s="22" t="str">
        <f t="shared" si="136"/>
        <v/>
      </c>
      <c r="O1188" t="str">
        <f t="shared" si="134"/>
        <v/>
      </c>
      <c r="Q1188" s="35" t="str">
        <f t="shared" si="138"/>
        <v/>
      </c>
      <c r="S1188" t="str">
        <f t="shared" si="137"/>
        <v/>
      </c>
    </row>
    <row r="1189" spans="7:19" x14ac:dyDescent="0.3">
      <c r="G1189" s="22" t="str">
        <f t="shared" si="135"/>
        <v/>
      </c>
      <c r="H1189" s="22"/>
      <c r="I1189" s="35" t="str">
        <f t="shared" si="133"/>
        <v/>
      </c>
      <c r="J1189" s="35"/>
      <c r="N1189" s="22" t="str">
        <f t="shared" si="136"/>
        <v/>
      </c>
      <c r="O1189" t="str">
        <f t="shared" si="134"/>
        <v/>
      </c>
      <c r="Q1189" s="35" t="str">
        <f t="shared" si="138"/>
        <v/>
      </c>
      <c r="S1189" t="str">
        <f t="shared" si="137"/>
        <v/>
      </c>
    </row>
    <row r="1190" spans="7:19" x14ac:dyDescent="0.3">
      <c r="G1190" s="22" t="str">
        <f t="shared" si="135"/>
        <v/>
      </c>
      <c r="H1190" s="22"/>
      <c r="I1190" s="35" t="str">
        <f t="shared" si="133"/>
        <v/>
      </c>
      <c r="J1190" s="35"/>
      <c r="N1190" s="22" t="str">
        <f t="shared" si="136"/>
        <v/>
      </c>
      <c r="O1190" t="str">
        <f t="shared" si="134"/>
        <v/>
      </c>
      <c r="Q1190" s="35" t="str">
        <f t="shared" si="138"/>
        <v/>
      </c>
      <c r="S1190" t="str">
        <f t="shared" si="137"/>
        <v/>
      </c>
    </row>
    <row r="1191" spans="7:19" x14ac:dyDescent="0.3">
      <c r="G1191" s="22" t="str">
        <f t="shared" si="135"/>
        <v/>
      </c>
      <c r="H1191" s="22"/>
      <c r="I1191" s="35" t="str">
        <f t="shared" si="133"/>
        <v/>
      </c>
      <c r="J1191" s="35"/>
      <c r="N1191" s="22" t="str">
        <f t="shared" si="136"/>
        <v/>
      </c>
      <c r="O1191" t="str">
        <f t="shared" si="134"/>
        <v/>
      </c>
      <c r="Q1191" s="35" t="str">
        <f t="shared" si="138"/>
        <v/>
      </c>
      <c r="S1191" t="str">
        <f t="shared" si="137"/>
        <v/>
      </c>
    </row>
    <row r="1192" spans="7:19" x14ac:dyDescent="0.3">
      <c r="G1192" s="22" t="str">
        <f t="shared" si="135"/>
        <v/>
      </c>
      <c r="H1192" s="22"/>
      <c r="I1192" s="35" t="str">
        <f t="shared" si="133"/>
        <v/>
      </c>
      <c r="J1192" s="35"/>
      <c r="N1192" s="22" t="str">
        <f t="shared" si="136"/>
        <v/>
      </c>
      <c r="O1192" t="str">
        <f t="shared" si="134"/>
        <v/>
      </c>
      <c r="Q1192" s="35" t="str">
        <f t="shared" si="138"/>
        <v/>
      </c>
      <c r="S1192" t="str">
        <f t="shared" si="137"/>
        <v/>
      </c>
    </row>
    <row r="1193" spans="7:19" x14ac:dyDescent="0.3">
      <c r="G1193" s="22" t="str">
        <f t="shared" si="135"/>
        <v/>
      </c>
      <c r="H1193" s="22"/>
      <c r="I1193" s="35" t="str">
        <f t="shared" si="133"/>
        <v/>
      </c>
      <c r="J1193" s="35"/>
      <c r="N1193" s="22" t="str">
        <f t="shared" si="136"/>
        <v/>
      </c>
      <c r="O1193" t="str">
        <f t="shared" si="134"/>
        <v/>
      </c>
      <c r="Q1193" s="35" t="str">
        <f t="shared" si="138"/>
        <v/>
      </c>
      <c r="S1193" t="str">
        <f t="shared" si="137"/>
        <v/>
      </c>
    </row>
    <row r="1194" spans="7:19" x14ac:dyDescent="0.3">
      <c r="G1194" s="22" t="str">
        <f t="shared" si="135"/>
        <v/>
      </c>
      <c r="H1194" s="22"/>
      <c r="I1194" s="35" t="str">
        <f t="shared" si="133"/>
        <v/>
      </c>
      <c r="J1194" s="35"/>
      <c r="N1194" s="22" t="str">
        <f t="shared" si="136"/>
        <v/>
      </c>
      <c r="O1194" t="str">
        <f t="shared" si="134"/>
        <v/>
      </c>
      <c r="Q1194" s="35" t="str">
        <f t="shared" si="138"/>
        <v/>
      </c>
      <c r="S1194" t="str">
        <f t="shared" si="137"/>
        <v/>
      </c>
    </row>
    <row r="1195" spans="7:19" x14ac:dyDescent="0.3">
      <c r="G1195" s="22" t="str">
        <f t="shared" si="135"/>
        <v/>
      </c>
      <c r="H1195" s="22"/>
      <c r="I1195" s="35" t="str">
        <f t="shared" si="133"/>
        <v/>
      </c>
      <c r="J1195" s="35"/>
      <c r="N1195" s="22" t="str">
        <f t="shared" si="136"/>
        <v/>
      </c>
      <c r="O1195" t="str">
        <f t="shared" si="134"/>
        <v/>
      </c>
      <c r="Q1195" s="35" t="str">
        <f t="shared" si="138"/>
        <v/>
      </c>
      <c r="S1195" t="str">
        <f t="shared" si="137"/>
        <v/>
      </c>
    </row>
    <row r="1196" spans="7:19" x14ac:dyDescent="0.3">
      <c r="G1196" s="22" t="str">
        <f t="shared" si="135"/>
        <v/>
      </c>
      <c r="H1196" s="22"/>
      <c r="I1196" s="35" t="str">
        <f t="shared" si="133"/>
        <v/>
      </c>
      <c r="J1196" s="35"/>
      <c r="N1196" s="22" t="str">
        <f t="shared" si="136"/>
        <v/>
      </c>
      <c r="O1196" t="str">
        <f t="shared" si="134"/>
        <v/>
      </c>
      <c r="Q1196" s="35" t="str">
        <f t="shared" si="138"/>
        <v/>
      </c>
      <c r="S1196" t="str">
        <f t="shared" si="137"/>
        <v/>
      </c>
    </row>
    <row r="1197" spans="7:19" x14ac:dyDescent="0.3">
      <c r="G1197" s="22" t="str">
        <f t="shared" si="135"/>
        <v/>
      </c>
      <c r="H1197" s="22"/>
      <c r="I1197" s="35" t="str">
        <f t="shared" si="133"/>
        <v/>
      </c>
      <c r="J1197" s="35"/>
      <c r="N1197" s="22" t="str">
        <f t="shared" si="136"/>
        <v/>
      </c>
      <c r="O1197" t="str">
        <f t="shared" si="134"/>
        <v/>
      </c>
      <c r="Q1197" s="35" t="str">
        <f t="shared" si="138"/>
        <v/>
      </c>
      <c r="S1197" t="str">
        <f t="shared" si="137"/>
        <v/>
      </c>
    </row>
    <row r="1198" spans="7:19" x14ac:dyDescent="0.3">
      <c r="G1198" s="22" t="str">
        <f t="shared" si="135"/>
        <v/>
      </c>
      <c r="H1198" s="22"/>
      <c r="I1198" s="35" t="str">
        <f t="shared" si="133"/>
        <v/>
      </c>
      <c r="J1198" s="35"/>
      <c r="N1198" s="22" t="str">
        <f t="shared" si="136"/>
        <v/>
      </c>
      <c r="O1198" t="str">
        <f t="shared" si="134"/>
        <v/>
      </c>
      <c r="Q1198" s="35" t="str">
        <f t="shared" si="138"/>
        <v/>
      </c>
      <c r="S1198" t="str">
        <f t="shared" si="137"/>
        <v/>
      </c>
    </row>
    <row r="1199" spans="7:19" x14ac:dyDescent="0.3">
      <c r="G1199" s="22" t="str">
        <f t="shared" si="135"/>
        <v/>
      </c>
      <c r="H1199" s="22"/>
      <c r="I1199" s="35" t="str">
        <f t="shared" si="133"/>
        <v/>
      </c>
      <c r="J1199" s="35"/>
      <c r="N1199" s="22" t="str">
        <f t="shared" si="136"/>
        <v/>
      </c>
      <c r="O1199" t="str">
        <f t="shared" si="134"/>
        <v/>
      </c>
      <c r="Q1199" s="35" t="str">
        <f t="shared" si="138"/>
        <v/>
      </c>
      <c r="S1199" t="str">
        <f t="shared" si="137"/>
        <v/>
      </c>
    </row>
    <row r="1200" spans="7:19" x14ac:dyDescent="0.3">
      <c r="G1200" s="22" t="str">
        <f t="shared" si="135"/>
        <v/>
      </c>
      <c r="H1200" s="22"/>
      <c r="I1200" s="35" t="str">
        <f t="shared" si="133"/>
        <v/>
      </c>
      <c r="J1200" s="35"/>
      <c r="N1200" s="22" t="str">
        <f t="shared" si="136"/>
        <v/>
      </c>
      <c r="O1200" t="str">
        <f t="shared" si="134"/>
        <v/>
      </c>
      <c r="Q1200" s="35" t="str">
        <f t="shared" si="138"/>
        <v/>
      </c>
      <c r="S1200" t="str">
        <f t="shared" si="137"/>
        <v/>
      </c>
    </row>
    <row r="1201" spans="7:19" x14ac:dyDescent="0.3">
      <c r="G1201" s="22" t="str">
        <f t="shared" si="135"/>
        <v/>
      </c>
      <c r="H1201" s="22"/>
      <c r="I1201" s="35" t="str">
        <f t="shared" si="133"/>
        <v/>
      </c>
      <c r="J1201" s="35"/>
      <c r="N1201" s="22" t="str">
        <f t="shared" si="136"/>
        <v/>
      </c>
      <c r="O1201" t="str">
        <f t="shared" si="134"/>
        <v/>
      </c>
      <c r="Q1201" s="35" t="str">
        <f t="shared" si="138"/>
        <v/>
      </c>
      <c r="S1201" t="str">
        <f t="shared" si="137"/>
        <v/>
      </c>
    </row>
    <row r="1202" spans="7:19" x14ac:dyDescent="0.3">
      <c r="G1202" s="22" t="str">
        <f t="shared" si="135"/>
        <v/>
      </c>
      <c r="H1202" s="22"/>
      <c r="I1202" s="35" t="str">
        <f t="shared" si="133"/>
        <v/>
      </c>
      <c r="J1202" s="35"/>
      <c r="N1202" s="22" t="str">
        <f t="shared" si="136"/>
        <v/>
      </c>
      <c r="O1202" t="str">
        <f t="shared" si="134"/>
        <v/>
      </c>
      <c r="Q1202" s="35" t="str">
        <f t="shared" si="138"/>
        <v/>
      </c>
      <c r="S1202" t="str">
        <f t="shared" si="137"/>
        <v/>
      </c>
    </row>
    <row r="1203" spans="7:19" x14ac:dyDescent="0.3">
      <c r="G1203" s="22" t="str">
        <f t="shared" si="135"/>
        <v/>
      </c>
      <c r="H1203" s="22"/>
      <c r="I1203" s="35" t="str">
        <f t="shared" si="133"/>
        <v/>
      </c>
      <c r="J1203" s="35"/>
      <c r="N1203" s="22" t="str">
        <f t="shared" si="136"/>
        <v/>
      </c>
      <c r="O1203" t="str">
        <f t="shared" si="134"/>
        <v/>
      </c>
      <c r="Q1203" s="35" t="str">
        <f t="shared" si="138"/>
        <v/>
      </c>
      <c r="S1203" t="str">
        <f t="shared" si="137"/>
        <v/>
      </c>
    </row>
    <row r="1204" spans="7:19" x14ac:dyDescent="0.3">
      <c r="G1204" s="22" t="str">
        <f t="shared" si="135"/>
        <v/>
      </c>
      <c r="H1204" s="22"/>
      <c r="I1204" s="35" t="str">
        <f t="shared" si="133"/>
        <v/>
      </c>
      <c r="J1204" s="35"/>
      <c r="N1204" s="22" t="str">
        <f t="shared" si="136"/>
        <v/>
      </c>
      <c r="O1204" t="str">
        <f t="shared" si="134"/>
        <v/>
      </c>
      <c r="Q1204" s="35" t="str">
        <f t="shared" si="138"/>
        <v/>
      </c>
      <c r="S1204" t="str">
        <f t="shared" si="137"/>
        <v/>
      </c>
    </row>
    <row r="1205" spans="7:19" x14ac:dyDescent="0.3">
      <c r="G1205" s="22" t="str">
        <f t="shared" si="135"/>
        <v/>
      </c>
      <c r="H1205" s="22"/>
      <c r="I1205" s="35" t="str">
        <f t="shared" si="133"/>
        <v/>
      </c>
      <c r="J1205" s="35"/>
      <c r="N1205" s="22" t="str">
        <f t="shared" si="136"/>
        <v/>
      </c>
      <c r="O1205" t="str">
        <f t="shared" si="134"/>
        <v/>
      </c>
      <c r="Q1205" s="35" t="str">
        <f t="shared" si="138"/>
        <v/>
      </c>
      <c r="S1205" t="str">
        <f t="shared" si="137"/>
        <v/>
      </c>
    </row>
    <row r="1206" spans="7:19" x14ac:dyDescent="0.3">
      <c r="G1206" s="22" t="str">
        <f t="shared" si="135"/>
        <v/>
      </c>
      <c r="H1206" s="22"/>
      <c r="I1206" s="35" t="str">
        <f t="shared" si="133"/>
        <v/>
      </c>
      <c r="J1206" s="35"/>
      <c r="N1206" s="22" t="str">
        <f t="shared" si="136"/>
        <v/>
      </c>
      <c r="O1206" t="str">
        <f t="shared" si="134"/>
        <v/>
      </c>
      <c r="Q1206" s="35" t="str">
        <f t="shared" si="138"/>
        <v/>
      </c>
      <c r="S1206" t="str">
        <f t="shared" si="137"/>
        <v/>
      </c>
    </row>
    <row r="1207" spans="7:19" x14ac:dyDescent="0.3">
      <c r="G1207" s="22" t="str">
        <f t="shared" si="135"/>
        <v/>
      </c>
      <c r="H1207" s="22"/>
      <c r="I1207" s="35" t="str">
        <f t="shared" si="133"/>
        <v/>
      </c>
      <c r="J1207" s="35"/>
      <c r="N1207" s="22" t="str">
        <f t="shared" si="136"/>
        <v/>
      </c>
      <c r="O1207" t="str">
        <f t="shared" si="134"/>
        <v/>
      </c>
      <c r="Q1207" s="35" t="str">
        <f t="shared" si="138"/>
        <v/>
      </c>
      <c r="S1207" t="str">
        <f t="shared" si="137"/>
        <v/>
      </c>
    </row>
    <row r="1208" spans="7:19" x14ac:dyDescent="0.3">
      <c r="G1208" s="22" t="str">
        <f t="shared" si="135"/>
        <v/>
      </c>
      <c r="H1208" s="22"/>
      <c r="I1208" s="35" t="str">
        <f t="shared" ref="I1208:I1271" si="139">+IF(F1208="","","T-"&amp;$G$1+G1208)</f>
        <v/>
      </c>
      <c r="J1208" s="35"/>
      <c r="N1208" s="22" t="str">
        <f t="shared" si="136"/>
        <v/>
      </c>
      <c r="O1208" t="str">
        <f t="shared" si="134"/>
        <v/>
      </c>
      <c r="Q1208" s="35" t="str">
        <f t="shared" si="138"/>
        <v/>
      </c>
      <c r="S1208" t="str">
        <f t="shared" si="137"/>
        <v/>
      </c>
    </row>
    <row r="1209" spans="7:19" x14ac:dyDescent="0.3">
      <c r="G1209" s="22" t="str">
        <f t="shared" si="135"/>
        <v/>
      </c>
      <c r="H1209" s="22"/>
      <c r="I1209" s="35" t="str">
        <f t="shared" si="139"/>
        <v/>
      </c>
      <c r="J1209" s="35"/>
      <c r="N1209" s="22" t="str">
        <f t="shared" si="136"/>
        <v/>
      </c>
      <c r="O1209" t="str">
        <f t="shared" si="134"/>
        <v/>
      </c>
      <c r="Q1209" s="35" t="str">
        <f t="shared" si="138"/>
        <v/>
      </c>
      <c r="S1209" t="str">
        <f t="shared" si="137"/>
        <v/>
      </c>
    </row>
    <row r="1210" spans="7:19" x14ac:dyDescent="0.3">
      <c r="G1210" s="22" t="str">
        <f t="shared" si="135"/>
        <v/>
      </c>
      <c r="H1210" s="22"/>
      <c r="I1210" s="35" t="str">
        <f t="shared" si="139"/>
        <v/>
      </c>
      <c r="J1210" s="35"/>
      <c r="N1210" s="22" t="str">
        <f t="shared" si="136"/>
        <v/>
      </c>
      <c r="O1210" t="str">
        <f t="shared" si="134"/>
        <v/>
      </c>
      <c r="Q1210" s="35" t="str">
        <f t="shared" si="138"/>
        <v/>
      </c>
      <c r="S1210" t="str">
        <f t="shared" si="137"/>
        <v/>
      </c>
    </row>
    <row r="1211" spans="7:19" x14ac:dyDescent="0.3">
      <c r="G1211" s="22" t="str">
        <f t="shared" si="135"/>
        <v/>
      </c>
      <c r="H1211" s="22"/>
      <c r="I1211" s="35" t="str">
        <f t="shared" si="139"/>
        <v/>
      </c>
      <c r="J1211" s="35"/>
      <c r="N1211" s="22" t="str">
        <f t="shared" si="136"/>
        <v/>
      </c>
      <c r="O1211" t="str">
        <f t="shared" si="134"/>
        <v/>
      </c>
      <c r="Q1211" s="35" t="str">
        <f t="shared" si="138"/>
        <v/>
      </c>
      <c r="S1211" t="str">
        <f t="shared" si="137"/>
        <v/>
      </c>
    </row>
    <row r="1212" spans="7:19" x14ac:dyDescent="0.3">
      <c r="G1212" s="22" t="str">
        <f t="shared" si="135"/>
        <v/>
      </c>
      <c r="H1212" s="22"/>
      <c r="I1212" s="35" t="str">
        <f t="shared" si="139"/>
        <v/>
      </c>
      <c r="J1212" s="35"/>
      <c r="N1212" s="22" t="str">
        <f t="shared" si="136"/>
        <v/>
      </c>
      <c r="O1212" t="str">
        <f t="shared" si="134"/>
        <v/>
      </c>
      <c r="Q1212" s="35" t="str">
        <f t="shared" si="138"/>
        <v/>
      </c>
      <c r="S1212" t="str">
        <f t="shared" si="137"/>
        <v/>
      </c>
    </row>
    <row r="1213" spans="7:19" x14ac:dyDescent="0.3">
      <c r="G1213" s="22" t="str">
        <f t="shared" si="135"/>
        <v/>
      </c>
      <c r="H1213" s="22"/>
      <c r="I1213" s="35" t="str">
        <f t="shared" si="139"/>
        <v/>
      </c>
      <c r="J1213" s="35"/>
      <c r="N1213" s="22" t="str">
        <f t="shared" si="136"/>
        <v/>
      </c>
      <c r="O1213" t="str">
        <f t="shared" si="134"/>
        <v/>
      </c>
      <c r="Q1213" s="35" t="str">
        <f t="shared" si="138"/>
        <v/>
      </c>
      <c r="S1213" t="str">
        <f t="shared" si="137"/>
        <v/>
      </c>
    </row>
    <row r="1214" spans="7:19" x14ac:dyDescent="0.3">
      <c r="G1214" s="22" t="str">
        <f t="shared" si="135"/>
        <v/>
      </c>
      <c r="H1214" s="22"/>
      <c r="I1214" s="35" t="str">
        <f t="shared" si="139"/>
        <v/>
      </c>
      <c r="J1214" s="35"/>
      <c r="N1214" s="22" t="str">
        <f t="shared" si="136"/>
        <v/>
      </c>
      <c r="O1214" t="str">
        <f t="shared" si="134"/>
        <v/>
      </c>
      <c r="Q1214" s="35" t="str">
        <f t="shared" si="138"/>
        <v/>
      </c>
      <c r="S1214" t="str">
        <f t="shared" si="137"/>
        <v/>
      </c>
    </row>
    <row r="1215" spans="7:19" x14ac:dyDescent="0.3">
      <c r="G1215" s="22" t="str">
        <f t="shared" si="135"/>
        <v/>
      </c>
      <c r="H1215" s="22"/>
      <c r="I1215" s="35" t="str">
        <f t="shared" si="139"/>
        <v/>
      </c>
      <c r="J1215" s="35"/>
      <c r="N1215" s="22" t="str">
        <f t="shared" si="136"/>
        <v/>
      </c>
      <c r="O1215" t="str">
        <f t="shared" si="134"/>
        <v/>
      </c>
      <c r="Q1215" s="35" t="str">
        <f t="shared" si="138"/>
        <v/>
      </c>
      <c r="S1215" t="str">
        <f t="shared" si="137"/>
        <v/>
      </c>
    </row>
    <row r="1216" spans="7:19" x14ac:dyDescent="0.3">
      <c r="G1216" s="22" t="str">
        <f t="shared" si="135"/>
        <v/>
      </c>
      <c r="H1216" s="22"/>
      <c r="I1216" s="35" t="str">
        <f t="shared" si="139"/>
        <v/>
      </c>
      <c r="J1216" s="35"/>
      <c r="N1216" s="22" t="str">
        <f t="shared" si="136"/>
        <v/>
      </c>
      <c r="O1216" t="str">
        <f t="shared" si="134"/>
        <v/>
      </c>
      <c r="Q1216" s="35" t="str">
        <f t="shared" si="138"/>
        <v/>
      </c>
      <c r="S1216" t="str">
        <f t="shared" si="137"/>
        <v/>
      </c>
    </row>
    <row r="1217" spans="7:19" x14ac:dyDescent="0.3">
      <c r="G1217" s="22" t="str">
        <f t="shared" si="135"/>
        <v/>
      </c>
      <c r="H1217" s="22"/>
      <c r="I1217" s="35" t="str">
        <f t="shared" si="139"/>
        <v/>
      </c>
      <c r="J1217" s="35"/>
      <c r="N1217" s="22" t="str">
        <f t="shared" si="136"/>
        <v/>
      </c>
      <c r="O1217" t="str">
        <f t="shared" si="134"/>
        <v/>
      </c>
      <c r="Q1217" s="35" t="str">
        <f t="shared" si="138"/>
        <v/>
      </c>
      <c r="S1217" t="str">
        <f t="shared" si="137"/>
        <v/>
      </c>
    </row>
    <row r="1218" spans="7:19" x14ac:dyDescent="0.3">
      <c r="G1218" s="22" t="str">
        <f t="shared" si="135"/>
        <v/>
      </c>
      <c r="H1218" s="22"/>
      <c r="I1218" s="35" t="str">
        <f t="shared" si="139"/>
        <v/>
      </c>
      <c r="J1218" s="35"/>
      <c r="N1218" s="22" t="str">
        <f t="shared" si="136"/>
        <v/>
      </c>
      <c r="O1218" t="str">
        <f t="shared" si="134"/>
        <v/>
      </c>
      <c r="Q1218" s="35" t="str">
        <f t="shared" si="138"/>
        <v/>
      </c>
      <c r="S1218" t="str">
        <f t="shared" si="137"/>
        <v/>
      </c>
    </row>
    <row r="1219" spans="7:19" x14ac:dyDescent="0.3">
      <c r="G1219" s="22" t="str">
        <f t="shared" si="135"/>
        <v/>
      </c>
      <c r="H1219" s="22"/>
      <c r="I1219" s="35" t="str">
        <f t="shared" si="139"/>
        <v/>
      </c>
      <c r="J1219" s="35"/>
      <c r="N1219" s="22" t="str">
        <f t="shared" si="136"/>
        <v/>
      </c>
      <c r="O1219" t="str">
        <f t="shared" si="134"/>
        <v/>
      </c>
      <c r="Q1219" s="35" t="str">
        <f t="shared" si="138"/>
        <v/>
      </c>
      <c r="S1219" t="str">
        <f t="shared" si="137"/>
        <v/>
      </c>
    </row>
    <row r="1220" spans="7:19" x14ac:dyDescent="0.3">
      <c r="G1220" s="22" t="str">
        <f t="shared" si="135"/>
        <v/>
      </c>
      <c r="H1220" s="22"/>
      <c r="I1220" s="35" t="str">
        <f t="shared" si="139"/>
        <v/>
      </c>
      <c r="J1220" s="35"/>
      <c r="N1220" s="22" t="str">
        <f t="shared" si="136"/>
        <v/>
      </c>
      <c r="O1220" t="str">
        <f t="shared" ref="O1220:O1283" si="140">+IF(M1220="","","C-"&amp;$G$1+N1220)</f>
        <v/>
      </c>
      <c r="Q1220" s="35" t="str">
        <f t="shared" si="138"/>
        <v/>
      </c>
      <c r="S1220" t="str">
        <f t="shared" si="137"/>
        <v/>
      </c>
    </row>
    <row r="1221" spans="7:19" x14ac:dyDescent="0.3">
      <c r="G1221" s="22" t="str">
        <f t="shared" ref="G1221:G1284" si="141">+IF(F1221="","",G1220+1)</f>
        <v/>
      </c>
      <c r="H1221" s="22"/>
      <c r="I1221" s="35" t="str">
        <f t="shared" si="139"/>
        <v/>
      </c>
      <c r="J1221" s="35"/>
      <c r="N1221" s="22" t="str">
        <f t="shared" ref="N1221:N1284" si="142">+IF(M1221="","",N1220+1)</f>
        <v/>
      </c>
      <c r="O1221" t="str">
        <f t="shared" si="140"/>
        <v/>
      </c>
      <c r="Q1221" s="35" t="str">
        <f t="shared" si="138"/>
        <v/>
      </c>
      <c r="S1221" t="str">
        <f t="shared" ref="S1221:S1284" si="143">+Q1221</f>
        <v/>
      </c>
    </row>
    <row r="1222" spans="7:19" x14ac:dyDescent="0.3">
      <c r="G1222" s="22" t="str">
        <f t="shared" si="141"/>
        <v/>
      </c>
      <c r="H1222" s="22"/>
      <c r="I1222" s="35" t="str">
        <f t="shared" si="139"/>
        <v/>
      </c>
      <c r="J1222" s="35"/>
      <c r="N1222" s="22" t="str">
        <f t="shared" si="142"/>
        <v/>
      </c>
      <c r="O1222" t="str">
        <f t="shared" si="140"/>
        <v/>
      </c>
      <c r="Q1222" s="35" t="str">
        <f t="shared" ref="Q1222:Q1285" si="144">++IF(R1222="","",Q1221+1)</f>
        <v/>
      </c>
      <c r="S1222" t="str">
        <f t="shared" si="143"/>
        <v/>
      </c>
    </row>
    <row r="1223" spans="7:19" x14ac:dyDescent="0.3">
      <c r="G1223" s="22" t="str">
        <f t="shared" si="141"/>
        <v/>
      </c>
      <c r="H1223" s="22"/>
      <c r="I1223" s="35" t="str">
        <f t="shared" si="139"/>
        <v/>
      </c>
      <c r="J1223" s="35"/>
      <c r="N1223" s="22" t="str">
        <f t="shared" si="142"/>
        <v/>
      </c>
      <c r="O1223" t="str">
        <f t="shared" si="140"/>
        <v/>
      </c>
      <c r="Q1223" s="35" t="str">
        <f t="shared" si="144"/>
        <v/>
      </c>
      <c r="S1223" t="str">
        <f t="shared" si="143"/>
        <v/>
      </c>
    </row>
    <row r="1224" spans="7:19" x14ac:dyDescent="0.3">
      <c r="G1224" s="22" t="str">
        <f t="shared" si="141"/>
        <v/>
      </c>
      <c r="H1224" s="22"/>
      <c r="I1224" s="35" t="str">
        <f t="shared" si="139"/>
        <v/>
      </c>
      <c r="J1224" s="35"/>
      <c r="N1224" s="22" t="str">
        <f t="shared" si="142"/>
        <v/>
      </c>
      <c r="O1224" t="str">
        <f t="shared" si="140"/>
        <v/>
      </c>
      <c r="Q1224" s="35" t="str">
        <f t="shared" si="144"/>
        <v/>
      </c>
      <c r="S1224" t="str">
        <f t="shared" si="143"/>
        <v/>
      </c>
    </row>
    <row r="1225" spans="7:19" x14ac:dyDescent="0.3">
      <c r="G1225" s="22" t="str">
        <f t="shared" si="141"/>
        <v/>
      </c>
      <c r="H1225" s="22"/>
      <c r="I1225" s="35" t="str">
        <f t="shared" si="139"/>
        <v/>
      </c>
      <c r="J1225" s="35"/>
      <c r="N1225" s="22" t="str">
        <f t="shared" si="142"/>
        <v/>
      </c>
      <c r="O1225" t="str">
        <f t="shared" si="140"/>
        <v/>
      </c>
      <c r="Q1225" s="35" t="str">
        <f t="shared" si="144"/>
        <v/>
      </c>
      <c r="S1225" t="str">
        <f t="shared" si="143"/>
        <v/>
      </c>
    </row>
    <row r="1226" spans="7:19" x14ac:dyDescent="0.3">
      <c r="G1226" s="22" t="str">
        <f t="shared" si="141"/>
        <v/>
      </c>
      <c r="H1226" s="22"/>
      <c r="I1226" s="35" t="str">
        <f t="shared" si="139"/>
        <v/>
      </c>
      <c r="J1226" s="35"/>
      <c r="N1226" s="22" t="str">
        <f t="shared" si="142"/>
        <v/>
      </c>
      <c r="O1226" t="str">
        <f t="shared" si="140"/>
        <v/>
      </c>
      <c r="Q1226" s="35" t="str">
        <f t="shared" si="144"/>
        <v/>
      </c>
      <c r="S1226" t="str">
        <f t="shared" si="143"/>
        <v/>
      </c>
    </row>
    <row r="1227" spans="7:19" x14ac:dyDescent="0.3">
      <c r="G1227" s="22" t="str">
        <f t="shared" si="141"/>
        <v/>
      </c>
      <c r="H1227" s="22"/>
      <c r="I1227" s="35" t="str">
        <f t="shared" si="139"/>
        <v/>
      </c>
      <c r="J1227" s="35"/>
      <c r="N1227" s="22" t="str">
        <f t="shared" si="142"/>
        <v/>
      </c>
      <c r="O1227" t="str">
        <f t="shared" si="140"/>
        <v/>
      </c>
      <c r="Q1227" s="35" t="str">
        <f t="shared" si="144"/>
        <v/>
      </c>
      <c r="S1227" t="str">
        <f t="shared" si="143"/>
        <v/>
      </c>
    </row>
    <row r="1228" spans="7:19" x14ac:dyDescent="0.3">
      <c r="G1228" s="22" t="str">
        <f t="shared" si="141"/>
        <v/>
      </c>
      <c r="H1228" s="22"/>
      <c r="I1228" s="35" t="str">
        <f t="shared" si="139"/>
        <v/>
      </c>
      <c r="J1228" s="35"/>
      <c r="N1228" s="22" t="str">
        <f t="shared" si="142"/>
        <v/>
      </c>
      <c r="O1228" t="str">
        <f t="shared" si="140"/>
        <v/>
      </c>
      <c r="Q1228" s="35" t="str">
        <f t="shared" si="144"/>
        <v/>
      </c>
      <c r="S1228" t="str">
        <f t="shared" si="143"/>
        <v/>
      </c>
    </row>
    <row r="1229" spans="7:19" x14ac:dyDescent="0.3">
      <c r="G1229" s="22" t="str">
        <f t="shared" si="141"/>
        <v/>
      </c>
      <c r="H1229" s="22"/>
      <c r="I1229" s="35" t="str">
        <f t="shared" si="139"/>
        <v/>
      </c>
      <c r="J1229" s="35"/>
      <c r="N1229" s="22" t="str">
        <f t="shared" si="142"/>
        <v/>
      </c>
      <c r="O1229" t="str">
        <f t="shared" si="140"/>
        <v/>
      </c>
      <c r="Q1229" s="35" t="str">
        <f t="shared" si="144"/>
        <v/>
      </c>
      <c r="S1229" t="str">
        <f t="shared" si="143"/>
        <v/>
      </c>
    </row>
    <row r="1230" spans="7:19" x14ac:dyDescent="0.3">
      <c r="G1230" s="22" t="str">
        <f t="shared" si="141"/>
        <v/>
      </c>
      <c r="H1230" s="22"/>
      <c r="I1230" s="35" t="str">
        <f t="shared" si="139"/>
        <v/>
      </c>
      <c r="J1230" s="35"/>
      <c r="N1230" s="22" t="str">
        <f t="shared" si="142"/>
        <v/>
      </c>
      <c r="O1230" t="str">
        <f t="shared" si="140"/>
        <v/>
      </c>
      <c r="Q1230" s="35" t="str">
        <f t="shared" si="144"/>
        <v/>
      </c>
      <c r="S1230" t="str">
        <f t="shared" si="143"/>
        <v/>
      </c>
    </row>
    <row r="1231" spans="7:19" x14ac:dyDescent="0.3">
      <c r="G1231" s="22" t="str">
        <f t="shared" si="141"/>
        <v/>
      </c>
      <c r="H1231" s="22"/>
      <c r="I1231" s="35" t="str">
        <f t="shared" si="139"/>
        <v/>
      </c>
      <c r="J1231" s="35"/>
      <c r="N1231" s="22" t="str">
        <f t="shared" si="142"/>
        <v/>
      </c>
      <c r="O1231" t="str">
        <f t="shared" si="140"/>
        <v/>
      </c>
      <c r="Q1231" s="35" t="str">
        <f t="shared" si="144"/>
        <v/>
      </c>
      <c r="S1231" t="str">
        <f t="shared" si="143"/>
        <v/>
      </c>
    </row>
    <row r="1232" spans="7:19" x14ac:dyDescent="0.3">
      <c r="G1232" s="22" t="str">
        <f t="shared" si="141"/>
        <v/>
      </c>
      <c r="H1232" s="22"/>
      <c r="I1232" s="35" t="str">
        <f t="shared" si="139"/>
        <v/>
      </c>
      <c r="J1232" s="35"/>
      <c r="N1232" s="22" t="str">
        <f t="shared" si="142"/>
        <v/>
      </c>
      <c r="O1232" t="str">
        <f t="shared" si="140"/>
        <v/>
      </c>
      <c r="Q1232" s="35" t="str">
        <f t="shared" si="144"/>
        <v/>
      </c>
      <c r="S1232" t="str">
        <f t="shared" si="143"/>
        <v/>
      </c>
    </row>
    <row r="1233" spans="7:19" x14ac:dyDescent="0.3">
      <c r="G1233" s="22" t="str">
        <f t="shared" si="141"/>
        <v/>
      </c>
      <c r="H1233" s="22"/>
      <c r="I1233" s="35" t="str">
        <f t="shared" si="139"/>
        <v/>
      </c>
      <c r="J1233" s="35"/>
      <c r="N1233" s="22" t="str">
        <f t="shared" si="142"/>
        <v/>
      </c>
      <c r="O1233" t="str">
        <f t="shared" si="140"/>
        <v/>
      </c>
      <c r="Q1233" s="35" t="str">
        <f t="shared" si="144"/>
        <v/>
      </c>
      <c r="S1233" t="str">
        <f t="shared" si="143"/>
        <v/>
      </c>
    </row>
    <row r="1234" spans="7:19" x14ac:dyDescent="0.3">
      <c r="G1234" s="22" t="str">
        <f t="shared" si="141"/>
        <v/>
      </c>
      <c r="H1234" s="22"/>
      <c r="I1234" s="35" t="str">
        <f t="shared" si="139"/>
        <v/>
      </c>
      <c r="J1234" s="35"/>
      <c r="N1234" s="22" t="str">
        <f t="shared" si="142"/>
        <v/>
      </c>
      <c r="O1234" t="str">
        <f t="shared" si="140"/>
        <v/>
      </c>
      <c r="Q1234" s="35" t="str">
        <f t="shared" si="144"/>
        <v/>
      </c>
      <c r="S1234" t="str">
        <f t="shared" si="143"/>
        <v/>
      </c>
    </row>
    <row r="1235" spans="7:19" x14ac:dyDescent="0.3">
      <c r="G1235" s="22" t="str">
        <f t="shared" si="141"/>
        <v/>
      </c>
      <c r="H1235" s="22"/>
      <c r="I1235" s="35" t="str">
        <f t="shared" si="139"/>
        <v/>
      </c>
      <c r="J1235" s="35"/>
      <c r="N1235" s="22" t="str">
        <f t="shared" si="142"/>
        <v/>
      </c>
      <c r="O1235" t="str">
        <f t="shared" si="140"/>
        <v/>
      </c>
      <c r="Q1235" s="35" t="str">
        <f t="shared" si="144"/>
        <v/>
      </c>
      <c r="S1235" t="str">
        <f t="shared" si="143"/>
        <v/>
      </c>
    </row>
    <row r="1236" spans="7:19" x14ac:dyDescent="0.3">
      <c r="G1236" s="22" t="str">
        <f t="shared" si="141"/>
        <v/>
      </c>
      <c r="H1236" s="22"/>
      <c r="I1236" s="35" t="str">
        <f t="shared" si="139"/>
        <v/>
      </c>
      <c r="J1236" s="35"/>
      <c r="N1236" s="22" t="str">
        <f t="shared" si="142"/>
        <v/>
      </c>
      <c r="O1236" t="str">
        <f t="shared" si="140"/>
        <v/>
      </c>
      <c r="Q1236" s="35" t="str">
        <f t="shared" si="144"/>
        <v/>
      </c>
      <c r="S1236" t="str">
        <f t="shared" si="143"/>
        <v/>
      </c>
    </row>
    <row r="1237" spans="7:19" x14ac:dyDescent="0.3">
      <c r="G1237" s="22" t="str">
        <f t="shared" si="141"/>
        <v/>
      </c>
      <c r="H1237" s="22"/>
      <c r="I1237" s="35" t="str">
        <f t="shared" si="139"/>
        <v/>
      </c>
      <c r="J1237" s="35"/>
      <c r="N1237" s="22" t="str">
        <f t="shared" si="142"/>
        <v/>
      </c>
      <c r="O1237" t="str">
        <f t="shared" si="140"/>
        <v/>
      </c>
      <c r="Q1237" s="35" t="str">
        <f t="shared" si="144"/>
        <v/>
      </c>
      <c r="S1237" t="str">
        <f t="shared" si="143"/>
        <v/>
      </c>
    </row>
    <row r="1238" spans="7:19" x14ac:dyDescent="0.3">
      <c r="G1238" s="22" t="str">
        <f t="shared" si="141"/>
        <v/>
      </c>
      <c r="H1238" s="22"/>
      <c r="I1238" s="35" t="str">
        <f t="shared" si="139"/>
        <v/>
      </c>
      <c r="J1238" s="35"/>
      <c r="N1238" s="22" t="str">
        <f t="shared" si="142"/>
        <v/>
      </c>
      <c r="O1238" t="str">
        <f t="shared" si="140"/>
        <v/>
      </c>
      <c r="Q1238" s="35" t="str">
        <f t="shared" si="144"/>
        <v/>
      </c>
      <c r="S1238" t="str">
        <f t="shared" si="143"/>
        <v/>
      </c>
    </row>
    <row r="1239" spans="7:19" x14ac:dyDescent="0.3">
      <c r="G1239" s="22" t="str">
        <f t="shared" si="141"/>
        <v/>
      </c>
      <c r="H1239" s="22"/>
      <c r="I1239" s="35" t="str">
        <f t="shared" si="139"/>
        <v/>
      </c>
      <c r="J1239" s="35"/>
      <c r="N1239" s="22" t="str">
        <f t="shared" si="142"/>
        <v/>
      </c>
      <c r="O1239" t="str">
        <f t="shared" si="140"/>
        <v/>
      </c>
      <c r="Q1239" s="35" t="str">
        <f t="shared" si="144"/>
        <v/>
      </c>
      <c r="S1239" t="str">
        <f t="shared" si="143"/>
        <v/>
      </c>
    </row>
    <row r="1240" spans="7:19" x14ac:dyDescent="0.3">
      <c r="G1240" s="22" t="str">
        <f t="shared" si="141"/>
        <v/>
      </c>
      <c r="H1240" s="22"/>
      <c r="I1240" s="35" t="str">
        <f t="shared" si="139"/>
        <v/>
      </c>
      <c r="J1240" s="35"/>
      <c r="N1240" s="22" t="str">
        <f t="shared" si="142"/>
        <v/>
      </c>
      <c r="O1240" t="str">
        <f t="shared" si="140"/>
        <v/>
      </c>
      <c r="Q1240" s="35" t="str">
        <f t="shared" si="144"/>
        <v/>
      </c>
      <c r="S1240" t="str">
        <f t="shared" si="143"/>
        <v/>
      </c>
    </row>
    <row r="1241" spans="7:19" x14ac:dyDescent="0.3">
      <c r="G1241" s="22" t="str">
        <f t="shared" si="141"/>
        <v/>
      </c>
      <c r="H1241" s="22"/>
      <c r="I1241" s="35" t="str">
        <f t="shared" si="139"/>
        <v/>
      </c>
      <c r="J1241" s="35"/>
      <c r="N1241" s="22" t="str">
        <f t="shared" si="142"/>
        <v/>
      </c>
      <c r="O1241" t="str">
        <f t="shared" si="140"/>
        <v/>
      </c>
      <c r="Q1241" s="35" t="str">
        <f t="shared" si="144"/>
        <v/>
      </c>
      <c r="S1241" t="str">
        <f t="shared" si="143"/>
        <v/>
      </c>
    </row>
    <row r="1242" spans="7:19" x14ac:dyDescent="0.3">
      <c r="G1242" s="22" t="str">
        <f t="shared" si="141"/>
        <v/>
      </c>
      <c r="H1242" s="22"/>
      <c r="I1242" s="35" t="str">
        <f t="shared" si="139"/>
        <v/>
      </c>
      <c r="J1242" s="35"/>
      <c r="N1242" s="22" t="str">
        <f t="shared" si="142"/>
        <v/>
      </c>
      <c r="O1242" t="str">
        <f t="shared" si="140"/>
        <v/>
      </c>
      <c r="Q1242" s="35" t="str">
        <f t="shared" si="144"/>
        <v/>
      </c>
      <c r="S1242" t="str">
        <f t="shared" si="143"/>
        <v/>
      </c>
    </row>
    <row r="1243" spans="7:19" x14ac:dyDescent="0.3">
      <c r="G1243" s="22" t="str">
        <f t="shared" si="141"/>
        <v/>
      </c>
      <c r="H1243" s="22"/>
      <c r="I1243" s="35" t="str">
        <f t="shared" si="139"/>
        <v/>
      </c>
      <c r="J1243" s="35"/>
      <c r="N1243" s="22" t="str">
        <f t="shared" si="142"/>
        <v/>
      </c>
      <c r="O1243" t="str">
        <f t="shared" si="140"/>
        <v/>
      </c>
      <c r="Q1243" s="35" t="str">
        <f t="shared" si="144"/>
        <v/>
      </c>
      <c r="S1243" t="str">
        <f t="shared" si="143"/>
        <v/>
      </c>
    </row>
    <row r="1244" spans="7:19" x14ac:dyDescent="0.3">
      <c r="G1244" s="22" t="str">
        <f t="shared" si="141"/>
        <v/>
      </c>
      <c r="H1244" s="22"/>
      <c r="I1244" s="35" t="str">
        <f t="shared" si="139"/>
        <v/>
      </c>
      <c r="J1244" s="35"/>
      <c r="N1244" s="22" t="str">
        <f t="shared" si="142"/>
        <v/>
      </c>
      <c r="O1244" t="str">
        <f t="shared" si="140"/>
        <v/>
      </c>
      <c r="Q1244" s="35" t="str">
        <f t="shared" si="144"/>
        <v/>
      </c>
      <c r="S1244" t="str">
        <f t="shared" si="143"/>
        <v/>
      </c>
    </row>
    <row r="1245" spans="7:19" x14ac:dyDescent="0.3">
      <c r="G1245" s="22" t="str">
        <f t="shared" si="141"/>
        <v/>
      </c>
      <c r="H1245" s="22"/>
      <c r="I1245" s="35" t="str">
        <f t="shared" si="139"/>
        <v/>
      </c>
      <c r="J1245" s="35"/>
      <c r="N1245" s="22" t="str">
        <f t="shared" si="142"/>
        <v/>
      </c>
      <c r="O1245" t="str">
        <f t="shared" si="140"/>
        <v/>
      </c>
      <c r="Q1245" s="35" t="str">
        <f t="shared" si="144"/>
        <v/>
      </c>
      <c r="S1245" t="str">
        <f t="shared" si="143"/>
        <v/>
      </c>
    </row>
    <row r="1246" spans="7:19" x14ac:dyDescent="0.3">
      <c r="G1246" s="22" t="str">
        <f t="shared" si="141"/>
        <v/>
      </c>
      <c r="H1246" s="22"/>
      <c r="I1246" s="35" t="str">
        <f t="shared" si="139"/>
        <v/>
      </c>
      <c r="J1246" s="35"/>
      <c r="N1246" s="22" t="str">
        <f t="shared" si="142"/>
        <v/>
      </c>
      <c r="O1246" t="str">
        <f t="shared" si="140"/>
        <v/>
      </c>
      <c r="Q1246" s="35" t="str">
        <f t="shared" si="144"/>
        <v/>
      </c>
      <c r="S1246" t="str">
        <f t="shared" si="143"/>
        <v/>
      </c>
    </row>
    <row r="1247" spans="7:19" x14ac:dyDescent="0.3">
      <c r="G1247" s="22" t="str">
        <f t="shared" si="141"/>
        <v/>
      </c>
      <c r="H1247" s="22"/>
      <c r="I1247" s="35" t="str">
        <f t="shared" si="139"/>
        <v/>
      </c>
      <c r="J1247" s="35"/>
      <c r="N1247" s="22" t="str">
        <f t="shared" si="142"/>
        <v/>
      </c>
      <c r="O1247" t="str">
        <f t="shared" si="140"/>
        <v/>
      </c>
      <c r="Q1247" s="35" t="str">
        <f t="shared" si="144"/>
        <v/>
      </c>
      <c r="S1247" t="str">
        <f t="shared" si="143"/>
        <v/>
      </c>
    </row>
    <row r="1248" spans="7:19" x14ac:dyDescent="0.3">
      <c r="G1248" s="22" t="str">
        <f t="shared" si="141"/>
        <v/>
      </c>
      <c r="H1248" s="22"/>
      <c r="I1248" s="35" t="str">
        <f t="shared" si="139"/>
        <v/>
      </c>
      <c r="J1248" s="35"/>
      <c r="N1248" s="22" t="str">
        <f t="shared" si="142"/>
        <v/>
      </c>
      <c r="O1248" t="str">
        <f t="shared" si="140"/>
        <v/>
      </c>
      <c r="Q1248" s="35" t="str">
        <f t="shared" si="144"/>
        <v/>
      </c>
      <c r="S1248" t="str">
        <f t="shared" si="143"/>
        <v/>
      </c>
    </row>
    <row r="1249" spans="7:19" x14ac:dyDescent="0.3">
      <c r="G1249" s="22" t="str">
        <f t="shared" si="141"/>
        <v/>
      </c>
      <c r="H1249" s="22"/>
      <c r="I1249" s="35" t="str">
        <f t="shared" si="139"/>
        <v/>
      </c>
      <c r="J1249" s="35"/>
      <c r="N1249" s="22" t="str">
        <f t="shared" si="142"/>
        <v/>
      </c>
      <c r="O1249" t="str">
        <f t="shared" si="140"/>
        <v/>
      </c>
      <c r="Q1249" s="35" t="str">
        <f t="shared" si="144"/>
        <v/>
      </c>
      <c r="S1249" t="str">
        <f t="shared" si="143"/>
        <v/>
      </c>
    </row>
    <row r="1250" spans="7:19" x14ac:dyDescent="0.3">
      <c r="G1250" s="22" t="str">
        <f t="shared" si="141"/>
        <v/>
      </c>
      <c r="H1250" s="22"/>
      <c r="I1250" s="35" t="str">
        <f t="shared" si="139"/>
        <v/>
      </c>
      <c r="J1250" s="35"/>
      <c r="N1250" s="22" t="str">
        <f t="shared" si="142"/>
        <v/>
      </c>
      <c r="O1250" t="str">
        <f t="shared" si="140"/>
        <v/>
      </c>
      <c r="Q1250" s="35" t="str">
        <f t="shared" si="144"/>
        <v/>
      </c>
      <c r="S1250" t="str">
        <f t="shared" si="143"/>
        <v/>
      </c>
    </row>
    <row r="1251" spans="7:19" x14ac:dyDescent="0.3">
      <c r="G1251" s="22" t="str">
        <f t="shared" si="141"/>
        <v/>
      </c>
      <c r="H1251" s="22"/>
      <c r="I1251" s="35" t="str">
        <f t="shared" si="139"/>
        <v/>
      </c>
      <c r="J1251" s="35"/>
      <c r="N1251" s="22" t="str">
        <f t="shared" si="142"/>
        <v/>
      </c>
      <c r="O1251" t="str">
        <f t="shared" si="140"/>
        <v/>
      </c>
      <c r="Q1251" s="35" t="str">
        <f t="shared" si="144"/>
        <v/>
      </c>
      <c r="S1251" t="str">
        <f t="shared" si="143"/>
        <v/>
      </c>
    </row>
    <row r="1252" spans="7:19" x14ac:dyDescent="0.3">
      <c r="G1252" s="22" t="str">
        <f t="shared" si="141"/>
        <v/>
      </c>
      <c r="H1252" s="22"/>
      <c r="I1252" s="35" t="str">
        <f t="shared" si="139"/>
        <v/>
      </c>
      <c r="J1252" s="35"/>
      <c r="N1252" s="22" t="str">
        <f t="shared" si="142"/>
        <v/>
      </c>
      <c r="O1252" t="str">
        <f t="shared" si="140"/>
        <v/>
      </c>
      <c r="Q1252" s="35" t="str">
        <f t="shared" si="144"/>
        <v/>
      </c>
      <c r="S1252" t="str">
        <f t="shared" si="143"/>
        <v/>
      </c>
    </row>
    <row r="1253" spans="7:19" x14ac:dyDescent="0.3">
      <c r="G1253" s="22" t="str">
        <f t="shared" si="141"/>
        <v/>
      </c>
      <c r="H1253" s="22"/>
      <c r="I1253" s="35" t="str">
        <f t="shared" si="139"/>
        <v/>
      </c>
      <c r="J1253" s="35"/>
      <c r="N1253" s="22" t="str">
        <f t="shared" si="142"/>
        <v/>
      </c>
      <c r="O1253" t="str">
        <f t="shared" si="140"/>
        <v/>
      </c>
      <c r="Q1253" s="35" t="str">
        <f t="shared" si="144"/>
        <v/>
      </c>
      <c r="S1253" t="str">
        <f t="shared" si="143"/>
        <v/>
      </c>
    </row>
    <row r="1254" spans="7:19" x14ac:dyDescent="0.3">
      <c r="G1254" s="22" t="str">
        <f t="shared" si="141"/>
        <v/>
      </c>
      <c r="H1254" s="22"/>
      <c r="I1254" s="35" t="str">
        <f t="shared" si="139"/>
        <v/>
      </c>
      <c r="J1254" s="35"/>
      <c r="N1254" s="22" t="str">
        <f t="shared" si="142"/>
        <v/>
      </c>
      <c r="O1254" t="str">
        <f t="shared" si="140"/>
        <v/>
      </c>
      <c r="Q1254" s="35" t="str">
        <f t="shared" si="144"/>
        <v/>
      </c>
      <c r="S1254" t="str">
        <f t="shared" si="143"/>
        <v/>
      </c>
    </row>
    <row r="1255" spans="7:19" x14ac:dyDescent="0.3">
      <c r="G1255" s="22" t="str">
        <f t="shared" si="141"/>
        <v/>
      </c>
      <c r="H1255" s="22"/>
      <c r="I1255" s="35" t="str">
        <f t="shared" si="139"/>
        <v/>
      </c>
      <c r="J1255" s="35"/>
      <c r="N1255" s="22" t="str">
        <f t="shared" si="142"/>
        <v/>
      </c>
      <c r="O1255" t="str">
        <f t="shared" si="140"/>
        <v/>
      </c>
      <c r="Q1255" s="35" t="str">
        <f t="shared" si="144"/>
        <v/>
      </c>
      <c r="S1255" t="str">
        <f t="shared" si="143"/>
        <v/>
      </c>
    </row>
    <row r="1256" spans="7:19" x14ac:dyDescent="0.3">
      <c r="G1256" s="22" t="str">
        <f t="shared" si="141"/>
        <v/>
      </c>
      <c r="H1256" s="22"/>
      <c r="I1256" s="35" t="str">
        <f t="shared" si="139"/>
        <v/>
      </c>
      <c r="J1256" s="35"/>
      <c r="N1256" s="22" t="str">
        <f t="shared" si="142"/>
        <v/>
      </c>
      <c r="O1256" t="str">
        <f t="shared" si="140"/>
        <v/>
      </c>
      <c r="Q1256" s="35" t="str">
        <f t="shared" si="144"/>
        <v/>
      </c>
      <c r="S1256" t="str">
        <f t="shared" si="143"/>
        <v/>
      </c>
    </row>
    <row r="1257" spans="7:19" x14ac:dyDescent="0.3">
      <c r="G1257" s="22" t="str">
        <f t="shared" si="141"/>
        <v/>
      </c>
      <c r="H1257" s="22"/>
      <c r="I1257" s="35" t="str">
        <f t="shared" si="139"/>
        <v/>
      </c>
      <c r="J1257" s="35"/>
      <c r="N1257" s="22" t="str">
        <f t="shared" si="142"/>
        <v/>
      </c>
      <c r="O1257" t="str">
        <f t="shared" si="140"/>
        <v/>
      </c>
      <c r="Q1257" s="35" t="str">
        <f t="shared" si="144"/>
        <v/>
      </c>
      <c r="S1257" t="str">
        <f t="shared" si="143"/>
        <v/>
      </c>
    </row>
    <row r="1258" spans="7:19" x14ac:dyDescent="0.3">
      <c r="G1258" s="22" t="str">
        <f t="shared" si="141"/>
        <v/>
      </c>
      <c r="H1258" s="22"/>
      <c r="I1258" s="35" t="str">
        <f t="shared" si="139"/>
        <v/>
      </c>
      <c r="J1258" s="35"/>
      <c r="N1258" s="22" t="str">
        <f t="shared" si="142"/>
        <v/>
      </c>
      <c r="O1258" t="str">
        <f t="shared" si="140"/>
        <v/>
      </c>
      <c r="Q1258" s="35" t="str">
        <f t="shared" si="144"/>
        <v/>
      </c>
      <c r="S1258" t="str">
        <f t="shared" si="143"/>
        <v/>
      </c>
    </row>
    <row r="1259" spans="7:19" x14ac:dyDescent="0.3">
      <c r="G1259" s="22" t="str">
        <f t="shared" si="141"/>
        <v/>
      </c>
      <c r="H1259" s="22"/>
      <c r="I1259" s="35" t="str">
        <f t="shared" si="139"/>
        <v/>
      </c>
      <c r="J1259" s="35"/>
      <c r="N1259" s="22" t="str">
        <f t="shared" si="142"/>
        <v/>
      </c>
      <c r="O1259" t="str">
        <f t="shared" si="140"/>
        <v/>
      </c>
      <c r="Q1259" s="35" t="str">
        <f t="shared" si="144"/>
        <v/>
      </c>
      <c r="S1259" t="str">
        <f t="shared" si="143"/>
        <v/>
      </c>
    </row>
    <row r="1260" spans="7:19" x14ac:dyDescent="0.3">
      <c r="G1260" s="22" t="str">
        <f t="shared" si="141"/>
        <v/>
      </c>
      <c r="H1260" s="22"/>
      <c r="I1260" s="35" t="str">
        <f t="shared" si="139"/>
        <v/>
      </c>
      <c r="J1260" s="35"/>
      <c r="N1260" s="22" t="str">
        <f t="shared" si="142"/>
        <v/>
      </c>
      <c r="O1260" t="str">
        <f t="shared" si="140"/>
        <v/>
      </c>
      <c r="Q1260" s="35" t="str">
        <f t="shared" si="144"/>
        <v/>
      </c>
      <c r="S1260" t="str">
        <f t="shared" si="143"/>
        <v/>
      </c>
    </row>
    <row r="1261" spans="7:19" x14ac:dyDescent="0.3">
      <c r="G1261" s="22" t="str">
        <f t="shared" si="141"/>
        <v/>
      </c>
      <c r="H1261" s="22"/>
      <c r="I1261" s="35" t="str">
        <f t="shared" si="139"/>
        <v/>
      </c>
      <c r="J1261" s="35"/>
      <c r="N1261" s="22" t="str">
        <f t="shared" si="142"/>
        <v/>
      </c>
      <c r="O1261" t="str">
        <f t="shared" si="140"/>
        <v/>
      </c>
      <c r="Q1261" s="35" t="str">
        <f t="shared" si="144"/>
        <v/>
      </c>
      <c r="S1261" t="str">
        <f t="shared" si="143"/>
        <v/>
      </c>
    </row>
    <row r="1262" spans="7:19" x14ac:dyDescent="0.3">
      <c r="G1262" s="22" t="str">
        <f t="shared" si="141"/>
        <v/>
      </c>
      <c r="H1262" s="22"/>
      <c r="I1262" s="35" t="str">
        <f t="shared" si="139"/>
        <v/>
      </c>
      <c r="J1262" s="35"/>
      <c r="N1262" s="22" t="str">
        <f t="shared" si="142"/>
        <v/>
      </c>
      <c r="O1262" t="str">
        <f t="shared" si="140"/>
        <v/>
      </c>
      <c r="Q1262" s="35" t="str">
        <f t="shared" si="144"/>
        <v/>
      </c>
      <c r="S1262" t="str">
        <f t="shared" si="143"/>
        <v/>
      </c>
    </row>
    <row r="1263" spans="7:19" x14ac:dyDescent="0.3">
      <c r="G1263" s="22" t="str">
        <f t="shared" si="141"/>
        <v/>
      </c>
      <c r="H1263" s="22"/>
      <c r="I1263" s="35" t="str">
        <f t="shared" si="139"/>
        <v/>
      </c>
      <c r="J1263" s="35"/>
      <c r="N1263" s="22" t="str">
        <f t="shared" si="142"/>
        <v/>
      </c>
      <c r="O1263" t="str">
        <f t="shared" si="140"/>
        <v/>
      </c>
      <c r="Q1263" s="35" t="str">
        <f t="shared" si="144"/>
        <v/>
      </c>
      <c r="S1263" t="str">
        <f t="shared" si="143"/>
        <v/>
      </c>
    </row>
    <row r="1264" spans="7:19" x14ac:dyDescent="0.3">
      <c r="G1264" s="22" t="str">
        <f t="shared" si="141"/>
        <v/>
      </c>
      <c r="H1264" s="22"/>
      <c r="I1264" s="35" t="str">
        <f t="shared" si="139"/>
        <v/>
      </c>
      <c r="J1264" s="35"/>
      <c r="N1264" s="22" t="str">
        <f t="shared" si="142"/>
        <v/>
      </c>
      <c r="O1264" t="str">
        <f t="shared" si="140"/>
        <v/>
      </c>
      <c r="Q1264" s="35" t="str">
        <f t="shared" si="144"/>
        <v/>
      </c>
      <c r="S1264" t="str">
        <f t="shared" si="143"/>
        <v/>
      </c>
    </row>
    <row r="1265" spans="7:19" x14ac:dyDescent="0.3">
      <c r="G1265" s="22" t="str">
        <f t="shared" si="141"/>
        <v/>
      </c>
      <c r="H1265" s="22"/>
      <c r="I1265" s="35" t="str">
        <f t="shared" si="139"/>
        <v/>
      </c>
      <c r="J1265" s="35"/>
      <c r="N1265" s="22" t="str">
        <f t="shared" si="142"/>
        <v/>
      </c>
      <c r="O1265" t="str">
        <f t="shared" si="140"/>
        <v/>
      </c>
      <c r="Q1265" s="35" t="str">
        <f t="shared" si="144"/>
        <v/>
      </c>
      <c r="S1265" t="str">
        <f t="shared" si="143"/>
        <v/>
      </c>
    </row>
    <row r="1266" spans="7:19" x14ac:dyDescent="0.3">
      <c r="G1266" s="22" t="str">
        <f t="shared" si="141"/>
        <v/>
      </c>
      <c r="H1266" s="22"/>
      <c r="I1266" s="35" t="str">
        <f t="shared" si="139"/>
        <v/>
      </c>
      <c r="J1266" s="35"/>
      <c r="N1266" s="22" t="str">
        <f t="shared" si="142"/>
        <v/>
      </c>
      <c r="O1266" t="str">
        <f t="shared" si="140"/>
        <v/>
      </c>
      <c r="Q1266" s="35" t="str">
        <f t="shared" si="144"/>
        <v/>
      </c>
      <c r="S1266" t="str">
        <f t="shared" si="143"/>
        <v/>
      </c>
    </row>
    <row r="1267" spans="7:19" x14ac:dyDescent="0.3">
      <c r="G1267" s="22" t="str">
        <f t="shared" si="141"/>
        <v/>
      </c>
      <c r="H1267" s="22"/>
      <c r="I1267" s="35" t="str">
        <f t="shared" si="139"/>
        <v/>
      </c>
      <c r="J1267" s="35"/>
      <c r="N1267" s="22" t="str">
        <f t="shared" si="142"/>
        <v/>
      </c>
      <c r="O1267" t="str">
        <f t="shared" si="140"/>
        <v/>
      </c>
      <c r="Q1267" s="35" t="str">
        <f t="shared" si="144"/>
        <v/>
      </c>
      <c r="S1267" t="str">
        <f t="shared" si="143"/>
        <v/>
      </c>
    </row>
    <row r="1268" spans="7:19" x14ac:dyDescent="0.3">
      <c r="G1268" s="22" t="str">
        <f t="shared" si="141"/>
        <v/>
      </c>
      <c r="H1268" s="22"/>
      <c r="I1268" s="35" t="str">
        <f t="shared" si="139"/>
        <v/>
      </c>
      <c r="J1268" s="35"/>
      <c r="N1268" s="22" t="str">
        <f t="shared" si="142"/>
        <v/>
      </c>
      <c r="O1268" t="str">
        <f t="shared" si="140"/>
        <v/>
      </c>
      <c r="Q1268" s="35" t="str">
        <f t="shared" si="144"/>
        <v/>
      </c>
      <c r="S1268" t="str">
        <f t="shared" si="143"/>
        <v/>
      </c>
    </row>
    <row r="1269" spans="7:19" x14ac:dyDescent="0.3">
      <c r="G1269" s="22" t="str">
        <f t="shared" si="141"/>
        <v/>
      </c>
      <c r="H1269" s="22"/>
      <c r="I1269" s="35" t="str">
        <f t="shared" si="139"/>
        <v/>
      </c>
      <c r="J1269" s="35"/>
      <c r="N1269" s="22" t="str">
        <f t="shared" si="142"/>
        <v/>
      </c>
      <c r="O1269" t="str">
        <f t="shared" si="140"/>
        <v/>
      </c>
      <c r="Q1269" s="35" t="str">
        <f t="shared" si="144"/>
        <v/>
      </c>
      <c r="S1269" t="str">
        <f t="shared" si="143"/>
        <v/>
      </c>
    </row>
    <row r="1270" spans="7:19" x14ac:dyDescent="0.3">
      <c r="G1270" s="22" t="str">
        <f t="shared" si="141"/>
        <v/>
      </c>
      <c r="H1270" s="22"/>
      <c r="I1270" s="35" t="str">
        <f t="shared" si="139"/>
        <v/>
      </c>
      <c r="J1270" s="35"/>
      <c r="N1270" s="22" t="str">
        <f t="shared" si="142"/>
        <v/>
      </c>
      <c r="O1270" t="str">
        <f t="shared" si="140"/>
        <v/>
      </c>
      <c r="Q1270" s="35" t="str">
        <f t="shared" si="144"/>
        <v/>
      </c>
      <c r="S1270" t="str">
        <f t="shared" si="143"/>
        <v/>
      </c>
    </row>
    <row r="1271" spans="7:19" x14ac:dyDescent="0.3">
      <c r="G1271" s="22" t="str">
        <f t="shared" si="141"/>
        <v/>
      </c>
      <c r="H1271" s="22"/>
      <c r="I1271" s="35" t="str">
        <f t="shared" si="139"/>
        <v/>
      </c>
      <c r="J1271" s="35"/>
      <c r="N1271" s="22" t="str">
        <f t="shared" si="142"/>
        <v/>
      </c>
      <c r="O1271" t="str">
        <f t="shared" si="140"/>
        <v/>
      </c>
      <c r="Q1271" s="35" t="str">
        <f t="shared" si="144"/>
        <v/>
      </c>
      <c r="S1271" t="str">
        <f t="shared" si="143"/>
        <v/>
      </c>
    </row>
    <row r="1272" spans="7:19" x14ac:dyDescent="0.3">
      <c r="G1272" s="22" t="str">
        <f t="shared" si="141"/>
        <v/>
      </c>
      <c r="H1272" s="22"/>
      <c r="I1272" s="35" t="str">
        <f t="shared" ref="I1272:I1335" si="145">+IF(F1272="","","T-"&amp;$G$1+G1272)</f>
        <v/>
      </c>
      <c r="J1272" s="35"/>
      <c r="N1272" s="22" t="str">
        <f t="shared" si="142"/>
        <v/>
      </c>
      <c r="O1272" t="str">
        <f t="shared" si="140"/>
        <v/>
      </c>
      <c r="Q1272" s="35" t="str">
        <f t="shared" si="144"/>
        <v/>
      </c>
      <c r="S1272" t="str">
        <f t="shared" si="143"/>
        <v/>
      </c>
    </row>
    <row r="1273" spans="7:19" x14ac:dyDescent="0.3">
      <c r="G1273" s="22" t="str">
        <f t="shared" si="141"/>
        <v/>
      </c>
      <c r="H1273" s="22"/>
      <c r="I1273" s="35" t="str">
        <f t="shared" si="145"/>
        <v/>
      </c>
      <c r="J1273" s="35"/>
      <c r="N1273" s="22" t="str">
        <f t="shared" si="142"/>
        <v/>
      </c>
      <c r="O1273" t="str">
        <f t="shared" si="140"/>
        <v/>
      </c>
      <c r="Q1273" s="35" t="str">
        <f t="shared" si="144"/>
        <v/>
      </c>
      <c r="S1273" t="str">
        <f t="shared" si="143"/>
        <v/>
      </c>
    </row>
    <row r="1274" spans="7:19" x14ac:dyDescent="0.3">
      <c r="G1274" s="22" t="str">
        <f t="shared" si="141"/>
        <v/>
      </c>
      <c r="H1274" s="22"/>
      <c r="I1274" s="35" t="str">
        <f t="shared" si="145"/>
        <v/>
      </c>
      <c r="J1274" s="35"/>
      <c r="N1274" s="22" t="str">
        <f t="shared" si="142"/>
        <v/>
      </c>
      <c r="O1274" t="str">
        <f t="shared" si="140"/>
        <v/>
      </c>
      <c r="Q1274" s="35" t="str">
        <f t="shared" si="144"/>
        <v/>
      </c>
      <c r="S1274" t="str">
        <f t="shared" si="143"/>
        <v/>
      </c>
    </row>
    <row r="1275" spans="7:19" x14ac:dyDescent="0.3">
      <c r="G1275" s="22" t="str">
        <f t="shared" si="141"/>
        <v/>
      </c>
      <c r="H1275" s="22"/>
      <c r="I1275" s="35" t="str">
        <f t="shared" si="145"/>
        <v/>
      </c>
      <c r="J1275" s="35"/>
      <c r="N1275" s="22" t="str">
        <f t="shared" si="142"/>
        <v/>
      </c>
      <c r="O1275" t="str">
        <f t="shared" si="140"/>
        <v/>
      </c>
      <c r="Q1275" s="35" t="str">
        <f t="shared" si="144"/>
        <v/>
      </c>
      <c r="S1275" t="str">
        <f t="shared" si="143"/>
        <v/>
      </c>
    </row>
    <row r="1276" spans="7:19" x14ac:dyDescent="0.3">
      <c r="G1276" s="22" t="str">
        <f t="shared" si="141"/>
        <v/>
      </c>
      <c r="H1276" s="22"/>
      <c r="I1276" s="35" t="str">
        <f t="shared" si="145"/>
        <v/>
      </c>
      <c r="J1276" s="35"/>
      <c r="N1276" s="22" t="str">
        <f t="shared" si="142"/>
        <v/>
      </c>
      <c r="O1276" t="str">
        <f t="shared" si="140"/>
        <v/>
      </c>
      <c r="Q1276" s="35" t="str">
        <f t="shared" si="144"/>
        <v/>
      </c>
      <c r="S1276" t="str">
        <f t="shared" si="143"/>
        <v/>
      </c>
    </row>
    <row r="1277" spans="7:19" x14ac:dyDescent="0.3">
      <c r="G1277" s="22" t="str">
        <f t="shared" si="141"/>
        <v/>
      </c>
      <c r="H1277" s="22"/>
      <c r="I1277" s="35" t="str">
        <f t="shared" si="145"/>
        <v/>
      </c>
      <c r="J1277" s="35"/>
      <c r="N1277" s="22" t="str">
        <f t="shared" si="142"/>
        <v/>
      </c>
      <c r="O1277" t="str">
        <f t="shared" si="140"/>
        <v/>
      </c>
      <c r="Q1277" s="35" t="str">
        <f t="shared" si="144"/>
        <v/>
      </c>
      <c r="S1277" t="str">
        <f t="shared" si="143"/>
        <v/>
      </c>
    </row>
    <row r="1278" spans="7:19" x14ac:dyDescent="0.3">
      <c r="G1278" s="22" t="str">
        <f t="shared" si="141"/>
        <v/>
      </c>
      <c r="H1278" s="22"/>
      <c r="I1278" s="35" t="str">
        <f t="shared" si="145"/>
        <v/>
      </c>
      <c r="J1278" s="35"/>
      <c r="N1278" s="22" t="str">
        <f t="shared" si="142"/>
        <v/>
      </c>
      <c r="O1278" t="str">
        <f t="shared" si="140"/>
        <v/>
      </c>
      <c r="Q1278" s="35" t="str">
        <f t="shared" si="144"/>
        <v/>
      </c>
      <c r="S1278" t="str">
        <f t="shared" si="143"/>
        <v/>
      </c>
    </row>
    <row r="1279" spans="7:19" x14ac:dyDescent="0.3">
      <c r="G1279" s="22" t="str">
        <f t="shared" si="141"/>
        <v/>
      </c>
      <c r="H1279" s="22"/>
      <c r="I1279" s="35" t="str">
        <f t="shared" si="145"/>
        <v/>
      </c>
      <c r="J1279" s="35"/>
      <c r="N1279" s="22" t="str">
        <f t="shared" si="142"/>
        <v/>
      </c>
      <c r="O1279" t="str">
        <f t="shared" si="140"/>
        <v/>
      </c>
      <c r="Q1279" s="35" t="str">
        <f t="shared" si="144"/>
        <v/>
      </c>
      <c r="S1279" t="str">
        <f t="shared" si="143"/>
        <v/>
      </c>
    </row>
    <row r="1280" spans="7:19" x14ac:dyDescent="0.3">
      <c r="G1280" s="22" t="str">
        <f t="shared" si="141"/>
        <v/>
      </c>
      <c r="H1280" s="22"/>
      <c r="I1280" s="35" t="str">
        <f t="shared" si="145"/>
        <v/>
      </c>
      <c r="J1280" s="35"/>
      <c r="N1280" s="22" t="str">
        <f t="shared" si="142"/>
        <v/>
      </c>
      <c r="O1280" t="str">
        <f t="shared" si="140"/>
        <v/>
      </c>
      <c r="Q1280" s="35" t="str">
        <f t="shared" si="144"/>
        <v/>
      </c>
      <c r="S1280" t="str">
        <f t="shared" si="143"/>
        <v/>
      </c>
    </row>
    <row r="1281" spans="7:19" x14ac:dyDescent="0.3">
      <c r="G1281" s="22" t="str">
        <f t="shared" si="141"/>
        <v/>
      </c>
      <c r="H1281" s="22"/>
      <c r="I1281" s="35" t="str">
        <f t="shared" si="145"/>
        <v/>
      </c>
      <c r="J1281" s="35"/>
      <c r="N1281" s="22" t="str">
        <f t="shared" si="142"/>
        <v/>
      </c>
      <c r="O1281" t="str">
        <f t="shared" si="140"/>
        <v/>
      </c>
      <c r="Q1281" s="35" t="str">
        <f t="shared" si="144"/>
        <v/>
      </c>
      <c r="S1281" t="str">
        <f t="shared" si="143"/>
        <v/>
      </c>
    </row>
    <row r="1282" spans="7:19" x14ac:dyDescent="0.3">
      <c r="G1282" s="22" t="str">
        <f t="shared" si="141"/>
        <v/>
      </c>
      <c r="H1282" s="22"/>
      <c r="I1282" s="35" t="str">
        <f t="shared" si="145"/>
        <v/>
      </c>
      <c r="J1282" s="35"/>
      <c r="N1282" s="22" t="str">
        <f t="shared" si="142"/>
        <v/>
      </c>
      <c r="O1282" t="str">
        <f t="shared" si="140"/>
        <v/>
      </c>
      <c r="Q1282" s="35" t="str">
        <f t="shared" si="144"/>
        <v/>
      </c>
      <c r="S1282" t="str">
        <f t="shared" si="143"/>
        <v/>
      </c>
    </row>
    <row r="1283" spans="7:19" x14ac:dyDescent="0.3">
      <c r="G1283" s="22" t="str">
        <f t="shared" si="141"/>
        <v/>
      </c>
      <c r="H1283" s="22"/>
      <c r="I1283" s="35" t="str">
        <f t="shared" si="145"/>
        <v/>
      </c>
      <c r="J1283" s="35"/>
      <c r="N1283" s="22" t="str">
        <f t="shared" si="142"/>
        <v/>
      </c>
      <c r="O1283" t="str">
        <f t="shared" si="140"/>
        <v/>
      </c>
      <c r="Q1283" s="35" t="str">
        <f t="shared" si="144"/>
        <v/>
      </c>
      <c r="S1283" t="str">
        <f t="shared" si="143"/>
        <v/>
      </c>
    </row>
    <row r="1284" spans="7:19" x14ac:dyDescent="0.3">
      <c r="G1284" s="22" t="str">
        <f t="shared" si="141"/>
        <v/>
      </c>
      <c r="H1284" s="22"/>
      <c r="I1284" s="35" t="str">
        <f t="shared" si="145"/>
        <v/>
      </c>
      <c r="J1284" s="35"/>
      <c r="N1284" s="22" t="str">
        <f t="shared" si="142"/>
        <v/>
      </c>
      <c r="O1284" t="str">
        <f t="shared" ref="O1284:O1347" si="146">+IF(M1284="","","C-"&amp;$G$1+N1284)</f>
        <v/>
      </c>
      <c r="Q1284" s="35" t="str">
        <f t="shared" si="144"/>
        <v/>
      </c>
      <c r="S1284" t="str">
        <f t="shared" si="143"/>
        <v/>
      </c>
    </row>
    <row r="1285" spans="7:19" x14ac:dyDescent="0.3">
      <c r="G1285" s="22" t="str">
        <f t="shared" ref="G1285:G1348" si="147">+IF(F1285="","",G1284+1)</f>
        <v/>
      </c>
      <c r="H1285" s="22"/>
      <c r="I1285" s="35" t="str">
        <f t="shared" si="145"/>
        <v/>
      </c>
      <c r="J1285" s="35"/>
      <c r="N1285" s="22" t="str">
        <f t="shared" ref="N1285:N1348" si="148">+IF(M1285="","",N1284+1)</f>
        <v/>
      </c>
      <c r="O1285" t="str">
        <f t="shared" si="146"/>
        <v/>
      </c>
      <c r="Q1285" s="35" t="str">
        <f t="shared" si="144"/>
        <v/>
      </c>
      <c r="S1285" t="str">
        <f t="shared" ref="S1285:S1348" si="149">+Q1285</f>
        <v/>
      </c>
    </row>
    <row r="1286" spans="7:19" x14ac:dyDescent="0.3">
      <c r="G1286" s="22" t="str">
        <f t="shared" si="147"/>
        <v/>
      </c>
      <c r="H1286" s="22"/>
      <c r="I1286" s="35" t="str">
        <f t="shared" si="145"/>
        <v/>
      </c>
      <c r="J1286" s="35"/>
      <c r="N1286" s="22" t="str">
        <f t="shared" si="148"/>
        <v/>
      </c>
      <c r="O1286" t="str">
        <f t="shared" si="146"/>
        <v/>
      </c>
      <c r="Q1286" s="35" t="str">
        <f t="shared" ref="Q1286:Q1349" si="150">++IF(R1286="","",Q1285+1)</f>
        <v/>
      </c>
      <c r="S1286" t="str">
        <f t="shared" si="149"/>
        <v/>
      </c>
    </row>
    <row r="1287" spans="7:19" x14ac:dyDescent="0.3">
      <c r="G1287" s="22" t="str">
        <f t="shared" si="147"/>
        <v/>
      </c>
      <c r="H1287" s="22"/>
      <c r="I1287" s="35" t="str">
        <f t="shared" si="145"/>
        <v/>
      </c>
      <c r="J1287" s="35"/>
      <c r="N1287" s="22" t="str">
        <f t="shared" si="148"/>
        <v/>
      </c>
      <c r="O1287" t="str">
        <f t="shared" si="146"/>
        <v/>
      </c>
      <c r="Q1287" s="35" t="str">
        <f t="shared" si="150"/>
        <v/>
      </c>
      <c r="S1287" t="str">
        <f t="shared" si="149"/>
        <v/>
      </c>
    </row>
    <row r="1288" spans="7:19" x14ac:dyDescent="0.3">
      <c r="G1288" s="22" t="str">
        <f t="shared" si="147"/>
        <v/>
      </c>
      <c r="H1288" s="22"/>
      <c r="I1288" s="35" t="str">
        <f t="shared" si="145"/>
        <v/>
      </c>
      <c r="J1288" s="35"/>
      <c r="N1288" s="22" t="str">
        <f t="shared" si="148"/>
        <v/>
      </c>
      <c r="O1288" t="str">
        <f t="shared" si="146"/>
        <v/>
      </c>
      <c r="Q1288" s="35" t="str">
        <f t="shared" si="150"/>
        <v/>
      </c>
      <c r="S1288" t="str">
        <f t="shared" si="149"/>
        <v/>
      </c>
    </row>
    <row r="1289" spans="7:19" x14ac:dyDescent="0.3">
      <c r="G1289" s="22" t="str">
        <f t="shared" si="147"/>
        <v/>
      </c>
      <c r="H1289" s="22"/>
      <c r="I1289" s="35" t="str">
        <f t="shared" si="145"/>
        <v/>
      </c>
      <c r="J1289" s="35"/>
      <c r="N1289" s="22" t="str">
        <f t="shared" si="148"/>
        <v/>
      </c>
      <c r="O1289" t="str">
        <f t="shared" si="146"/>
        <v/>
      </c>
      <c r="Q1289" s="35" t="str">
        <f t="shared" si="150"/>
        <v/>
      </c>
      <c r="S1289" t="str">
        <f t="shared" si="149"/>
        <v/>
      </c>
    </row>
    <row r="1290" spans="7:19" x14ac:dyDescent="0.3">
      <c r="G1290" s="22" t="str">
        <f t="shared" si="147"/>
        <v/>
      </c>
      <c r="H1290" s="22"/>
      <c r="I1290" s="35" t="str">
        <f t="shared" si="145"/>
        <v/>
      </c>
      <c r="J1290" s="35"/>
      <c r="N1290" s="22" t="str">
        <f t="shared" si="148"/>
        <v/>
      </c>
      <c r="O1290" t="str">
        <f t="shared" si="146"/>
        <v/>
      </c>
      <c r="Q1290" s="35" t="str">
        <f t="shared" si="150"/>
        <v/>
      </c>
      <c r="S1290" t="str">
        <f t="shared" si="149"/>
        <v/>
      </c>
    </row>
    <row r="1291" spans="7:19" x14ac:dyDescent="0.3">
      <c r="G1291" s="22" t="str">
        <f t="shared" si="147"/>
        <v/>
      </c>
      <c r="H1291" s="22"/>
      <c r="I1291" s="35" t="str">
        <f t="shared" si="145"/>
        <v/>
      </c>
      <c r="J1291" s="35"/>
      <c r="N1291" s="22" t="str">
        <f t="shared" si="148"/>
        <v/>
      </c>
      <c r="O1291" t="str">
        <f t="shared" si="146"/>
        <v/>
      </c>
      <c r="Q1291" s="35" t="str">
        <f t="shared" si="150"/>
        <v/>
      </c>
      <c r="S1291" t="str">
        <f t="shared" si="149"/>
        <v/>
      </c>
    </row>
    <row r="1292" spans="7:19" x14ac:dyDescent="0.3">
      <c r="G1292" s="22" t="str">
        <f t="shared" si="147"/>
        <v/>
      </c>
      <c r="H1292" s="22"/>
      <c r="I1292" s="35" t="str">
        <f t="shared" si="145"/>
        <v/>
      </c>
      <c r="J1292" s="35"/>
      <c r="N1292" s="22" t="str">
        <f t="shared" si="148"/>
        <v/>
      </c>
      <c r="O1292" t="str">
        <f t="shared" si="146"/>
        <v/>
      </c>
      <c r="Q1292" s="35" t="str">
        <f t="shared" si="150"/>
        <v/>
      </c>
      <c r="S1292" t="str">
        <f t="shared" si="149"/>
        <v/>
      </c>
    </row>
    <row r="1293" spans="7:19" x14ac:dyDescent="0.3">
      <c r="G1293" s="22" t="str">
        <f t="shared" si="147"/>
        <v/>
      </c>
      <c r="H1293" s="22"/>
      <c r="I1293" s="35" t="str">
        <f t="shared" si="145"/>
        <v/>
      </c>
      <c r="J1293" s="35"/>
      <c r="N1293" s="22" t="str">
        <f t="shared" si="148"/>
        <v/>
      </c>
      <c r="O1293" t="str">
        <f t="shared" si="146"/>
        <v/>
      </c>
      <c r="Q1293" s="35" t="str">
        <f t="shared" si="150"/>
        <v/>
      </c>
      <c r="S1293" t="str">
        <f t="shared" si="149"/>
        <v/>
      </c>
    </row>
    <row r="1294" spans="7:19" x14ac:dyDescent="0.3">
      <c r="G1294" s="22" t="str">
        <f t="shared" si="147"/>
        <v/>
      </c>
      <c r="H1294" s="22"/>
      <c r="I1294" s="35" t="str">
        <f t="shared" si="145"/>
        <v/>
      </c>
      <c r="J1294" s="35"/>
      <c r="N1294" s="22" t="str">
        <f t="shared" si="148"/>
        <v/>
      </c>
      <c r="O1294" t="str">
        <f t="shared" si="146"/>
        <v/>
      </c>
      <c r="Q1294" s="35" t="str">
        <f t="shared" si="150"/>
        <v/>
      </c>
      <c r="S1294" t="str">
        <f t="shared" si="149"/>
        <v/>
      </c>
    </row>
    <row r="1295" spans="7:19" x14ac:dyDescent="0.3">
      <c r="G1295" s="22" t="str">
        <f t="shared" si="147"/>
        <v/>
      </c>
      <c r="H1295" s="22"/>
      <c r="I1295" s="35" t="str">
        <f t="shared" si="145"/>
        <v/>
      </c>
      <c r="J1295" s="35"/>
      <c r="N1295" s="22" t="str">
        <f t="shared" si="148"/>
        <v/>
      </c>
      <c r="O1295" t="str">
        <f t="shared" si="146"/>
        <v/>
      </c>
      <c r="Q1295" s="35" t="str">
        <f t="shared" si="150"/>
        <v/>
      </c>
      <c r="S1295" t="str">
        <f t="shared" si="149"/>
        <v/>
      </c>
    </row>
    <row r="1296" spans="7:19" x14ac:dyDescent="0.3">
      <c r="G1296" s="22" t="str">
        <f t="shared" si="147"/>
        <v/>
      </c>
      <c r="H1296" s="22"/>
      <c r="I1296" s="35" t="str">
        <f t="shared" si="145"/>
        <v/>
      </c>
      <c r="J1296" s="35"/>
      <c r="N1296" s="22" t="str">
        <f t="shared" si="148"/>
        <v/>
      </c>
      <c r="O1296" t="str">
        <f t="shared" si="146"/>
        <v/>
      </c>
      <c r="Q1296" s="35" t="str">
        <f t="shared" si="150"/>
        <v/>
      </c>
      <c r="S1296" t="str">
        <f t="shared" si="149"/>
        <v/>
      </c>
    </row>
    <row r="1297" spans="7:19" x14ac:dyDescent="0.3">
      <c r="G1297" s="22" t="str">
        <f t="shared" si="147"/>
        <v/>
      </c>
      <c r="H1297" s="22"/>
      <c r="I1297" s="35" t="str">
        <f t="shared" si="145"/>
        <v/>
      </c>
      <c r="J1297" s="35"/>
      <c r="N1297" s="22" t="str">
        <f t="shared" si="148"/>
        <v/>
      </c>
      <c r="O1297" t="str">
        <f t="shared" si="146"/>
        <v/>
      </c>
      <c r="Q1297" s="35" t="str">
        <f t="shared" si="150"/>
        <v/>
      </c>
      <c r="S1297" t="str">
        <f t="shared" si="149"/>
        <v/>
      </c>
    </row>
    <row r="1298" spans="7:19" x14ac:dyDescent="0.3">
      <c r="G1298" s="22" t="str">
        <f t="shared" si="147"/>
        <v/>
      </c>
      <c r="H1298" s="22"/>
      <c r="I1298" s="35" t="str">
        <f t="shared" si="145"/>
        <v/>
      </c>
      <c r="J1298" s="35"/>
      <c r="N1298" s="22" t="str">
        <f t="shared" si="148"/>
        <v/>
      </c>
      <c r="O1298" t="str">
        <f t="shared" si="146"/>
        <v/>
      </c>
      <c r="Q1298" s="35" t="str">
        <f t="shared" si="150"/>
        <v/>
      </c>
      <c r="S1298" t="str">
        <f t="shared" si="149"/>
        <v/>
      </c>
    </row>
    <row r="1299" spans="7:19" x14ac:dyDescent="0.3">
      <c r="G1299" s="22" t="str">
        <f t="shared" si="147"/>
        <v/>
      </c>
      <c r="H1299" s="22"/>
      <c r="I1299" s="35" t="str">
        <f t="shared" si="145"/>
        <v/>
      </c>
      <c r="J1299" s="35"/>
      <c r="N1299" s="22" t="str">
        <f t="shared" si="148"/>
        <v/>
      </c>
      <c r="O1299" t="str">
        <f t="shared" si="146"/>
        <v/>
      </c>
      <c r="Q1299" s="35" t="str">
        <f t="shared" si="150"/>
        <v/>
      </c>
      <c r="S1299" t="str">
        <f t="shared" si="149"/>
        <v/>
      </c>
    </row>
    <row r="1300" spans="7:19" x14ac:dyDescent="0.3">
      <c r="G1300" s="22" t="str">
        <f t="shared" si="147"/>
        <v/>
      </c>
      <c r="H1300" s="22"/>
      <c r="I1300" s="35" t="str">
        <f t="shared" si="145"/>
        <v/>
      </c>
      <c r="J1300" s="35"/>
      <c r="N1300" s="22" t="str">
        <f t="shared" si="148"/>
        <v/>
      </c>
      <c r="O1300" t="str">
        <f t="shared" si="146"/>
        <v/>
      </c>
      <c r="Q1300" s="35" t="str">
        <f t="shared" si="150"/>
        <v/>
      </c>
      <c r="S1300" t="str">
        <f t="shared" si="149"/>
        <v/>
      </c>
    </row>
    <row r="1301" spans="7:19" x14ac:dyDescent="0.3">
      <c r="G1301" s="22" t="str">
        <f t="shared" si="147"/>
        <v/>
      </c>
      <c r="H1301" s="22"/>
      <c r="I1301" s="35" t="str">
        <f t="shared" si="145"/>
        <v/>
      </c>
      <c r="J1301" s="35"/>
      <c r="N1301" s="22" t="str">
        <f t="shared" si="148"/>
        <v/>
      </c>
      <c r="O1301" t="str">
        <f t="shared" si="146"/>
        <v/>
      </c>
      <c r="Q1301" s="35" t="str">
        <f t="shared" si="150"/>
        <v/>
      </c>
      <c r="S1301" t="str">
        <f t="shared" si="149"/>
        <v/>
      </c>
    </row>
    <row r="1302" spans="7:19" x14ac:dyDescent="0.3">
      <c r="G1302" s="22" t="str">
        <f t="shared" si="147"/>
        <v/>
      </c>
      <c r="H1302" s="22"/>
      <c r="I1302" s="35" t="str">
        <f t="shared" si="145"/>
        <v/>
      </c>
      <c r="J1302" s="35"/>
      <c r="N1302" s="22" t="str">
        <f t="shared" si="148"/>
        <v/>
      </c>
      <c r="O1302" t="str">
        <f t="shared" si="146"/>
        <v/>
      </c>
      <c r="Q1302" s="35" t="str">
        <f t="shared" si="150"/>
        <v/>
      </c>
      <c r="S1302" t="str">
        <f t="shared" si="149"/>
        <v/>
      </c>
    </row>
    <row r="1303" spans="7:19" x14ac:dyDescent="0.3">
      <c r="G1303" s="22" t="str">
        <f t="shared" si="147"/>
        <v/>
      </c>
      <c r="H1303" s="22"/>
      <c r="I1303" s="35" t="str">
        <f t="shared" si="145"/>
        <v/>
      </c>
      <c r="J1303" s="35"/>
      <c r="N1303" s="22" t="str">
        <f t="shared" si="148"/>
        <v/>
      </c>
      <c r="O1303" t="str">
        <f t="shared" si="146"/>
        <v/>
      </c>
      <c r="Q1303" s="35" t="str">
        <f t="shared" si="150"/>
        <v/>
      </c>
      <c r="S1303" t="str">
        <f t="shared" si="149"/>
        <v/>
      </c>
    </row>
    <row r="1304" spans="7:19" x14ac:dyDescent="0.3">
      <c r="G1304" s="22" t="str">
        <f t="shared" si="147"/>
        <v/>
      </c>
      <c r="H1304" s="22"/>
      <c r="I1304" s="35" t="str">
        <f t="shared" si="145"/>
        <v/>
      </c>
      <c r="J1304" s="35"/>
      <c r="N1304" s="22" t="str">
        <f t="shared" si="148"/>
        <v/>
      </c>
      <c r="O1304" t="str">
        <f t="shared" si="146"/>
        <v/>
      </c>
      <c r="Q1304" s="35" t="str">
        <f t="shared" si="150"/>
        <v/>
      </c>
      <c r="S1304" t="str">
        <f t="shared" si="149"/>
        <v/>
      </c>
    </row>
    <row r="1305" spans="7:19" x14ac:dyDescent="0.3">
      <c r="G1305" s="22" t="str">
        <f t="shared" si="147"/>
        <v/>
      </c>
      <c r="H1305" s="22"/>
      <c r="I1305" s="35" t="str">
        <f t="shared" si="145"/>
        <v/>
      </c>
      <c r="J1305" s="35"/>
      <c r="N1305" s="22" t="str">
        <f t="shared" si="148"/>
        <v/>
      </c>
      <c r="O1305" t="str">
        <f t="shared" si="146"/>
        <v/>
      </c>
      <c r="Q1305" s="35" t="str">
        <f t="shared" si="150"/>
        <v/>
      </c>
      <c r="S1305" t="str">
        <f t="shared" si="149"/>
        <v/>
      </c>
    </row>
    <row r="1306" spans="7:19" x14ac:dyDescent="0.3">
      <c r="G1306" s="22" t="str">
        <f t="shared" si="147"/>
        <v/>
      </c>
      <c r="H1306" s="22"/>
      <c r="I1306" s="35" t="str">
        <f t="shared" si="145"/>
        <v/>
      </c>
      <c r="J1306" s="35"/>
      <c r="N1306" s="22" t="str">
        <f t="shared" si="148"/>
        <v/>
      </c>
      <c r="O1306" t="str">
        <f t="shared" si="146"/>
        <v/>
      </c>
      <c r="Q1306" s="35" t="str">
        <f t="shared" si="150"/>
        <v/>
      </c>
      <c r="S1306" t="str">
        <f t="shared" si="149"/>
        <v/>
      </c>
    </row>
    <row r="1307" spans="7:19" x14ac:dyDescent="0.3">
      <c r="G1307" s="22" t="str">
        <f t="shared" si="147"/>
        <v/>
      </c>
      <c r="H1307" s="22"/>
      <c r="I1307" s="35" t="str">
        <f t="shared" si="145"/>
        <v/>
      </c>
      <c r="J1307" s="35"/>
      <c r="N1307" s="22" t="str">
        <f t="shared" si="148"/>
        <v/>
      </c>
      <c r="O1307" t="str">
        <f t="shared" si="146"/>
        <v/>
      </c>
      <c r="Q1307" s="35" t="str">
        <f t="shared" si="150"/>
        <v/>
      </c>
      <c r="S1307" t="str">
        <f t="shared" si="149"/>
        <v/>
      </c>
    </row>
    <row r="1308" spans="7:19" x14ac:dyDescent="0.3">
      <c r="G1308" s="22" t="str">
        <f t="shared" si="147"/>
        <v/>
      </c>
      <c r="H1308" s="22"/>
      <c r="I1308" s="35" t="str">
        <f t="shared" si="145"/>
        <v/>
      </c>
      <c r="J1308" s="35"/>
      <c r="N1308" s="22" t="str">
        <f t="shared" si="148"/>
        <v/>
      </c>
      <c r="O1308" t="str">
        <f t="shared" si="146"/>
        <v/>
      </c>
      <c r="Q1308" s="35" t="str">
        <f t="shared" si="150"/>
        <v/>
      </c>
      <c r="S1308" t="str">
        <f t="shared" si="149"/>
        <v/>
      </c>
    </row>
    <row r="1309" spans="7:19" x14ac:dyDescent="0.3">
      <c r="G1309" s="22" t="str">
        <f t="shared" si="147"/>
        <v/>
      </c>
      <c r="H1309" s="22"/>
      <c r="I1309" s="35" t="str">
        <f t="shared" si="145"/>
        <v/>
      </c>
      <c r="J1309" s="35"/>
      <c r="N1309" s="22" t="str">
        <f t="shared" si="148"/>
        <v/>
      </c>
      <c r="O1309" t="str">
        <f t="shared" si="146"/>
        <v/>
      </c>
      <c r="Q1309" s="35" t="str">
        <f t="shared" si="150"/>
        <v/>
      </c>
      <c r="S1309" t="str">
        <f t="shared" si="149"/>
        <v/>
      </c>
    </row>
    <row r="1310" spans="7:19" x14ac:dyDescent="0.3">
      <c r="G1310" s="22" t="str">
        <f t="shared" si="147"/>
        <v/>
      </c>
      <c r="H1310" s="22"/>
      <c r="I1310" s="35" t="str">
        <f t="shared" si="145"/>
        <v/>
      </c>
      <c r="J1310" s="35"/>
      <c r="N1310" s="22" t="str">
        <f t="shared" si="148"/>
        <v/>
      </c>
      <c r="O1310" t="str">
        <f t="shared" si="146"/>
        <v/>
      </c>
      <c r="Q1310" s="35" t="str">
        <f t="shared" si="150"/>
        <v/>
      </c>
      <c r="S1310" t="str">
        <f t="shared" si="149"/>
        <v/>
      </c>
    </row>
    <row r="1311" spans="7:19" x14ac:dyDescent="0.3">
      <c r="G1311" s="22" t="str">
        <f t="shared" si="147"/>
        <v/>
      </c>
      <c r="H1311" s="22"/>
      <c r="I1311" s="35" t="str">
        <f t="shared" si="145"/>
        <v/>
      </c>
      <c r="J1311" s="35"/>
      <c r="N1311" s="22" t="str">
        <f t="shared" si="148"/>
        <v/>
      </c>
      <c r="O1311" t="str">
        <f t="shared" si="146"/>
        <v/>
      </c>
      <c r="Q1311" s="35" t="str">
        <f t="shared" si="150"/>
        <v/>
      </c>
      <c r="S1311" t="str">
        <f t="shared" si="149"/>
        <v/>
      </c>
    </row>
    <row r="1312" spans="7:19" x14ac:dyDescent="0.3">
      <c r="G1312" s="22" t="str">
        <f t="shared" si="147"/>
        <v/>
      </c>
      <c r="H1312" s="22"/>
      <c r="I1312" s="35" t="str">
        <f t="shared" si="145"/>
        <v/>
      </c>
      <c r="J1312" s="35"/>
      <c r="N1312" s="22" t="str">
        <f t="shared" si="148"/>
        <v/>
      </c>
      <c r="O1312" t="str">
        <f t="shared" si="146"/>
        <v/>
      </c>
      <c r="Q1312" s="35" t="str">
        <f t="shared" si="150"/>
        <v/>
      </c>
      <c r="S1312" t="str">
        <f t="shared" si="149"/>
        <v/>
      </c>
    </row>
    <row r="1313" spans="7:19" x14ac:dyDescent="0.3">
      <c r="G1313" s="22" t="str">
        <f t="shared" si="147"/>
        <v/>
      </c>
      <c r="H1313" s="22"/>
      <c r="I1313" s="35" t="str">
        <f t="shared" si="145"/>
        <v/>
      </c>
      <c r="J1313" s="35"/>
      <c r="N1313" s="22" t="str">
        <f t="shared" si="148"/>
        <v/>
      </c>
      <c r="O1313" t="str">
        <f t="shared" si="146"/>
        <v/>
      </c>
      <c r="Q1313" s="35" t="str">
        <f t="shared" si="150"/>
        <v/>
      </c>
      <c r="S1313" t="str">
        <f t="shared" si="149"/>
        <v/>
      </c>
    </row>
    <row r="1314" spans="7:19" x14ac:dyDescent="0.3">
      <c r="G1314" s="22" t="str">
        <f t="shared" si="147"/>
        <v/>
      </c>
      <c r="H1314" s="22"/>
      <c r="I1314" s="35" t="str">
        <f t="shared" si="145"/>
        <v/>
      </c>
      <c r="J1314" s="35"/>
      <c r="N1314" s="22" t="str">
        <f t="shared" si="148"/>
        <v/>
      </c>
      <c r="O1314" t="str">
        <f t="shared" si="146"/>
        <v/>
      </c>
      <c r="Q1314" s="35" t="str">
        <f t="shared" si="150"/>
        <v/>
      </c>
      <c r="S1314" t="str">
        <f t="shared" si="149"/>
        <v/>
      </c>
    </row>
    <row r="1315" spans="7:19" x14ac:dyDescent="0.3">
      <c r="G1315" s="22" t="str">
        <f t="shared" si="147"/>
        <v/>
      </c>
      <c r="H1315" s="22"/>
      <c r="I1315" s="35" t="str">
        <f t="shared" si="145"/>
        <v/>
      </c>
      <c r="J1315" s="35"/>
      <c r="N1315" s="22" t="str">
        <f t="shared" si="148"/>
        <v/>
      </c>
      <c r="O1315" t="str">
        <f t="shared" si="146"/>
        <v/>
      </c>
      <c r="Q1315" s="35" t="str">
        <f t="shared" si="150"/>
        <v/>
      </c>
      <c r="S1315" t="str">
        <f t="shared" si="149"/>
        <v/>
      </c>
    </row>
    <row r="1316" spans="7:19" x14ac:dyDescent="0.3">
      <c r="G1316" s="22" t="str">
        <f t="shared" si="147"/>
        <v/>
      </c>
      <c r="H1316" s="22"/>
      <c r="I1316" s="35" t="str">
        <f t="shared" si="145"/>
        <v/>
      </c>
      <c r="J1316" s="35"/>
      <c r="N1316" s="22" t="str">
        <f t="shared" si="148"/>
        <v/>
      </c>
      <c r="O1316" t="str">
        <f t="shared" si="146"/>
        <v/>
      </c>
      <c r="Q1316" s="35" t="str">
        <f t="shared" si="150"/>
        <v/>
      </c>
      <c r="S1316" t="str">
        <f t="shared" si="149"/>
        <v/>
      </c>
    </row>
    <row r="1317" spans="7:19" x14ac:dyDescent="0.3">
      <c r="G1317" s="22" t="str">
        <f t="shared" si="147"/>
        <v/>
      </c>
      <c r="H1317" s="22"/>
      <c r="I1317" s="35" t="str">
        <f t="shared" si="145"/>
        <v/>
      </c>
      <c r="J1317" s="35"/>
      <c r="N1317" s="22" t="str">
        <f t="shared" si="148"/>
        <v/>
      </c>
      <c r="O1317" t="str">
        <f t="shared" si="146"/>
        <v/>
      </c>
      <c r="Q1317" s="35" t="str">
        <f t="shared" si="150"/>
        <v/>
      </c>
      <c r="S1317" t="str">
        <f t="shared" si="149"/>
        <v/>
      </c>
    </row>
    <row r="1318" spans="7:19" x14ac:dyDescent="0.3">
      <c r="G1318" s="22" t="str">
        <f t="shared" si="147"/>
        <v/>
      </c>
      <c r="H1318" s="22"/>
      <c r="I1318" s="35" t="str">
        <f t="shared" si="145"/>
        <v/>
      </c>
      <c r="J1318" s="35"/>
      <c r="N1318" s="22" t="str">
        <f t="shared" si="148"/>
        <v/>
      </c>
      <c r="O1318" t="str">
        <f t="shared" si="146"/>
        <v/>
      </c>
      <c r="Q1318" s="35" t="str">
        <f t="shared" si="150"/>
        <v/>
      </c>
      <c r="S1318" t="str">
        <f t="shared" si="149"/>
        <v/>
      </c>
    </row>
    <row r="1319" spans="7:19" x14ac:dyDescent="0.3">
      <c r="G1319" s="22" t="str">
        <f t="shared" si="147"/>
        <v/>
      </c>
      <c r="H1319" s="22"/>
      <c r="I1319" s="35" t="str">
        <f t="shared" si="145"/>
        <v/>
      </c>
      <c r="J1319" s="35"/>
      <c r="N1319" s="22" t="str">
        <f t="shared" si="148"/>
        <v/>
      </c>
      <c r="O1319" t="str">
        <f t="shared" si="146"/>
        <v/>
      </c>
      <c r="Q1319" s="35" t="str">
        <f t="shared" si="150"/>
        <v/>
      </c>
      <c r="S1319" t="str">
        <f t="shared" si="149"/>
        <v/>
      </c>
    </row>
    <row r="1320" spans="7:19" x14ac:dyDescent="0.3">
      <c r="G1320" s="22" t="str">
        <f t="shared" si="147"/>
        <v/>
      </c>
      <c r="H1320" s="22"/>
      <c r="I1320" s="35" t="str">
        <f t="shared" si="145"/>
        <v/>
      </c>
      <c r="J1320" s="35"/>
      <c r="N1320" s="22" t="str">
        <f t="shared" si="148"/>
        <v/>
      </c>
      <c r="O1320" t="str">
        <f t="shared" si="146"/>
        <v/>
      </c>
      <c r="Q1320" s="35" t="str">
        <f t="shared" si="150"/>
        <v/>
      </c>
      <c r="S1320" t="str">
        <f t="shared" si="149"/>
        <v/>
      </c>
    </row>
    <row r="1321" spans="7:19" x14ac:dyDescent="0.3">
      <c r="G1321" s="22" t="str">
        <f t="shared" si="147"/>
        <v/>
      </c>
      <c r="H1321" s="22"/>
      <c r="I1321" s="35" t="str">
        <f t="shared" si="145"/>
        <v/>
      </c>
      <c r="J1321" s="35"/>
      <c r="N1321" s="22" t="str">
        <f t="shared" si="148"/>
        <v/>
      </c>
      <c r="O1321" t="str">
        <f t="shared" si="146"/>
        <v/>
      </c>
      <c r="Q1321" s="35" t="str">
        <f t="shared" si="150"/>
        <v/>
      </c>
      <c r="S1321" t="str">
        <f t="shared" si="149"/>
        <v/>
      </c>
    </row>
    <row r="1322" spans="7:19" x14ac:dyDescent="0.3">
      <c r="G1322" s="22" t="str">
        <f t="shared" si="147"/>
        <v/>
      </c>
      <c r="H1322" s="22"/>
      <c r="I1322" s="35" t="str">
        <f t="shared" si="145"/>
        <v/>
      </c>
      <c r="J1322" s="35"/>
      <c r="N1322" s="22" t="str">
        <f t="shared" si="148"/>
        <v/>
      </c>
      <c r="O1322" t="str">
        <f t="shared" si="146"/>
        <v/>
      </c>
      <c r="Q1322" s="35" t="str">
        <f t="shared" si="150"/>
        <v/>
      </c>
      <c r="S1322" t="str">
        <f t="shared" si="149"/>
        <v/>
      </c>
    </row>
    <row r="1323" spans="7:19" x14ac:dyDescent="0.3">
      <c r="G1323" s="22" t="str">
        <f t="shared" si="147"/>
        <v/>
      </c>
      <c r="H1323" s="22"/>
      <c r="I1323" s="35" t="str">
        <f t="shared" si="145"/>
        <v/>
      </c>
      <c r="J1323" s="35"/>
      <c r="N1323" s="22" t="str">
        <f t="shared" si="148"/>
        <v/>
      </c>
      <c r="O1323" t="str">
        <f t="shared" si="146"/>
        <v/>
      </c>
      <c r="Q1323" s="35" t="str">
        <f t="shared" si="150"/>
        <v/>
      </c>
      <c r="S1323" t="str">
        <f t="shared" si="149"/>
        <v/>
      </c>
    </row>
    <row r="1324" spans="7:19" x14ac:dyDescent="0.3">
      <c r="G1324" s="22" t="str">
        <f t="shared" si="147"/>
        <v/>
      </c>
      <c r="H1324" s="22"/>
      <c r="I1324" s="35" t="str">
        <f t="shared" si="145"/>
        <v/>
      </c>
      <c r="J1324" s="35"/>
      <c r="N1324" s="22" t="str">
        <f t="shared" si="148"/>
        <v/>
      </c>
      <c r="O1324" t="str">
        <f t="shared" si="146"/>
        <v/>
      </c>
      <c r="Q1324" s="35" t="str">
        <f t="shared" si="150"/>
        <v/>
      </c>
      <c r="S1324" t="str">
        <f t="shared" si="149"/>
        <v/>
      </c>
    </row>
    <row r="1325" spans="7:19" x14ac:dyDescent="0.3">
      <c r="G1325" s="22" t="str">
        <f t="shared" si="147"/>
        <v/>
      </c>
      <c r="H1325" s="22"/>
      <c r="I1325" s="35" t="str">
        <f t="shared" si="145"/>
        <v/>
      </c>
      <c r="J1325" s="35"/>
      <c r="N1325" s="22" t="str">
        <f t="shared" si="148"/>
        <v/>
      </c>
      <c r="O1325" t="str">
        <f t="shared" si="146"/>
        <v/>
      </c>
      <c r="Q1325" s="35" t="str">
        <f t="shared" si="150"/>
        <v/>
      </c>
      <c r="S1325" t="str">
        <f t="shared" si="149"/>
        <v/>
      </c>
    </row>
    <row r="1326" spans="7:19" x14ac:dyDescent="0.3">
      <c r="G1326" s="22" t="str">
        <f t="shared" si="147"/>
        <v/>
      </c>
      <c r="H1326" s="22"/>
      <c r="I1326" s="35" t="str">
        <f t="shared" si="145"/>
        <v/>
      </c>
      <c r="J1326" s="35"/>
      <c r="N1326" s="22" t="str">
        <f t="shared" si="148"/>
        <v/>
      </c>
      <c r="O1326" t="str">
        <f t="shared" si="146"/>
        <v/>
      </c>
      <c r="Q1326" s="35" t="str">
        <f t="shared" si="150"/>
        <v/>
      </c>
      <c r="S1326" t="str">
        <f t="shared" si="149"/>
        <v/>
      </c>
    </row>
    <row r="1327" spans="7:19" x14ac:dyDescent="0.3">
      <c r="G1327" s="22" t="str">
        <f t="shared" si="147"/>
        <v/>
      </c>
      <c r="H1327" s="22"/>
      <c r="I1327" s="35" t="str">
        <f t="shared" si="145"/>
        <v/>
      </c>
      <c r="J1327" s="35"/>
      <c r="N1327" s="22" t="str">
        <f t="shared" si="148"/>
        <v/>
      </c>
      <c r="O1327" t="str">
        <f t="shared" si="146"/>
        <v/>
      </c>
      <c r="Q1327" s="35" t="str">
        <f t="shared" si="150"/>
        <v/>
      </c>
      <c r="S1327" t="str">
        <f t="shared" si="149"/>
        <v/>
      </c>
    </row>
    <row r="1328" spans="7:19" x14ac:dyDescent="0.3">
      <c r="G1328" s="22" t="str">
        <f t="shared" si="147"/>
        <v/>
      </c>
      <c r="H1328" s="22"/>
      <c r="I1328" s="35" t="str">
        <f t="shared" si="145"/>
        <v/>
      </c>
      <c r="J1328" s="35"/>
      <c r="N1328" s="22" t="str">
        <f t="shared" si="148"/>
        <v/>
      </c>
      <c r="O1328" t="str">
        <f t="shared" si="146"/>
        <v/>
      </c>
      <c r="Q1328" s="35" t="str">
        <f t="shared" si="150"/>
        <v/>
      </c>
      <c r="S1328" t="str">
        <f t="shared" si="149"/>
        <v/>
      </c>
    </row>
    <row r="1329" spans="7:19" x14ac:dyDescent="0.3">
      <c r="G1329" s="22" t="str">
        <f t="shared" si="147"/>
        <v/>
      </c>
      <c r="H1329" s="22"/>
      <c r="I1329" s="35" t="str">
        <f t="shared" si="145"/>
        <v/>
      </c>
      <c r="J1329" s="35"/>
      <c r="N1329" s="22" t="str">
        <f t="shared" si="148"/>
        <v/>
      </c>
      <c r="O1329" t="str">
        <f t="shared" si="146"/>
        <v/>
      </c>
      <c r="Q1329" s="35" t="str">
        <f t="shared" si="150"/>
        <v/>
      </c>
      <c r="S1329" t="str">
        <f t="shared" si="149"/>
        <v/>
      </c>
    </row>
    <row r="1330" spans="7:19" x14ac:dyDescent="0.3">
      <c r="G1330" s="22" t="str">
        <f t="shared" si="147"/>
        <v/>
      </c>
      <c r="H1330" s="22"/>
      <c r="I1330" s="35" t="str">
        <f t="shared" si="145"/>
        <v/>
      </c>
      <c r="J1330" s="35"/>
      <c r="N1330" s="22" t="str">
        <f t="shared" si="148"/>
        <v/>
      </c>
      <c r="O1330" t="str">
        <f t="shared" si="146"/>
        <v/>
      </c>
      <c r="Q1330" s="35" t="str">
        <f t="shared" si="150"/>
        <v/>
      </c>
      <c r="S1330" t="str">
        <f t="shared" si="149"/>
        <v/>
      </c>
    </row>
    <row r="1331" spans="7:19" x14ac:dyDescent="0.3">
      <c r="G1331" s="22" t="str">
        <f t="shared" si="147"/>
        <v/>
      </c>
      <c r="H1331" s="22"/>
      <c r="I1331" s="35" t="str">
        <f t="shared" si="145"/>
        <v/>
      </c>
      <c r="J1331" s="35"/>
      <c r="N1331" s="22" t="str">
        <f t="shared" si="148"/>
        <v/>
      </c>
      <c r="O1331" t="str">
        <f t="shared" si="146"/>
        <v/>
      </c>
      <c r="Q1331" s="35" t="str">
        <f t="shared" si="150"/>
        <v/>
      </c>
      <c r="S1331" t="str">
        <f t="shared" si="149"/>
        <v/>
      </c>
    </row>
    <row r="1332" spans="7:19" x14ac:dyDescent="0.3">
      <c r="G1332" s="22" t="str">
        <f t="shared" si="147"/>
        <v/>
      </c>
      <c r="H1332" s="22"/>
      <c r="I1332" s="35" t="str">
        <f t="shared" si="145"/>
        <v/>
      </c>
      <c r="J1332" s="35"/>
      <c r="N1332" s="22" t="str">
        <f t="shared" si="148"/>
        <v/>
      </c>
      <c r="O1332" t="str">
        <f t="shared" si="146"/>
        <v/>
      </c>
      <c r="Q1332" s="35" t="str">
        <f t="shared" si="150"/>
        <v/>
      </c>
      <c r="S1332" t="str">
        <f t="shared" si="149"/>
        <v/>
      </c>
    </row>
    <row r="1333" spans="7:19" x14ac:dyDescent="0.3">
      <c r="G1333" s="22" t="str">
        <f t="shared" si="147"/>
        <v/>
      </c>
      <c r="H1333" s="22"/>
      <c r="I1333" s="35" t="str">
        <f t="shared" si="145"/>
        <v/>
      </c>
      <c r="J1333" s="35"/>
      <c r="N1333" s="22" t="str">
        <f t="shared" si="148"/>
        <v/>
      </c>
      <c r="O1333" t="str">
        <f t="shared" si="146"/>
        <v/>
      </c>
      <c r="Q1333" s="35" t="str">
        <f t="shared" si="150"/>
        <v/>
      </c>
      <c r="S1333" t="str">
        <f t="shared" si="149"/>
        <v/>
      </c>
    </row>
    <row r="1334" spans="7:19" x14ac:dyDescent="0.3">
      <c r="G1334" s="22" t="str">
        <f t="shared" si="147"/>
        <v/>
      </c>
      <c r="H1334" s="22"/>
      <c r="I1334" s="35" t="str">
        <f t="shared" si="145"/>
        <v/>
      </c>
      <c r="J1334" s="35"/>
      <c r="N1334" s="22" t="str">
        <f t="shared" si="148"/>
        <v/>
      </c>
      <c r="O1334" t="str">
        <f t="shared" si="146"/>
        <v/>
      </c>
      <c r="Q1334" s="35" t="str">
        <f t="shared" si="150"/>
        <v/>
      </c>
      <c r="S1334" t="str">
        <f t="shared" si="149"/>
        <v/>
      </c>
    </row>
    <row r="1335" spans="7:19" x14ac:dyDescent="0.3">
      <c r="G1335" s="22" t="str">
        <f t="shared" si="147"/>
        <v/>
      </c>
      <c r="H1335" s="22"/>
      <c r="I1335" s="35" t="str">
        <f t="shared" si="145"/>
        <v/>
      </c>
      <c r="J1335" s="35"/>
      <c r="N1335" s="22" t="str">
        <f t="shared" si="148"/>
        <v/>
      </c>
      <c r="O1335" t="str">
        <f t="shared" si="146"/>
        <v/>
      </c>
      <c r="Q1335" s="35" t="str">
        <f t="shared" si="150"/>
        <v/>
      </c>
      <c r="S1335" t="str">
        <f t="shared" si="149"/>
        <v/>
      </c>
    </row>
    <row r="1336" spans="7:19" x14ac:dyDescent="0.3">
      <c r="G1336" s="22" t="str">
        <f t="shared" si="147"/>
        <v/>
      </c>
      <c r="H1336" s="22"/>
      <c r="I1336" s="35" t="str">
        <f t="shared" ref="I1336:I1399" si="151">+IF(F1336="","","T-"&amp;$G$1+G1336)</f>
        <v/>
      </c>
      <c r="J1336" s="35"/>
      <c r="N1336" s="22" t="str">
        <f t="shared" si="148"/>
        <v/>
      </c>
      <c r="O1336" t="str">
        <f t="shared" si="146"/>
        <v/>
      </c>
      <c r="Q1336" s="35" t="str">
        <f t="shared" si="150"/>
        <v/>
      </c>
      <c r="S1336" t="str">
        <f t="shared" si="149"/>
        <v/>
      </c>
    </row>
    <row r="1337" spans="7:19" x14ac:dyDescent="0.3">
      <c r="G1337" s="22" t="str">
        <f t="shared" si="147"/>
        <v/>
      </c>
      <c r="H1337" s="22"/>
      <c r="I1337" s="35" t="str">
        <f t="shared" si="151"/>
        <v/>
      </c>
      <c r="J1337" s="35"/>
      <c r="N1337" s="22" t="str">
        <f t="shared" si="148"/>
        <v/>
      </c>
      <c r="O1337" t="str">
        <f t="shared" si="146"/>
        <v/>
      </c>
      <c r="Q1337" s="35" t="str">
        <f t="shared" si="150"/>
        <v/>
      </c>
      <c r="S1337" t="str">
        <f t="shared" si="149"/>
        <v/>
      </c>
    </row>
    <row r="1338" spans="7:19" x14ac:dyDescent="0.3">
      <c r="G1338" s="22" t="str">
        <f t="shared" si="147"/>
        <v/>
      </c>
      <c r="H1338" s="22"/>
      <c r="I1338" s="35" t="str">
        <f t="shared" si="151"/>
        <v/>
      </c>
      <c r="J1338" s="35"/>
      <c r="N1338" s="22" t="str">
        <f t="shared" si="148"/>
        <v/>
      </c>
      <c r="O1338" t="str">
        <f t="shared" si="146"/>
        <v/>
      </c>
      <c r="Q1338" s="35" t="str">
        <f t="shared" si="150"/>
        <v/>
      </c>
      <c r="S1338" t="str">
        <f t="shared" si="149"/>
        <v/>
      </c>
    </row>
    <row r="1339" spans="7:19" x14ac:dyDescent="0.3">
      <c r="G1339" s="22" t="str">
        <f t="shared" si="147"/>
        <v/>
      </c>
      <c r="H1339" s="22"/>
      <c r="I1339" s="35" t="str">
        <f t="shared" si="151"/>
        <v/>
      </c>
      <c r="J1339" s="35"/>
      <c r="N1339" s="22" t="str">
        <f t="shared" si="148"/>
        <v/>
      </c>
      <c r="O1339" t="str">
        <f t="shared" si="146"/>
        <v/>
      </c>
      <c r="Q1339" s="35" t="str">
        <f t="shared" si="150"/>
        <v/>
      </c>
      <c r="S1339" t="str">
        <f t="shared" si="149"/>
        <v/>
      </c>
    </row>
    <row r="1340" spans="7:19" x14ac:dyDescent="0.3">
      <c r="G1340" s="22" t="str">
        <f t="shared" si="147"/>
        <v/>
      </c>
      <c r="H1340" s="22"/>
      <c r="I1340" s="35" t="str">
        <f t="shared" si="151"/>
        <v/>
      </c>
      <c r="J1340" s="35"/>
      <c r="N1340" s="22" t="str">
        <f t="shared" si="148"/>
        <v/>
      </c>
      <c r="O1340" t="str">
        <f t="shared" si="146"/>
        <v/>
      </c>
      <c r="Q1340" s="35" t="str">
        <f t="shared" si="150"/>
        <v/>
      </c>
      <c r="S1340" t="str">
        <f t="shared" si="149"/>
        <v/>
      </c>
    </row>
    <row r="1341" spans="7:19" x14ac:dyDescent="0.3">
      <c r="G1341" s="22" t="str">
        <f t="shared" si="147"/>
        <v/>
      </c>
      <c r="H1341" s="22"/>
      <c r="I1341" s="35" t="str">
        <f t="shared" si="151"/>
        <v/>
      </c>
      <c r="J1341" s="35"/>
      <c r="N1341" s="22" t="str">
        <f t="shared" si="148"/>
        <v/>
      </c>
      <c r="O1341" t="str">
        <f t="shared" si="146"/>
        <v/>
      </c>
      <c r="Q1341" s="35" t="str">
        <f t="shared" si="150"/>
        <v/>
      </c>
      <c r="S1341" t="str">
        <f t="shared" si="149"/>
        <v/>
      </c>
    </row>
    <row r="1342" spans="7:19" x14ac:dyDescent="0.3">
      <c r="G1342" s="22" t="str">
        <f t="shared" si="147"/>
        <v/>
      </c>
      <c r="H1342" s="22"/>
      <c r="I1342" s="35" t="str">
        <f t="shared" si="151"/>
        <v/>
      </c>
      <c r="J1342" s="35"/>
      <c r="N1342" s="22" t="str">
        <f t="shared" si="148"/>
        <v/>
      </c>
      <c r="O1342" t="str">
        <f t="shared" si="146"/>
        <v/>
      </c>
      <c r="Q1342" s="35" t="str">
        <f t="shared" si="150"/>
        <v/>
      </c>
      <c r="S1342" t="str">
        <f t="shared" si="149"/>
        <v/>
      </c>
    </row>
    <row r="1343" spans="7:19" x14ac:dyDescent="0.3">
      <c r="G1343" s="22" t="str">
        <f t="shared" si="147"/>
        <v/>
      </c>
      <c r="H1343" s="22"/>
      <c r="I1343" s="35" t="str">
        <f t="shared" si="151"/>
        <v/>
      </c>
      <c r="J1343" s="35"/>
      <c r="N1343" s="22" t="str">
        <f t="shared" si="148"/>
        <v/>
      </c>
      <c r="O1343" t="str">
        <f t="shared" si="146"/>
        <v/>
      </c>
      <c r="Q1343" s="35" t="str">
        <f t="shared" si="150"/>
        <v/>
      </c>
      <c r="S1343" t="str">
        <f t="shared" si="149"/>
        <v/>
      </c>
    </row>
    <row r="1344" spans="7:19" x14ac:dyDescent="0.3">
      <c r="G1344" s="22" t="str">
        <f t="shared" si="147"/>
        <v/>
      </c>
      <c r="H1344" s="22"/>
      <c r="I1344" s="35" t="str">
        <f t="shared" si="151"/>
        <v/>
      </c>
      <c r="J1344" s="35"/>
      <c r="N1344" s="22" t="str">
        <f t="shared" si="148"/>
        <v/>
      </c>
      <c r="O1344" t="str">
        <f t="shared" si="146"/>
        <v/>
      </c>
      <c r="Q1344" s="35" t="str">
        <f t="shared" si="150"/>
        <v/>
      </c>
      <c r="S1344" t="str">
        <f t="shared" si="149"/>
        <v/>
      </c>
    </row>
    <row r="1345" spans="7:19" x14ac:dyDescent="0.3">
      <c r="G1345" s="22" t="str">
        <f t="shared" si="147"/>
        <v/>
      </c>
      <c r="H1345" s="22"/>
      <c r="I1345" s="35" t="str">
        <f t="shared" si="151"/>
        <v/>
      </c>
      <c r="J1345" s="35"/>
      <c r="N1345" s="22" t="str">
        <f t="shared" si="148"/>
        <v/>
      </c>
      <c r="O1345" t="str">
        <f t="shared" si="146"/>
        <v/>
      </c>
      <c r="Q1345" s="35" t="str">
        <f t="shared" si="150"/>
        <v/>
      </c>
      <c r="S1345" t="str">
        <f t="shared" si="149"/>
        <v/>
      </c>
    </row>
    <row r="1346" spans="7:19" x14ac:dyDescent="0.3">
      <c r="G1346" s="22" t="str">
        <f t="shared" si="147"/>
        <v/>
      </c>
      <c r="H1346" s="22"/>
      <c r="I1346" s="35" t="str">
        <f t="shared" si="151"/>
        <v/>
      </c>
      <c r="J1346" s="35"/>
      <c r="N1346" s="22" t="str">
        <f t="shared" si="148"/>
        <v/>
      </c>
      <c r="O1346" t="str">
        <f t="shared" si="146"/>
        <v/>
      </c>
      <c r="Q1346" s="35" t="str">
        <f t="shared" si="150"/>
        <v/>
      </c>
      <c r="S1346" t="str">
        <f t="shared" si="149"/>
        <v/>
      </c>
    </row>
    <row r="1347" spans="7:19" x14ac:dyDescent="0.3">
      <c r="G1347" s="22" t="str">
        <f t="shared" si="147"/>
        <v/>
      </c>
      <c r="H1347" s="22"/>
      <c r="I1347" s="35" t="str">
        <f t="shared" si="151"/>
        <v/>
      </c>
      <c r="J1347" s="35"/>
      <c r="N1347" s="22" t="str">
        <f t="shared" si="148"/>
        <v/>
      </c>
      <c r="O1347" t="str">
        <f t="shared" si="146"/>
        <v/>
      </c>
      <c r="Q1347" s="35" t="str">
        <f t="shared" si="150"/>
        <v/>
      </c>
      <c r="S1347" t="str">
        <f t="shared" si="149"/>
        <v/>
      </c>
    </row>
    <row r="1348" spans="7:19" x14ac:dyDescent="0.3">
      <c r="G1348" s="22" t="str">
        <f t="shared" si="147"/>
        <v/>
      </c>
      <c r="H1348" s="22"/>
      <c r="I1348" s="35" t="str">
        <f t="shared" si="151"/>
        <v/>
      </c>
      <c r="J1348" s="35"/>
      <c r="N1348" s="22" t="str">
        <f t="shared" si="148"/>
        <v/>
      </c>
      <c r="O1348" t="str">
        <f t="shared" ref="O1348:O1411" si="152">+IF(M1348="","","C-"&amp;$G$1+N1348)</f>
        <v/>
      </c>
      <c r="Q1348" s="35" t="str">
        <f t="shared" si="150"/>
        <v/>
      </c>
      <c r="S1348" t="str">
        <f t="shared" si="149"/>
        <v/>
      </c>
    </row>
    <row r="1349" spans="7:19" x14ac:dyDescent="0.3">
      <c r="G1349" s="22" t="str">
        <f t="shared" ref="G1349:G1412" si="153">+IF(F1349="","",G1348+1)</f>
        <v/>
      </c>
      <c r="H1349" s="22"/>
      <c r="I1349" s="35" t="str">
        <f t="shared" si="151"/>
        <v/>
      </c>
      <c r="J1349" s="35"/>
      <c r="N1349" s="22" t="str">
        <f t="shared" ref="N1349:N1412" si="154">+IF(M1349="","",N1348+1)</f>
        <v/>
      </c>
      <c r="O1349" t="str">
        <f t="shared" si="152"/>
        <v/>
      </c>
      <c r="Q1349" s="35" t="str">
        <f t="shared" si="150"/>
        <v/>
      </c>
      <c r="S1349" t="str">
        <f t="shared" ref="S1349:S1412" si="155">+Q1349</f>
        <v/>
      </c>
    </row>
    <row r="1350" spans="7:19" x14ac:dyDescent="0.3">
      <c r="G1350" s="22" t="str">
        <f t="shared" si="153"/>
        <v/>
      </c>
      <c r="H1350" s="22"/>
      <c r="I1350" s="35" t="str">
        <f t="shared" si="151"/>
        <v/>
      </c>
      <c r="J1350" s="35"/>
      <c r="N1350" s="22" t="str">
        <f t="shared" si="154"/>
        <v/>
      </c>
      <c r="O1350" t="str">
        <f t="shared" si="152"/>
        <v/>
      </c>
      <c r="Q1350" s="35" t="str">
        <f t="shared" ref="Q1350:Q1413" si="156">++IF(R1350="","",Q1349+1)</f>
        <v/>
      </c>
      <c r="S1350" t="str">
        <f t="shared" si="155"/>
        <v/>
      </c>
    </row>
    <row r="1351" spans="7:19" x14ac:dyDescent="0.3">
      <c r="G1351" s="22" t="str">
        <f t="shared" si="153"/>
        <v/>
      </c>
      <c r="H1351" s="22"/>
      <c r="I1351" s="35" t="str">
        <f t="shared" si="151"/>
        <v/>
      </c>
      <c r="J1351" s="35"/>
      <c r="N1351" s="22" t="str">
        <f t="shared" si="154"/>
        <v/>
      </c>
      <c r="O1351" t="str">
        <f t="shared" si="152"/>
        <v/>
      </c>
      <c r="Q1351" s="35" t="str">
        <f t="shared" si="156"/>
        <v/>
      </c>
      <c r="S1351" t="str">
        <f t="shared" si="155"/>
        <v/>
      </c>
    </row>
    <row r="1352" spans="7:19" x14ac:dyDescent="0.3">
      <c r="G1352" s="22" t="str">
        <f t="shared" si="153"/>
        <v/>
      </c>
      <c r="H1352" s="22"/>
      <c r="I1352" s="35" t="str">
        <f t="shared" si="151"/>
        <v/>
      </c>
      <c r="J1352" s="35"/>
      <c r="N1352" s="22" t="str">
        <f t="shared" si="154"/>
        <v/>
      </c>
      <c r="O1352" t="str">
        <f t="shared" si="152"/>
        <v/>
      </c>
      <c r="Q1352" s="35" t="str">
        <f t="shared" si="156"/>
        <v/>
      </c>
      <c r="S1352" t="str">
        <f t="shared" si="155"/>
        <v/>
      </c>
    </row>
    <row r="1353" spans="7:19" x14ac:dyDescent="0.3">
      <c r="G1353" s="22" t="str">
        <f t="shared" si="153"/>
        <v/>
      </c>
      <c r="H1353" s="22"/>
      <c r="I1353" s="35" t="str">
        <f t="shared" si="151"/>
        <v/>
      </c>
      <c r="J1353" s="35"/>
      <c r="N1353" s="22" t="str">
        <f t="shared" si="154"/>
        <v/>
      </c>
      <c r="O1353" t="str">
        <f t="shared" si="152"/>
        <v/>
      </c>
      <c r="Q1353" s="35" t="str">
        <f t="shared" si="156"/>
        <v/>
      </c>
      <c r="S1353" t="str">
        <f t="shared" si="155"/>
        <v/>
      </c>
    </row>
    <row r="1354" spans="7:19" x14ac:dyDescent="0.3">
      <c r="G1354" s="22" t="str">
        <f t="shared" si="153"/>
        <v/>
      </c>
      <c r="H1354" s="22"/>
      <c r="I1354" s="35" t="str">
        <f t="shared" si="151"/>
        <v/>
      </c>
      <c r="J1354" s="35"/>
      <c r="N1354" s="22" t="str">
        <f t="shared" si="154"/>
        <v/>
      </c>
      <c r="O1354" t="str">
        <f t="shared" si="152"/>
        <v/>
      </c>
      <c r="Q1354" s="35" t="str">
        <f t="shared" si="156"/>
        <v/>
      </c>
      <c r="S1354" t="str">
        <f t="shared" si="155"/>
        <v/>
      </c>
    </row>
    <row r="1355" spans="7:19" x14ac:dyDescent="0.3">
      <c r="G1355" s="22" t="str">
        <f t="shared" si="153"/>
        <v/>
      </c>
      <c r="H1355" s="22"/>
      <c r="I1355" s="35" t="str">
        <f t="shared" si="151"/>
        <v/>
      </c>
      <c r="J1355" s="35"/>
      <c r="N1355" s="22" t="str">
        <f t="shared" si="154"/>
        <v/>
      </c>
      <c r="O1355" t="str">
        <f t="shared" si="152"/>
        <v/>
      </c>
      <c r="Q1355" s="35" t="str">
        <f t="shared" si="156"/>
        <v/>
      </c>
      <c r="S1355" t="str">
        <f t="shared" si="155"/>
        <v/>
      </c>
    </row>
    <row r="1356" spans="7:19" x14ac:dyDescent="0.3">
      <c r="G1356" s="22" t="str">
        <f t="shared" si="153"/>
        <v/>
      </c>
      <c r="H1356" s="22"/>
      <c r="I1356" s="35" t="str">
        <f t="shared" si="151"/>
        <v/>
      </c>
      <c r="J1356" s="35"/>
      <c r="N1356" s="22" t="str">
        <f t="shared" si="154"/>
        <v/>
      </c>
      <c r="O1356" t="str">
        <f t="shared" si="152"/>
        <v/>
      </c>
      <c r="Q1356" s="35" t="str">
        <f t="shared" si="156"/>
        <v/>
      </c>
      <c r="S1356" t="str">
        <f t="shared" si="155"/>
        <v/>
      </c>
    </row>
    <row r="1357" spans="7:19" x14ac:dyDescent="0.3">
      <c r="G1357" s="22" t="str">
        <f t="shared" si="153"/>
        <v/>
      </c>
      <c r="H1357" s="22"/>
      <c r="I1357" s="35" t="str">
        <f t="shared" si="151"/>
        <v/>
      </c>
      <c r="J1357" s="35"/>
      <c r="N1357" s="22" t="str">
        <f t="shared" si="154"/>
        <v/>
      </c>
      <c r="O1357" t="str">
        <f t="shared" si="152"/>
        <v/>
      </c>
      <c r="Q1357" s="35" t="str">
        <f t="shared" si="156"/>
        <v/>
      </c>
      <c r="S1357" t="str">
        <f t="shared" si="155"/>
        <v/>
      </c>
    </row>
    <row r="1358" spans="7:19" x14ac:dyDescent="0.3">
      <c r="G1358" s="22" t="str">
        <f t="shared" si="153"/>
        <v/>
      </c>
      <c r="H1358" s="22"/>
      <c r="I1358" s="35" t="str">
        <f t="shared" si="151"/>
        <v/>
      </c>
      <c r="J1358" s="35"/>
      <c r="N1358" s="22" t="str">
        <f t="shared" si="154"/>
        <v/>
      </c>
      <c r="O1358" t="str">
        <f t="shared" si="152"/>
        <v/>
      </c>
      <c r="Q1358" s="35" t="str">
        <f t="shared" si="156"/>
        <v/>
      </c>
      <c r="S1358" t="str">
        <f t="shared" si="155"/>
        <v/>
      </c>
    </row>
    <row r="1359" spans="7:19" x14ac:dyDescent="0.3">
      <c r="G1359" s="22" t="str">
        <f t="shared" si="153"/>
        <v/>
      </c>
      <c r="H1359" s="22"/>
      <c r="I1359" s="35" t="str">
        <f t="shared" si="151"/>
        <v/>
      </c>
      <c r="J1359" s="35"/>
      <c r="N1359" s="22" t="str">
        <f t="shared" si="154"/>
        <v/>
      </c>
      <c r="O1359" t="str">
        <f t="shared" si="152"/>
        <v/>
      </c>
      <c r="Q1359" s="35" t="str">
        <f t="shared" si="156"/>
        <v/>
      </c>
      <c r="S1359" t="str">
        <f t="shared" si="155"/>
        <v/>
      </c>
    </row>
    <row r="1360" spans="7:19" x14ac:dyDescent="0.3">
      <c r="G1360" s="22" t="str">
        <f t="shared" si="153"/>
        <v/>
      </c>
      <c r="H1360" s="22"/>
      <c r="I1360" s="35" t="str">
        <f t="shared" si="151"/>
        <v/>
      </c>
      <c r="J1360" s="35"/>
      <c r="N1360" s="22" t="str">
        <f t="shared" si="154"/>
        <v/>
      </c>
      <c r="O1360" t="str">
        <f t="shared" si="152"/>
        <v/>
      </c>
      <c r="Q1360" s="35" t="str">
        <f t="shared" si="156"/>
        <v/>
      </c>
      <c r="S1360" t="str">
        <f t="shared" si="155"/>
        <v/>
      </c>
    </row>
    <row r="1361" spans="7:19" x14ac:dyDescent="0.3">
      <c r="G1361" s="22" t="str">
        <f t="shared" si="153"/>
        <v/>
      </c>
      <c r="H1361" s="22"/>
      <c r="I1361" s="35" t="str">
        <f t="shared" si="151"/>
        <v/>
      </c>
      <c r="J1361" s="35"/>
      <c r="N1361" s="22" t="str">
        <f t="shared" si="154"/>
        <v/>
      </c>
      <c r="O1361" t="str">
        <f t="shared" si="152"/>
        <v/>
      </c>
      <c r="Q1361" s="35" t="str">
        <f t="shared" si="156"/>
        <v/>
      </c>
      <c r="S1361" t="str">
        <f t="shared" si="155"/>
        <v/>
      </c>
    </row>
    <row r="1362" spans="7:19" x14ac:dyDescent="0.3">
      <c r="G1362" s="22" t="str">
        <f t="shared" si="153"/>
        <v/>
      </c>
      <c r="H1362" s="22"/>
      <c r="I1362" s="35" t="str">
        <f t="shared" si="151"/>
        <v/>
      </c>
      <c r="J1362" s="35"/>
      <c r="N1362" s="22" t="str">
        <f t="shared" si="154"/>
        <v/>
      </c>
      <c r="O1362" t="str">
        <f t="shared" si="152"/>
        <v/>
      </c>
      <c r="Q1362" s="35" t="str">
        <f t="shared" si="156"/>
        <v/>
      </c>
      <c r="S1362" t="str">
        <f t="shared" si="155"/>
        <v/>
      </c>
    </row>
    <row r="1363" spans="7:19" x14ac:dyDescent="0.3">
      <c r="G1363" s="22" t="str">
        <f t="shared" si="153"/>
        <v/>
      </c>
      <c r="H1363" s="22"/>
      <c r="I1363" s="35" t="str">
        <f t="shared" si="151"/>
        <v/>
      </c>
      <c r="J1363" s="35"/>
      <c r="N1363" s="22" t="str">
        <f t="shared" si="154"/>
        <v/>
      </c>
      <c r="O1363" t="str">
        <f t="shared" si="152"/>
        <v/>
      </c>
      <c r="Q1363" s="35" t="str">
        <f t="shared" si="156"/>
        <v/>
      </c>
      <c r="S1363" t="str">
        <f t="shared" si="155"/>
        <v/>
      </c>
    </row>
    <row r="1364" spans="7:19" x14ac:dyDescent="0.3">
      <c r="G1364" s="22" t="str">
        <f t="shared" si="153"/>
        <v/>
      </c>
      <c r="H1364" s="22"/>
      <c r="I1364" s="35" t="str">
        <f t="shared" si="151"/>
        <v/>
      </c>
      <c r="J1364" s="35"/>
      <c r="N1364" s="22" t="str">
        <f t="shared" si="154"/>
        <v/>
      </c>
      <c r="O1364" t="str">
        <f t="shared" si="152"/>
        <v/>
      </c>
      <c r="Q1364" s="35" t="str">
        <f t="shared" si="156"/>
        <v/>
      </c>
      <c r="S1364" t="str">
        <f t="shared" si="155"/>
        <v/>
      </c>
    </row>
    <row r="1365" spans="7:19" x14ac:dyDescent="0.3">
      <c r="G1365" s="22" t="str">
        <f t="shared" si="153"/>
        <v/>
      </c>
      <c r="H1365" s="22"/>
      <c r="I1365" s="35" t="str">
        <f t="shared" si="151"/>
        <v/>
      </c>
      <c r="J1365" s="35"/>
      <c r="N1365" s="22" t="str">
        <f t="shared" si="154"/>
        <v/>
      </c>
      <c r="O1365" t="str">
        <f t="shared" si="152"/>
        <v/>
      </c>
      <c r="Q1365" s="35" t="str">
        <f t="shared" si="156"/>
        <v/>
      </c>
      <c r="S1365" t="str">
        <f t="shared" si="155"/>
        <v/>
      </c>
    </row>
    <row r="1366" spans="7:19" x14ac:dyDescent="0.3">
      <c r="G1366" s="22" t="str">
        <f t="shared" si="153"/>
        <v/>
      </c>
      <c r="H1366" s="22"/>
      <c r="I1366" s="35" t="str">
        <f t="shared" si="151"/>
        <v/>
      </c>
      <c r="J1366" s="35"/>
      <c r="N1366" s="22" t="str">
        <f t="shared" si="154"/>
        <v/>
      </c>
      <c r="O1366" t="str">
        <f t="shared" si="152"/>
        <v/>
      </c>
      <c r="Q1366" s="35" t="str">
        <f t="shared" si="156"/>
        <v/>
      </c>
      <c r="S1366" t="str">
        <f t="shared" si="155"/>
        <v/>
      </c>
    </row>
    <row r="1367" spans="7:19" x14ac:dyDescent="0.3">
      <c r="G1367" s="22" t="str">
        <f t="shared" si="153"/>
        <v/>
      </c>
      <c r="H1367" s="22"/>
      <c r="I1367" s="35" t="str">
        <f t="shared" si="151"/>
        <v/>
      </c>
      <c r="J1367" s="35"/>
      <c r="N1367" s="22" t="str">
        <f t="shared" si="154"/>
        <v/>
      </c>
      <c r="O1367" t="str">
        <f t="shared" si="152"/>
        <v/>
      </c>
      <c r="Q1367" s="35" t="str">
        <f t="shared" si="156"/>
        <v/>
      </c>
      <c r="S1367" t="str">
        <f t="shared" si="155"/>
        <v/>
      </c>
    </row>
    <row r="1368" spans="7:19" x14ac:dyDescent="0.3">
      <c r="G1368" s="22" t="str">
        <f t="shared" si="153"/>
        <v/>
      </c>
      <c r="H1368" s="22"/>
      <c r="I1368" s="35" t="str">
        <f t="shared" si="151"/>
        <v/>
      </c>
      <c r="J1368" s="35"/>
      <c r="N1368" s="22" t="str">
        <f t="shared" si="154"/>
        <v/>
      </c>
      <c r="O1368" t="str">
        <f t="shared" si="152"/>
        <v/>
      </c>
      <c r="Q1368" s="35" t="str">
        <f t="shared" si="156"/>
        <v/>
      </c>
      <c r="S1368" t="str">
        <f t="shared" si="155"/>
        <v/>
      </c>
    </row>
    <row r="1369" spans="7:19" x14ac:dyDescent="0.3">
      <c r="G1369" s="22" t="str">
        <f t="shared" si="153"/>
        <v/>
      </c>
      <c r="H1369" s="22"/>
      <c r="I1369" s="35" t="str">
        <f t="shared" si="151"/>
        <v/>
      </c>
      <c r="J1369" s="35"/>
      <c r="N1369" s="22" t="str">
        <f t="shared" si="154"/>
        <v/>
      </c>
      <c r="O1369" t="str">
        <f t="shared" si="152"/>
        <v/>
      </c>
      <c r="Q1369" s="35" t="str">
        <f t="shared" si="156"/>
        <v/>
      </c>
      <c r="S1369" t="str">
        <f t="shared" si="155"/>
        <v/>
      </c>
    </row>
    <row r="1370" spans="7:19" x14ac:dyDescent="0.3">
      <c r="G1370" s="22" t="str">
        <f t="shared" si="153"/>
        <v/>
      </c>
      <c r="H1370" s="22"/>
      <c r="I1370" s="35" t="str">
        <f t="shared" si="151"/>
        <v/>
      </c>
      <c r="J1370" s="35"/>
      <c r="N1370" s="22" t="str">
        <f t="shared" si="154"/>
        <v/>
      </c>
      <c r="O1370" t="str">
        <f t="shared" si="152"/>
        <v/>
      </c>
      <c r="Q1370" s="35" t="str">
        <f t="shared" si="156"/>
        <v/>
      </c>
      <c r="S1370" t="str">
        <f t="shared" si="155"/>
        <v/>
      </c>
    </row>
    <row r="1371" spans="7:19" x14ac:dyDescent="0.3">
      <c r="G1371" s="22" t="str">
        <f t="shared" si="153"/>
        <v/>
      </c>
      <c r="H1371" s="22"/>
      <c r="I1371" s="35" t="str">
        <f t="shared" si="151"/>
        <v/>
      </c>
      <c r="J1371" s="35"/>
      <c r="N1371" s="22" t="str">
        <f t="shared" si="154"/>
        <v/>
      </c>
      <c r="O1371" t="str">
        <f t="shared" si="152"/>
        <v/>
      </c>
      <c r="Q1371" s="35" t="str">
        <f t="shared" si="156"/>
        <v/>
      </c>
      <c r="S1371" t="str">
        <f t="shared" si="155"/>
        <v/>
      </c>
    </row>
    <row r="1372" spans="7:19" x14ac:dyDescent="0.3">
      <c r="G1372" s="22" t="str">
        <f t="shared" si="153"/>
        <v/>
      </c>
      <c r="H1372" s="22"/>
      <c r="I1372" s="35" t="str">
        <f t="shared" si="151"/>
        <v/>
      </c>
      <c r="J1372" s="35"/>
      <c r="N1372" s="22" t="str">
        <f t="shared" si="154"/>
        <v/>
      </c>
      <c r="O1372" t="str">
        <f t="shared" si="152"/>
        <v/>
      </c>
      <c r="Q1372" s="35" t="str">
        <f t="shared" si="156"/>
        <v/>
      </c>
      <c r="S1372" t="str">
        <f t="shared" si="155"/>
        <v/>
      </c>
    </row>
    <row r="1373" spans="7:19" x14ac:dyDescent="0.3">
      <c r="G1373" s="22" t="str">
        <f t="shared" si="153"/>
        <v/>
      </c>
      <c r="H1373" s="22"/>
      <c r="I1373" s="35" t="str">
        <f t="shared" si="151"/>
        <v/>
      </c>
      <c r="J1373" s="35"/>
      <c r="N1373" s="22" t="str">
        <f t="shared" si="154"/>
        <v/>
      </c>
      <c r="O1373" t="str">
        <f t="shared" si="152"/>
        <v/>
      </c>
      <c r="Q1373" s="35" t="str">
        <f t="shared" si="156"/>
        <v/>
      </c>
      <c r="S1373" t="str">
        <f t="shared" si="155"/>
        <v/>
      </c>
    </row>
    <row r="1374" spans="7:19" x14ac:dyDescent="0.3">
      <c r="G1374" s="22" t="str">
        <f t="shared" si="153"/>
        <v/>
      </c>
      <c r="H1374" s="22"/>
      <c r="I1374" s="35" t="str">
        <f t="shared" si="151"/>
        <v/>
      </c>
      <c r="J1374" s="35"/>
      <c r="N1374" s="22" t="str">
        <f t="shared" si="154"/>
        <v/>
      </c>
      <c r="O1374" t="str">
        <f t="shared" si="152"/>
        <v/>
      </c>
      <c r="Q1374" s="35" t="str">
        <f t="shared" si="156"/>
        <v/>
      </c>
      <c r="S1374" t="str">
        <f t="shared" si="155"/>
        <v/>
      </c>
    </row>
    <row r="1375" spans="7:19" x14ac:dyDescent="0.3">
      <c r="G1375" s="22" t="str">
        <f t="shared" si="153"/>
        <v/>
      </c>
      <c r="H1375" s="22"/>
      <c r="I1375" s="35" t="str">
        <f t="shared" si="151"/>
        <v/>
      </c>
      <c r="J1375" s="35"/>
      <c r="N1375" s="22" t="str">
        <f t="shared" si="154"/>
        <v/>
      </c>
      <c r="O1375" t="str">
        <f t="shared" si="152"/>
        <v/>
      </c>
      <c r="Q1375" s="35" t="str">
        <f t="shared" si="156"/>
        <v/>
      </c>
      <c r="S1375" t="str">
        <f t="shared" si="155"/>
        <v/>
      </c>
    </row>
    <row r="1376" spans="7:19" x14ac:dyDescent="0.3">
      <c r="G1376" s="22" t="str">
        <f t="shared" si="153"/>
        <v/>
      </c>
      <c r="H1376" s="22"/>
      <c r="I1376" s="35" t="str">
        <f t="shared" si="151"/>
        <v/>
      </c>
      <c r="J1376" s="35"/>
      <c r="N1376" s="22" t="str">
        <f t="shared" si="154"/>
        <v/>
      </c>
      <c r="O1376" t="str">
        <f t="shared" si="152"/>
        <v/>
      </c>
      <c r="Q1376" s="35" t="str">
        <f t="shared" si="156"/>
        <v/>
      </c>
      <c r="S1376" t="str">
        <f t="shared" si="155"/>
        <v/>
      </c>
    </row>
    <row r="1377" spans="7:19" x14ac:dyDescent="0.3">
      <c r="G1377" s="22" t="str">
        <f t="shared" si="153"/>
        <v/>
      </c>
      <c r="H1377" s="22"/>
      <c r="I1377" s="35" t="str">
        <f t="shared" si="151"/>
        <v/>
      </c>
      <c r="J1377" s="35"/>
      <c r="N1377" s="22" t="str">
        <f t="shared" si="154"/>
        <v/>
      </c>
      <c r="O1377" t="str">
        <f t="shared" si="152"/>
        <v/>
      </c>
      <c r="Q1377" s="35" t="str">
        <f t="shared" si="156"/>
        <v/>
      </c>
      <c r="S1377" t="str">
        <f t="shared" si="155"/>
        <v/>
      </c>
    </row>
    <row r="1378" spans="7:19" x14ac:dyDescent="0.3">
      <c r="G1378" s="22" t="str">
        <f t="shared" si="153"/>
        <v/>
      </c>
      <c r="H1378" s="22"/>
      <c r="I1378" s="35" t="str">
        <f t="shared" si="151"/>
        <v/>
      </c>
      <c r="J1378" s="35"/>
      <c r="N1378" s="22" t="str">
        <f t="shared" si="154"/>
        <v/>
      </c>
      <c r="O1378" t="str">
        <f t="shared" si="152"/>
        <v/>
      </c>
      <c r="Q1378" s="35" t="str">
        <f t="shared" si="156"/>
        <v/>
      </c>
      <c r="S1378" t="str">
        <f t="shared" si="155"/>
        <v/>
      </c>
    </row>
    <row r="1379" spans="7:19" x14ac:dyDescent="0.3">
      <c r="G1379" s="22" t="str">
        <f t="shared" si="153"/>
        <v/>
      </c>
      <c r="H1379" s="22"/>
      <c r="I1379" s="35" t="str">
        <f t="shared" si="151"/>
        <v/>
      </c>
      <c r="J1379" s="35"/>
      <c r="N1379" s="22" t="str">
        <f t="shared" si="154"/>
        <v/>
      </c>
      <c r="O1379" t="str">
        <f t="shared" si="152"/>
        <v/>
      </c>
      <c r="Q1379" s="35" t="str">
        <f t="shared" si="156"/>
        <v/>
      </c>
      <c r="S1379" t="str">
        <f t="shared" si="155"/>
        <v/>
      </c>
    </row>
    <row r="1380" spans="7:19" x14ac:dyDescent="0.3">
      <c r="G1380" s="22" t="str">
        <f t="shared" si="153"/>
        <v/>
      </c>
      <c r="H1380" s="22"/>
      <c r="I1380" s="35" t="str">
        <f t="shared" si="151"/>
        <v/>
      </c>
      <c r="J1380" s="35"/>
      <c r="N1380" s="22" t="str">
        <f t="shared" si="154"/>
        <v/>
      </c>
      <c r="O1380" t="str">
        <f t="shared" si="152"/>
        <v/>
      </c>
      <c r="Q1380" s="35" t="str">
        <f t="shared" si="156"/>
        <v/>
      </c>
      <c r="S1380" t="str">
        <f t="shared" si="155"/>
        <v/>
      </c>
    </row>
    <row r="1381" spans="7:19" x14ac:dyDescent="0.3">
      <c r="G1381" s="22" t="str">
        <f t="shared" si="153"/>
        <v/>
      </c>
      <c r="H1381" s="22"/>
      <c r="I1381" s="35" t="str">
        <f t="shared" si="151"/>
        <v/>
      </c>
      <c r="J1381" s="35"/>
      <c r="N1381" s="22" t="str">
        <f t="shared" si="154"/>
        <v/>
      </c>
      <c r="O1381" t="str">
        <f t="shared" si="152"/>
        <v/>
      </c>
      <c r="Q1381" s="35" t="str">
        <f t="shared" si="156"/>
        <v/>
      </c>
      <c r="S1381" t="str">
        <f t="shared" si="155"/>
        <v/>
      </c>
    </row>
    <row r="1382" spans="7:19" x14ac:dyDescent="0.3">
      <c r="G1382" s="22" t="str">
        <f t="shared" si="153"/>
        <v/>
      </c>
      <c r="H1382" s="22"/>
      <c r="I1382" s="35" t="str">
        <f t="shared" si="151"/>
        <v/>
      </c>
      <c r="J1382" s="35"/>
      <c r="N1382" s="22" t="str">
        <f t="shared" si="154"/>
        <v/>
      </c>
      <c r="O1382" t="str">
        <f t="shared" si="152"/>
        <v/>
      </c>
      <c r="Q1382" s="35" t="str">
        <f t="shared" si="156"/>
        <v/>
      </c>
      <c r="S1382" t="str">
        <f t="shared" si="155"/>
        <v/>
      </c>
    </row>
    <row r="1383" spans="7:19" x14ac:dyDescent="0.3">
      <c r="G1383" s="22" t="str">
        <f t="shared" si="153"/>
        <v/>
      </c>
      <c r="H1383" s="22"/>
      <c r="I1383" s="35" t="str">
        <f t="shared" si="151"/>
        <v/>
      </c>
      <c r="J1383" s="35"/>
      <c r="N1383" s="22" t="str">
        <f t="shared" si="154"/>
        <v/>
      </c>
      <c r="O1383" t="str">
        <f t="shared" si="152"/>
        <v/>
      </c>
      <c r="Q1383" s="35" t="str">
        <f t="shared" si="156"/>
        <v/>
      </c>
      <c r="S1383" t="str">
        <f t="shared" si="155"/>
        <v/>
      </c>
    </row>
    <row r="1384" spans="7:19" x14ac:dyDescent="0.3">
      <c r="G1384" s="22" t="str">
        <f t="shared" si="153"/>
        <v/>
      </c>
      <c r="H1384" s="22"/>
      <c r="I1384" s="35" t="str">
        <f t="shared" si="151"/>
        <v/>
      </c>
      <c r="J1384" s="35"/>
      <c r="N1384" s="22" t="str">
        <f t="shared" si="154"/>
        <v/>
      </c>
      <c r="O1384" t="str">
        <f t="shared" si="152"/>
        <v/>
      </c>
      <c r="Q1384" s="35" t="str">
        <f t="shared" si="156"/>
        <v/>
      </c>
      <c r="S1384" t="str">
        <f t="shared" si="155"/>
        <v/>
      </c>
    </row>
    <row r="1385" spans="7:19" x14ac:dyDescent="0.3">
      <c r="G1385" s="22" t="str">
        <f t="shared" si="153"/>
        <v/>
      </c>
      <c r="H1385" s="22"/>
      <c r="I1385" s="35" t="str">
        <f t="shared" si="151"/>
        <v/>
      </c>
      <c r="J1385" s="35"/>
      <c r="N1385" s="22" t="str">
        <f t="shared" si="154"/>
        <v/>
      </c>
      <c r="O1385" t="str">
        <f t="shared" si="152"/>
        <v/>
      </c>
      <c r="Q1385" s="35" t="str">
        <f t="shared" si="156"/>
        <v/>
      </c>
      <c r="S1385" t="str">
        <f t="shared" si="155"/>
        <v/>
      </c>
    </row>
    <row r="1386" spans="7:19" x14ac:dyDescent="0.3">
      <c r="G1386" s="22" t="str">
        <f t="shared" si="153"/>
        <v/>
      </c>
      <c r="H1386" s="22"/>
      <c r="I1386" s="35" t="str">
        <f t="shared" si="151"/>
        <v/>
      </c>
      <c r="J1386" s="35"/>
      <c r="N1386" s="22" t="str">
        <f t="shared" si="154"/>
        <v/>
      </c>
      <c r="O1386" t="str">
        <f t="shared" si="152"/>
        <v/>
      </c>
      <c r="Q1386" s="35" t="str">
        <f t="shared" si="156"/>
        <v/>
      </c>
      <c r="S1386" t="str">
        <f t="shared" si="155"/>
        <v/>
      </c>
    </row>
    <row r="1387" spans="7:19" x14ac:dyDescent="0.3">
      <c r="G1387" s="22" t="str">
        <f t="shared" si="153"/>
        <v/>
      </c>
      <c r="H1387" s="22"/>
      <c r="I1387" s="35" t="str">
        <f t="shared" si="151"/>
        <v/>
      </c>
      <c r="J1387" s="35"/>
      <c r="N1387" s="22" t="str">
        <f t="shared" si="154"/>
        <v/>
      </c>
      <c r="O1387" t="str">
        <f t="shared" si="152"/>
        <v/>
      </c>
      <c r="Q1387" s="35" t="str">
        <f t="shared" si="156"/>
        <v/>
      </c>
      <c r="S1387" t="str">
        <f t="shared" si="155"/>
        <v/>
      </c>
    </row>
    <row r="1388" spans="7:19" x14ac:dyDescent="0.3">
      <c r="G1388" s="22" t="str">
        <f t="shared" si="153"/>
        <v/>
      </c>
      <c r="H1388" s="22"/>
      <c r="I1388" s="35" t="str">
        <f t="shared" si="151"/>
        <v/>
      </c>
      <c r="J1388" s="35"/>
      <c r="N1388" s="22" t="str">
        <f t="shared" si="154"/>
        <v/>
      </c>
      <c r="O1388" t="str">
        <f t="shared" si="152"/>
        <v/>
      </c>
      <c r="Q1388" s="35" t="str">
        <f t="shared" si="156"/>
        <v/>
      </c>
      <c r="S1388" t="str">
        <f t="shared" si="155"/>
        <v/>
      </c>
    </row>
    <row r="1389" spans="7:19" x14ac:dyDescent="0.3">
      <c r="G1389" s="22" t="str">
        <f t="shared" si="153"/>
        <v/>
      </c>
      <c r="H1389" s="22"/>
      <c r="I1389" s="35" t="str">
        <f t="shared" si="151"/>
        <v/>
      </c>
      <c r="J1389" s="35"/>
      <c r="N1389" s="22" t="str">
        <f t="shared" si="154"/>
        <v/>
      </c>
      <c r="O1389" t="str">
        <f t="shared" si="152"/>
        <v/>
      </c>
      <c r="Q1389" s="35" t="str">
        <f t="shared" si="156"/>
        <v/>
      </c>
      <c r="S1389" t="str">
        <f t="shared" si="155"/>
        <v/>
      </c>
    </row>
    <row r="1390" spans="7:19" x14ac:dyDescent="0.3">
      <c r="G1390" s="22" t="str">
        <f t="shared" si="153"/>
        <v/>
      </c>
      <c r="H1390" s="22"/>
      <c r="I1390" s="35" t="str">
        <f t="shared" si="151"/>
        <v/>
      </c>
      <c r="J1390" s="35"/>
      <c r="N1390" s="22" t="str">
        <f t="shared" si="154"/>
        <v/>
      </c>
      <c r="O1390" t="str">
        <f t="shared" si="152"/>
        <v/>
      </c>
      <c r="Q1390" s="35" t="str">
        <f t="shared" si="156"/>
        <v/>
      </c>
      <c r="S1390" t="str">
        <f t="shared" si="155"/>
        <v/>
      </c>
    </row>
    <row r="1391" spans="7:19" x14ac:dyDescent="0.3">
      <c r="G1391" s="22" t="str">
        <f t="shared" si="153"/>
        <v/>
      </c>
      <c r="H1391" s="22"/>
      <c r="I1391" s="35" t="str">
        <f t="shared" si="151"/>
        <v/>
      </c>
      <c r="J1391" s="35"/>
      <c r="N1391" s="22" t="str">
        <f t="shared" si="154"/>
        <v/>
      </c>
      <c r="O1391" t="str">
        <f t="shared" si="152"/>
        <v/>
      </c>
      <c r="Q1391" s="35" t="str">
        <f t="shared" si="156"/>
        <v/>
      </c>
      <c r="S1391" t="str">
        <f t="shared" si="155"/>
        <v/>
      </c>
    </row>
    <row r="1392" spans="7:19" x14ac:dyDescent="0.3">
      <c r="G1392" s="22" t="str">
        <f t="shared" si="153"/>
        <v/>
      </c>
      <c r="H1392" s="22"/>
      <c r="I1392" s="35" t="str">
        <f t="shared" si="151"/>
        <v/>
      </c>
      <c r="J1392" s="35"/>
      <c r="N1392" s="22" t="str">
        <f t="shared" si="154"/>
        <v/>
      </c>
      <c r="O1392" t="str">
        <f t="shared" si="152"/>
        <v/>
      </c>
      <c r="Q1392" s="35" t="str">
        <f t="shared" si="156"/>
        <v/>
      </c>
      <c r="S1392" t="str">
        <f t="shared" si="155"/>
        <v/>
      </c>
    </row>
    <row r="1393" spans="7:19" x14ac:dyDescent="0.3">
      <c r="G1393" s="22" t="str">
        <f t="shared" si="153"/>
        <v/>
      </c>
      <c r="H1393" s="22"/>
      <c r="I1393" s="35" t="str">
        <f t="shared" si="151"/>
        <v/>
      </c>
      <c r="J1393" s="35"/>
      <c r="N1393" s="22" t="str">
        <f t="shared" si="154"/>
        <v/>
      </c>
      <c r="O1393" t="str">
        <f t="shared" si="152"/>
        <v/>
      </c>
      <c r="Q1393" s="35" t="str">
        <f t="shared" si="156"/>
        <v/>
      </c>
      <c r="S1393" t="str">
        <f t="shared" si="155"/>
        <v/>
      </c>
    </row>
    <row r="1394" spans="7:19" x14ac:dyDescent="0.3">
      <c r="G1394" s="22" t="str">
        <f t="shared" si="153"/>
        <v/>
      </c>
      <c r="H1394" s="22"/>
      <c r="I1394" s="35" t="str">
        <f t="shared" si="151"/>
        <v/>
      </c>
      <c r="J1394" s="35"/>
      <c r="N1394" s="22" t="str">
        <f t="shared" si="154"/>
        <v/>
      </c>
      <c r="O1394" t="str">
        <f t="shared" si="152"/>
        <v/>
      </c>
      <c r="Q1394" s="35" t="str">
        <f t="shared" si="156"/>
        <v/>
      </c>
      <c r="S1394" t="str">
        <f t="shared" si="155"/>
        <v/>
      </c>
    </row>
    <row r="1395" spans="7:19" x14ac:dyDescent="0.3">
      <c r="G1395" s="22" t="str">
        <f t="shared" si="153"/>
        <v/>
      </c>
      <c r="H1395" s="22"/>
      <c r="I1395" s="35" t="str">
        <f t="shared" si="151"/>
        <v/>
      </c>
      <c r="J1395" s="35"/>
      <c r="N1395" s="22" t="str">
        <f t="shared" si="154"/>
        <v/>
      </c>
      <c r="O1395" t="str">
        <f t="shared" si="152"/>
        <v/>
      </c>
      <c r="Q1395" s="35" t="str">
        <f t="shared" si="156"/>
        <v/>
      </c>
      <c r="S1395" t="str">
        <f t="shared" si="155"/>
        <v/>
      </c>
    </row>
    <row r="1396" spans="7:19" x14ac:dyDescent="0.3">
      <c r="G1396" s="22" t="str">
        <f t="shared" si="153"/>
        <v/>
      </c>
      <c r="H1396" s="22"/>
      <c r="I1396" s="35" t="str">
        <f t="shared" si="151"/>
        <v/>
      </c>
      <c r="J1396" s="35"/>
      <c r="N1396" s="22" t="str">
        <f t="shared" si="154"/>
        <v/>
      </c>
      <c r="O1396" t="str">
        <f t="shared" si="152"/>
        <v/>
      </c>
      <c r="Q1396" s="35" t="str">
        <f t="shared" si="156"/>
        <v/>
      </c>
      <c r="S1396" t="str">
        <f t="shared" si="155"/>
        <v/>
      </c>
    </row>
    <row r="1397" spans="7:19" x14ac:dyDescent="0.3">
      <c r="G1397" s="22" t="str">
        <f t="shared" si="153"/>
        <v/>
      </c>
      <c r="H1397" s="22"/>
      <c r="I1397" s="35" t="str">
        <f t="shared" si="151"/>
        <v/>
      </c>
      <c r="J1397" s="35"/>
      <c r="N1397" s="22" t="str">
        <f t="shared" si="154"/>
        <v/>
      </c>
      <c r="O1397" t="str">
        <f t="shared" si="152"/>
        <v/>
      </c>
      <c r="Q1397" s="35" t="str">
        <f t="shared" si="156"/>
        <v/>
      </c>
      <c r="S1397" t="str">
        <f t="shared" si="155"/>
        <v/>
      </c>
    </row>
    <row r="1398" spans="7:19" x14ac:dyDescent="0.3">
      <c r="G1398" s="22" t="str">
        <f t="shared" si="153"/>
        <v/>
      </c>
      <c r="H1398" s="22"/>
      <c r="I1398" s="35" t="str">
        <f t="shared" si="151"/>
        <v/>
      </c>
      <c r="J1398" s="35"/>
      <c r="N1398" s="22" t="str">
        <f t="shared" si="154"/>
        <v/>
      </c>
      <c r="O1398" t="str">
        <f t="shared" si="152"/>
        <v/>
      </c>
      <c r="Q1398" s="35" t="str">
        <f t="shared" si="156"/>
        <v/>
      </c>
      <c r="S1398" t="str">
        <f t="shared" si="155"/>
        <v/>
      </c>
    </row>
    <row r="1399" spans="7:19" x14ac:dyDescent="0.3">
      <c r="G1399" s="22" t="str">
        <f t="shared" si="153"/>
        <v/>
      </c>
      <c r="H1399" s="22"/>
      <c r="I1399" s="35" t="str">
        <f t="shared" si="151"/>
        <v/>
      </c>
      <c r="J1399" s="35"/>
      <c r="N1399" s="22" t="str">
        <f t="shared" si="154"/>
        <v/>
      </c>
      <c r="O1399" t="str">
        <f t="shared" si="152"/>
        <v/>
      </c>
      <c r="Q1399" s="35" t="str">
        <f t="shared" si="156"/>
        <v/>
      </c>
      <c r="S1399" t="str">
        <f t="shared" si="155"/>
        <v/>
      </c>
    </row>
    <row r="1400" spans="7:19" x14ac:dyDescent="0.3">
      <c r="G1400" s="22" t="str">
        <f t="shared" si="153"/>
        <v/>
      </c>
      <c r="H1400" s="22"/>
      <c r="I1400" s="35" t="str">
        <f t="shared" ref="I1400:I1463" si="157">+IF(F1400="","","T-"&amp;$G$1+G1400)</f>
        <v/>
      </c>
      <c r="J1400" s="35"/>
      <c r="N1400" s="22" t="str">
        <f t="shared" si="154"/>
        <v/>
      </c>
      <c r="O1400" t="str">
        <f t="shared" si="152"/>
        <v/>
      </c>
      <c r="Q1400" s="35" t="str">
        <f t="shared" si="156"/>
        <v/>
      </c>
      <c r="S1400" t="str">
        <f t="shared" si="155"/>
        <v/>
      </c>
    </row>
    <row r="1401" spans="7:19" x14ac:dyDescent="0.3">
      <c r="G1401" s="22" t="str">
        <f t="shared" si="153"/>
        <v/>
      </c>
      <c r="H1401" s="22"/>
      <c r="I1401" s="35" t="str">
        <f t="shared" si="157"/>
        <v/>
      </c>
      <c r="J1401" s="35"/>
      <c r="N1401" s="22" t="str">
        <f t="shared" si="154"/>
        <v/>
      </c>
      <c r="O1401" t="str">
        <f t="shared" si="152"/>
        <v/>
      </c>
      <c r="Q1401" s="35" t="str">
        <f t="shared" si="156"/>
        <v/>
      </c>
      <c r="S1401" t="str">
        <f t="shared" si="155"/>
        <v/>
      </c>
    </row>
    <row r="1402" spans="7:19" x14ac:dyDescent="0.3">
      <c r="G1402" s="22" t="str">
        <f t="shared" si="153"/>
        <v/>
      </c>
      <c r="H1402" s="22"/>
      <c r="I1402" s="35" t="str">
        <f t="shared" si="157"/>
        <v/>
      </c>
      <c r="J1402" s="35"/>
      <c r="N1402" s="22" t="str">
        <f t="shared" si="154"/>
        <v/>
      </c>
      <c r="O1402" t="str">
        <f t="shared" si="152"/>
        <v/>
      </c>
      <c r="Q1402" s="35" t="str">
        <f t="shared" si="156"/>
        <v/>
      </c>
      <c r="S1402" t="str">
        <f t="shared" si="155"/>
        <v/>
      </c>
    </row>
    <row r="1403" spans="7:19" x14ac:dyDescent="0.3">
      <c r="G1403" s="22" t="str">
        <f t="shared" si="153"/>
        <v/>
      </c>
      <c r="H1403" s="22"/>
      <c r="I1403" s="35" t="str">
        <f t="shared" si="157"/>
        <v/>
      </c>
      <c r="J1403" s="35"/>
      <c r="N1403" s="22" t="str">
        <f t="shared" si="154"/>
        <v/>
      </c>
      <c r="O1403" t="str">
        <f t="shared" si="152"/>
        <v/>
      </c>
      <c r="Q1403" s="35" t="str">
        <f t="shared" si="156"/>
        <v/>
      </c>
      <c r="S1403" t="str">
        <f t="shared" si="155"/>
        <v/>
      </c>
    </row>
    <row r="1404" spans="7:19" x14ac:dyDescent="0.3">
      <c r="G1404" s="22" t="str">
        <f t="shared" si="153"/>
        <v/>
      </c>
      <c r="H1404" s="22"/>
      <c r="I1404" s="35" t="str">
        <f t="shared" si="157"/>
        <v/>
      </c>
      <c r="J1404" s="35"/>
      <c r="N1404" s="22" t="str">
        <f t="shared" si="154"/>
        <v/>
      </c>
      <c r="O1404" t="str">
        <f t="shared" si="152"/>
        <v/>
      </c>
      <c r="Q1404" s="35" t="str">
        <f t="shared" si="156"/>
        <v/>
      </c>
      <c r="S1404" t="str">
        <f t="shared" si="155"/>
        <v/>
      </c>
    </row>
    <row r="1405" spans="7:19" x14ac:dyDescent="0.3">
      <c r="G1405" s="22" t="str">
        <f t="shared" si="153"/>
        <v/>
      </c>
      <c r="H1405" s="22"/>
      <c r="I1405" s="35" t="str">
        <f t="shared" si="157"/>
        <v/>
      </c>
      <c r="J1405" s="35"/>
      <c r="N1405" s="22" t="str">
        <f t="shared" si="154"/>
        <v/>
      </c>
      <c r="O1405" t="str">
        <f t="shared" si="152"/>
        <v/>
      </c>
      <c r="Q1405" s="35" t="str">
        <f t="shared" si="156"/>
        <v/>
      </c>
      <c r="S1405" t="str">
        <f t="shared" si="155"/>
        <v/>
      </c>
    </row>
    <row r="1406" spans="7:19" x14ac:dyDescent="0.3">
      <c r="G1406" s="22" t="str">
        <f t="shared" si="153"/>
        <v/>
      </c>
      <c r="H1406" s="22"/>
      <c r="I1406" s="35" t="str">
        <f t="shared" si="157"/>
        <v/>
      </c>
      <c r="J1406" s="35"/>
      <c r="N1406" s="22" t="str">
        <f t="shared" si="154"/>
        <v/>
      </c>
      <c r="O1406" t="str">
        <f t="shared" si="152"/>
        <v/>
      </c>
      <c r="Q1406" s="35" t="str">
        <f t="shared" si="156"/>
        <v/>
      </c>
      <c r="S1406" t="str">
        <f t="shared" si="155"/>
        <v/>
      </c>
    </row>
    <row r="1407" spans="7:19" x14ac:dyDescent="0.3">
      <c r="G1407" s="22" t="str">
        <f t="shared" si="153"/>
        <v/>
      </c>
      <c r="H1407" s="22"/>
      <c r="I1407" s="35" t="str">
        <f t="shared" si="157"/>
        <v/>
      </c>
      <c r="J1407" s="35"/>
      <c r="N1407" s="22" t="str">
        <f t="shared" si="154"/>
        <v/>
      </c>
      <c r="O1407" t="str">
        <f t="shared" si="152"/>
        <v/>
      </c>
      <c r="Q1407" s="35" t="str">
        <f t="shared" si="156"/>
        <v/>
      </c>
      <c r="S1407" t="str">
        <f t="shared" si="155"/>
        <v/>
      </c>
    </row>
    <row r="1408" spans="7:19" x14ac:dyDescent="0.3">
      <c r="G1408" s="22" t="str">
        <f t="shared" si="153"/>
        <v/>
      </c>
      <c r="H1408" s="22"/>
      <c r="I1408" s="35" t="str">
        <f t="shared" si="157"/>
        <v/>
      </c>
      <c r="J1408" s="35"/>
      <c r="N1408" s="22" t="str">
        <f t="shared" si="154"/>
        <v/>
      </c>
      <c r="O1408" t="str">
        <f t="shared" si="152"/>
        <v/>
      </c>
      <c r="Q1408" s="35" t="str">
        <f t="shared" si="156"/>
        <v/>
      </c>
      <c r="S1408" t="str">
        <f t="shared" si="155"/>
        <v/>
      </c>
    </row>
    <row r="1409" spans="7:19" x14ac:dyDescent="0.3">
      <c r="G1409" s="22" t="str">
        <f t="shared" si="153"/>
        <v/>
      </c>
      <c r="H1409" s="22"/>
      <c r="I1409" s="35" t="str">
        <f t="shared" si="157"/>
        <v/>
      </c>
      <c r="J1409" s="35"/>
      <c r="N1409" s="22" t="str">
        <f t="shared" si="154"/>
        <v/>
      </c>
      <c r="O1409" t="str">
        <f t="shared" si="152"/>
        <v/>
      </c>
      <c r="Q1409" s="35" t="str">
        <f t="shared" si="156"/>
        <v/>
      </c>
      <c r="S1409" t="str">
        <f t="shared" si="155"/>
        <v/>
      </c>
    </row>
    <row r="1410" spans="7:19" x14ac:dyDescent="0.3">
      <c r="G1410" s="22" t="str">
        <f t="shared" si="153"/>
        <v/>
      </c>
      <c r="H1410" s="22"/>
      <c r="I1410" s="35" t="str">
        <f t="shared" si="157"/>
        <v/>
      </c>
      <c r="J1410" s="35"/>
      <c r="N1410" s="22" t="str">
        <f t="shared" si="154"/>
        <v/>
      </c>
      <c r="O1410" t="str">
        <f t="shared" si="152"/>
        <v/>
      </c>
      <c r="Q1410" s="35" t="str">
        <f t="shared" si="156"/>
        <v/>
      </c>
      <c r="S1410" t="str">
        <f t="shared" si="155"/>
        <v/>
      </c>
    </row>
    <row r="1411" spans="7:19" x14ac:dyDescent="0.3">
      <c r="G1411" s="22" t="str">
        <f t="shared" si="153"/>
        <v/>
      </c>
      <c r="H1411" s="22"/>
      <c r="I1411" s="35" t="str">
        <f t="shared" si="157"/>
        <v/>
      </c>
      <c r="J1411" s="35"/>
      <c r="N1411" s="22" t="str">
        <f t="shared" si="154"/>
        <v/>
      </c>
      <c r="O1411" t="str">
        <f t="shared" si="152"/>
        <v/>
      </c>
      <c r="Q1411" s="35" t="str">
        <f t="shared" si="156"/>
        <v/>
      </c>
      <c r="S1411" t="str">
        <f t="shared" si="155"/>
        <v/>
      </c>
    </row>
    <row r="1412" spans="7:19" x14ac:dyDescent="0.3">
      <c r="G1412" s="22" t="str">
        <f t="shared" si="153"/>
        <v/>
      </c>
      <c r="H1412" s="22"/>
      <c r="I1412" s="35" t="str">
        <f t="shared" si="157"/>
        <v/>
      </c>
      <c r="J1412" s="35"/>
      <c r="N1412" s="22" t="str">
        <f t="shared" si="154"/>
        <v/>
      </c>
      <c r="O1412" t="str">
        <f t="shared" ref="O1412:O1475" si="158">+IF(M1412="","","C-"&amp;$G$1+N1412)</f>
        <v/>
      </c>
      <c r="Q1412" s="35" t="str">
        <f t="shared" si="156"/>
        <v/>
      </c>
      <c r="S1412" t="str">
        <f t="shared" si="155"/>
        <v/>
      </c>
    </row>
    <row r="1413" spans="7:19" x14ac:dyDescent="0.3">
      <c r="G1413" s="22" t="str">
        <f t="shared" ref="G1413:G1476" si="159">+IF(F1413="","",G1412+1)</f>
        <v/>
      </c>
      <c r="H1413" s="22"/>
      <c r="I1413" s="35" t="str">
        <f t="shared" si="157"/>
        <v/>
      </c>
      <c r="J1413" s="35"/>
      <c r="N1413" s="22" t="str">
        <f t="shared" ref="N1413:N1476" si="160">+IF(M1413="","",N1412+1)</f>
        <v/>
      </c>
      <c r="O1413" t="str">
        <f t="shared" si="158"/>
        <v/>
      </c>
      <c r="Q1413" s="35" t="str">
        <f t="shared" si="156"/>
        <v/>
      </c>
      <c r="S1413" t="str">
        <f t="shared" ref="S1413:S1476" si="161">+Q1413</f>
        <v/>
      </c>
    </row>
    <row r="1414" spans="7:19" x14ac:dyDescent="0.3">
      <c r="G1414" s="22" t="str">
        <f t="shared" si="159"/>
        <v/>
      </c>
      <c r="H1414" s="22"/>
      <c r="I1414" s="35" t="str">
        <f t="shared" si="157"/>
        <v/>
      </c>
      <c r="J1414" s="35"/>
      <c r="N1414" s="22" t="str">
        <f t="shared" si="160"/>
        <v/>
      </c>
      <c r="O1414" t="str">
        <f t="shared" si="158"/>
        <v/>
      </c>
      <c r="Q1414" s="35" t="str">
        <f t="shared" ref="Q1414:Q1477" si="162">++IF(R1414="","",Q1413+1)</f>
        <v/>
      </c>
      <c r="S1414" t="str">
        <f t="shared" si="161"/>
        <v/>
      </c>
    </row>
    <row r="1415" spans="7:19" x14ac:dyDescent="0.3">
      <c r="G1415" s="22" t="str">
        <f t="shared" si="159"/>
        <v/>
      </c>
      <c r="H1415" s="22"/>
      <c r="I1415" s="35" t="str">
        <f t="shared" si="157"/>
        <v/>
      </c>
      <c r="J1415" s="35"/>
      <c r="N1415" s="22" t="str">
        <f t="shared" si="160"/>
        <v/>
      </c>
      <c r="O1415" t="str">
        <f t="shared" si="158"/>
        <v/>
      </c>
      <c r="Q1415" s="35" t="str">
        <f t="shared" si="162"/>
        <v/>
      </c>
      <c r="S1415" t="str">
        <f t="shared" si="161"/>
        <v/>
      </c>
    </row>
    <row r="1416" spans="7:19" x14ac:dyDescent="0.3">
      <c r="G1416" s="22" t="str">
        <f t="shared" si="159"/>
        <v/>
      </c>
      <c r="H1416" s="22"/>
      <c r="I1416" s="35" t="str">
        <f t="shared" si="157"/>
        <v/>
      </c>
      <c r="J1416" s="35"/>
      <c r="N1416" s="22" t="str">
        <f t="shared" si="160"/>
        <v/>
      </c>
      <c r="O1416" t="str">
        <f t="shared" si="158"/>
        <v/>
      </c>
      <c r="Q1416" s="35" t="str">
        <f t="shared" si="162"/>
        <v/>
      </c>
      <c r="S1416" t="str">
        <f t="shared" si="161"/>
        <v/>
      </c>
    </row>
    <row r="1417" spans="7:19" x14ac:dyDescent="0.3">
      <c r="G1417" s="22" t="str">
        <f t="shared" si="159"/>
        <v/>
      </c>
      <c r="H1417" s="22"/>
      <c r="I1417" s="35" t="str">
        <f t="shared" si="157"/>
        <v/>
      </c>
      <c r="J1417" s="35"/>
      <c r="N1417" s="22" t="str">
        <f t="shared" si="160"/>
        <v/>
      </c>
      <c r="O1417" t="str">
        <f t="shared" si="158"/>
        <v/>
      </c>
      <c r="Q1417" s="35" t="str">
        <f t="shared" si="162"/>
        <v/>
      </c>
      <c r="S1417" t="str">
        <f t="shared" si="161"/>
        <v/>
      </c>
    </row>
    <row r="1418" spans="7:19" x14ac:dyDescent="0.3">
      <c r="G1418" s="22" t="str">
        <f t="shared" si="159"/>
        <v/>
      </c>
      <c r="H1418" s="22"/>
      <c r="I1418" s="35" t="str">
        <f t="shared" si="157"/>
        <v/>
      </c>
      <c r="J1418" s="35"/>
      <c r="N1418" s="22" t="str">
        <f t="shared" si="160"/>
        <v/>
      </c>
      <c r="O1418" t="str">
        <f t="shared" si="158"/>
        <v/>
      </c>
      <c r="Q1418" s="35" t="str">
        <f t="shared" si="162"/>
        <v/>
      </c>
      <c r="S1418" t="str">
        <f t="shared" si="161"/>
        <v/>
      </c>
    </row>
    <row r="1419" spans="7:19" x14ac:dyDescent="0.3">
      <c r="G1419" s="22" t="str">
        <f t="shared" si="159"/>
        <v/>
      </c>
      <c r="H1419" s="22"/>
      <c r="I1419" s="35" t="str">
        <f t="shared" si="157"/>
        <v/>
      </c>
      <c r="J1419" s="35"/>
      <c r="N1419" s="22" t="str">
        <f t="shared" si="160"/>
        <v/>
      </c>
      <c r="O1419" t="str">
        <f t="shared" si="158"/>
        <v/>
      </c>
      <c r="Q1419" s="35" t="str">
        <f t="shared" si="162"/>
        <v/>
      </c>
      <c r="S1419" t="str">
        <f t="shared" si="161"/>
        <v/>
      </c>
    </row>
    <row r="1420" spans="7:19" x14ac:dyDescent="0.3">
      <c r="G1420" s="22" t="str">
        <f t="shared" si="159"/>
        <v/>
      </c>
      <c r="H1420" s="22"/>
      <c r="I1420" s="35" t="str">
        <f t="shared" si="157"/>
        <v/>
      </c>
      <c r="J1420" s="35"/>
      <c r="N1420" s="22" t="str">
        <f t="shared" si="160"/>
        <v/>
      </c>
      <c r="O1420" t="str">
        <f t="shared" si="158"/>
        <v/>
      </c>
      <c r="Q1420" s="35" t="str">
        <f t="shared" si="162"/>
        <v/>
      </c>
      <c r="S1420" t="str">
        <f t="shared" si="161"/>
        <v/>
      </c>
    </row>
    <row r="1421" spans="7:19" x14ac:dyDescent="0.3">
      <c r="G1421" s="22" t="str">
        <f t="shared" si="159"/>
        <v/>
      </c>
      <c r="H1421" s="22"/>
      <c r="I1421" s="35" t="str">
        <f t="shared" si="157"/>
        <v/>
      </c>
      <c r="J1421" s="35"/>
      <c r="N1421" s="22" t="str">
        <f t="shared" si="160"/>
        <v/>
      </c>
      <c r="O1421" t="str">
        <f t="shared" si="158"/>
        <v/>
      </c>
      <c r="Q1421" s="35" t="str">
        <f t="shared" si="162"/>
        <v/>
      </c>
      <c r="S1421" t="str">
        <f t="shared" si="161"/>
        <v/>
      </c>
    </row>
    <row r="1422" spans="7:19" x14ac:dyDescent="0.3">
      <c r="G1422" s="22" t="str">
        <f t="shared" si="159"/>
        <v/>
      </c>
      <c r="H1422" s="22"/>
      <c r="I1422" s="35" t="str">
        <f t="shared" si="157"/>
        <v/>
      </c>
      <c r="J1422" s="35"/>
      <c r="N1422" s="22" t="str">
        <f t="shared" si="160"/>
        <v/>
      </c>
      <c r="O1422" t="str">
        <f t="shared" si="158"/>
        <v/>
      </c>
      <c r="Q1422" s="35" t="str">
        <f t="shared" si="162"/>
        <v/>
      </c>
      <c r="S1422" t="str">
        <f t="shared" si="161"/>
        <v/>
      </c>
    </row>
    <row r="1423" spans="7:19" x14ac:dyDescent="0.3">
      <c r="G1423" s="22" t="str">
        <f t="shared" si="159"/>
        <v/>
      </c>
      <c r="H1423" s="22"/>
      <c r="I1423" s="35" t="str">
        <f t="shared" si="157"/>
        <v/>
      </c>
      <c r="J1423" s="35"/>
      <c r="N1423" s="22" t="str">
        <f t="shared" si="160"/>
        <v/>
      </c>
      <c r="O1423" t="str">
        <f t="shared" si="158"/>
        <v/>
      </c>
      <c r="Q1423" s="35" t="str">
        <f t="shared" si="162"/>
        <v/>
      </c>
      <c r="S1423" t="str">
        <f t="shared" si="161"/>
        <v/>
      </c>
    </row>
    <row r="1424" spans="7:19" x14ac:dyDescent="0.3">
      <c r="G1424" s="22" t="str">
        <f t="shared" si="159"/>
        <v/>
      </c>
      <c r="H1424" s="22"/>
      <c r="I1424" s="35" t="str">
        <f t="shared" si="157"/>
        <v/>
      </c>
      <c r="J1424" s="35"/>
      <c r="N1424" s="22" t="str">
        <f t="shared" si="160"/>
        <v/>
      </c>
      <c r="O1424" t="str">
        <f t="shared" si="158"/>
        <v/>
      </c>
      <c r="Q1424" s="35" t="str">
        <f t="shared" si="162"/>
        <v/>
      </c>
      <c r="S1424" t="str">
        <f t="shared" si="161"/>
        <v/>
      </c>
    </row>
    <row r="1425" spans="7:19" x14ac:dyDescent="0.3">
      <c r="G1425" s="22" t="str">
        <f t="shared" si="159"/>
        <v/>
      </c>
      <c r="H1425" s="22"/>
      <c r="I1425" s="35" t="str">
        <f t="shared" si="157"/>
        <v/>
      </c>
      <c r="J1425" s="35"/>
      <c r="N1425" s="22" t="str">
        <f t="shared" si="160"/>
        <v/>
      </c>
      <c r="O1425" t="str">
        <f t="shared" si="158"/>
        <v/>
      </c>
      <c r="Q1425" s="35" t="str">
        <f t="shared" si="162"/>
        <v/>
      </c>
      <c r="S1425" t="str">
        <f t="shared" si="161"/>
        <v/>
      </c>
    </row>
    <row r="1426" spans="7:19" x14ac:dyDescent="0.3">
      <c r="G1426" s="22" t="str">
        <f t="shared" si="159"/>
        <v/>
      </c>
      <c r="H1426" s="22"/>
      <c r="I1426" s="35" t="str">
        <f t="shared" si="157"/>
        <v/>
      </c>
      <c r="J1426" s="35"/>
      <c r="N1426" s="22" t="str">
        <f t="shared" si="160"/>
        <v/>
      </c>
      <c r="O1426" t="str">
        <f t="shared" si="158"/>
        <v/>
      </c>
      <c r="Q1426" s="35" t="str">
        <f t="shared" si="162"/>
        <v/>
      </c>
      <c r="S1426" t="str">
        <f t="shared" si="161"/>
        <v/>
      </c>
    </row>
    <row r="1427" spans="7:19" x14ac:dyDescent="0.3">
      <c r="G1427" s="22" t="str">
        <f t="shared" si="159"/>
        <v/>
      </c>
      <c r="H1427" s="22"/>
      <c r="I1427" s="35" t="str">
        <f t="shared" si="157"/>
        <v/>
      </c>
      <c r="J1427" s="35"/>
      <c r="N1427" s="22" t="str">
        <f t="shared" si="160"/>
        <v/>
      </c>
      <c r="O1427" t="str">
        <f t="shared" si="158"/>
        <v/>
      </c>
      <c r="Q1427" s="35" t="str">
        <f t="shared" si="162"/>
        <v/>
      </c>
      <c r="S1427" t="str">
        <f t="shared" si="161"/>
        <v/>
      </c>
    </row>
    <row r="1428" spans="7:19" x14ac:dyDescent="0.3">
      <c r="G1428" s="22" t="str">
        <f t="shared" si="159"/>
        <v/>
      </c>
      <c r="H1428" s="22"/>
      <c r="I1428" s="35" t="str">
        <f t="shared" si="157"/>
        <v/>
      </c>
      <c r="J1428" s="35"/>
      <c r="N1428" s="22" t="str">
        <f t="shared" si="160"/>
        <v/>
      </c>
      <c r="O1428" t="str">
        <f t="shared" si="158"/>
        <v/>
      </c>
      <c r="Q1428" s="35" t="str">
        <f t="shared" si="162"/>
        <v/>
      </c>
      <c r="S1428" t="str">
        <f t="shared" si="161"/>
        <v/>
      </c>
    </row>
    <row r="1429" spans="7:19" x14ac:dyDescent="0.3">
      <c r="G1429" s="22" t="str">
        <f t="shared" si="159"/>
        <v/>
      </c>
      <c r="H1429" s="22"/>
      <c r="I1429" s="35" t="str">
        <f t="shared" si="157"/>
        <v/>
      </c>
      <c r="J1429" s="35"/>
      <c r="N1429" s="22" t="str">
        <f t="shared" si="160"/>
        <v/>
      </c>
      <c r="O1429" t="str">
        <f t="shared" si="158"/>
        <v/>
      </c>
      <c r="Q1429" s="35" t="str">
        <f t="shared" si="162"/>
        <v/>
      </c>
      <c r="S1429" t="str">
        <f t="shared" si="161"/>
        <v/>
      </c>
    </row>
    <row r="1430" spans="7:19" x14ac:dyDescent="0.3">
      <c r="G1430" s="22" t="str">
        <f t="shared" si="159"/>
        <v/>
      </c>
      <c r="H1430" s="22"/>
      <c r="I1430" s="35" t="str">
        <f t="shared" si="157"/>
        <v/>
      </c>
      <c r="J1430" s="35"/>
      <c r="N1430" s="22" t="str">
        <f t="shared" si="160"/>
        <v/>
      </c>
      <c r="O1430" t="str">
        <f t="shared" si="158"/>
        <v/>
      </c>
      <c r="Q1430" s="35" t="str">
        <f t="shared" si="162"/>
        <v/>
      </c>
      <c r="S1430" t="str">
        <f t="shared" si="161"/>
        <v/>
      </c>
    </row>
    <row r="1431" spans="7:19" x14ac:dyDescent="0.3">
      <c r="G1431" s="22" t="str">
        <f t="shared" si="159"/>
        <v/>
      </c>
      <c r="H1431" s="22"/>
      <c r="I1431" s="35" t="str">
        <f t="shared" si="157"/>
        <v/>
      </c>
      <c r="J1431" s="35"/>
      <c r="N1431" s="22" t="str">
        <f t="shared" si="160"/>
        <v/>
      </c>
      <c r="O1431" t="str">
        <f t="shared" si="158"/>
        <v/>
      </c>
      <c r="Q1431" s="35" t="str">
        <f t="shared" si="162"/>
        <v/>
      </c>
      <c r="S1431" t="str">
        <f t="shared" si="161"/>
        <v/>
      </c>
    </row>
    <row r="1432" spans="7:19" x14ac:dyDescent="0.3">
      <c r="G1432" s="22" t="str">
        <f t="shared" si="159"/>
        <v/>
      </c>
      <c r="H1432" s="22"/>
      <c r="I1432" s="35" t="str">
        <f t="shared" si="157"/>
        <v/>
      </c>
      <c r="J1432" s="35"/>
      <c r="N1432" s="22" t="str">
        <f t="shared" si="160"/>
        <v/>
      </c>
      <c r="O1432" t="str">
        <f t="shared" si="158"/>
        <v/>
      </c>
      <c r="Q1432" s="35" t="str">
        <f t="shared" si="162"/>
        <v/>
      </c>
      <c r="S1432" t="str">
        <f t="shared" si="161"/>
        <v/>
      </c>
    </row>
    <row r="1433" spans="7:19" x14ac:dyDescent="0.3">
      <c r="G1433" s="22" t="str">
        <f t="shared" si="159"/>
        <v/>
      </c>
      <c r="H1433" s="22"/>
      <c r="I1433" s="35" t="str">
        <f t="shared" si="157"/>
        <v/>
      </c>
      <c r="J1433" s="35"/>
      <c r="N1433" s="22" t="str">
        <f t="shared" si="160"/>
        <v/>
      </c>
      <c r="O1433" t="str">
        <f t="shared" si="158"/>
        <v/>
      </c>
      <c r="Q1433" s="35" t="str">
        <f t="shared" si="162"/>
        <v/>
      </c>
      <c r="S1433" t="str">
        <f t="shared" si="161"/>
        <v/>
      </c>
    </row>
    <row r="1434" spans="7:19" x14ac:dyDescent="0.3">
      <c r="G1434" s="22" t="str">
        <f t="shared" si="159"/>
        <v/>
      </c>
      <c r="H1434" s="22"/>
      <c r="I1434" s="35" t="str">
        <f t="shared" si="157"/>
        <v/>
      </c>
      <c r="J1434" s="35"/>
      <c r="N1434" s="22" t="str">
        <f t="shared" si="160"/>
        <v/>
      </c>
      <c r="O1434" t="str">
        <f t="shared" si="158"/>
        <v/>
      </c>
      <c r="Q1434" s="35" t="str">
        <f t="shared" si="162"/>
        <v/>
      </c>
      <c r="S1434" t="str">
        <f t="shared" si="161"/>
        <v/>
      </c>
    </row>
    <row r="1435" spans="7:19" x14ac:dyDescent="0.3">
      <c r="G1435" s="22" t="str">
        <f t="shared" si="159"/>
        <v/>
      </c>
      <c r="H1435" s="22"/>
      <c r="I1435" s="35" t="str">
        <f t="shared" si="157"/>
        <v/>
      </c>
      <c r="J1435" s="35"/>
      <c r="N1435" s="22" t="str">
        <f t="shared" si="160"/>
        <v/>
      </c>
      <c r="O1435" t="str">
        <f t="shared" si="158"/>
        <v/>
      </c>
      <c r="Q1435" s="35" t="str">
        <f t="shared" si="162"/>
        <v/>
      </c>
      <c r="S1435" t="str">
        <f t="shared" si="161"/>
        <v/>
      </c>
    </row>
    <row r="1436" spans="7:19" x14ac:dyDescent="0.3">
      <c r="G1436" s="22" t="str">
        <f t="shared" si="159"/>
        <v/>
      </c>
      <c r="H1436" s="22"/>
      <c r="I1436" s="35" t="str">
        <f t="shared" si="157"/>
        <v/>
      </c>
      <c r="J1436" s="35"/>
      <c r="N1436" s="22" t="str">
        <f t="shared" si="160"/>
        <v/>
      </c>
      <c r="O1436" t="str">
        <f t="shared" si="158"/>
        <v/>
      </c>
      <c r="Q1436" s="35" t="str">
        <f t="shared" si="162"/>
        <v/>
      </c>
      <c r="S1436" t="str">
        <f t="shared" si="161"/>
        <v/>
      </c>
    </row>
    <row r="1437" spans="7:19" x14ac:dyDescent="0.3">
      <c r="G1437" s="22" t="str">
        <f t="shared" si="159"/>
        <v/>
      </c>
      <c r="H1437" s="22"/>
      <c r="I1437" s="35" t="str">
        <f t="shared" si="157"/>
        <v/>
      </c>
      <c r="J1437" s="35"/>
      <c r="N1437" s="22" t="str">
        <f t="shared" si="160"/>
        <v/>
      </c>
      <c r="O1437" t="str">
        <f t="shared" si="158"/>
        <v/>
      </c>
      <c r="Q1437" s="35" t="str">
        <f t="shared" si="162"/>
        <v/>
      </c>
      <c r="S1437" t="str">
        <f t="shared" si="161"/>
        <v/>
      </c>
    </row>
    <row r="1438" spans="7:19" x14ac:dyDescent="0.3">
      <c r="G1438" s="22" t="str">
        <f t="shared" si="159"/>
        <v/>
      </c>
      <c r="H1438" s="22"/>
      <c r="I1438" s="35" t="str">
        <f t="shared" si="157"/>
        <v/>
      </c>
      <c r="J1438" s="35"/>
      <c r="N1438" s="22" t="str">
        <f t="shared" si="160"/>
        <v/>
      </c>
      <c r="O1438" t="str">
        <f t="shared" si="158"/>
        <v/>
      </c>
      <c r="Q1438" s="35" t="str">
        <f t="shared" si="162"/>
        <v/>
      </c>
      <c r="S1438" t="str">
        <f t="shared" si="161"/>
        <v/>
      </c>
    </row>
    <row r="1439" spans="7:19" x14ac:dyDescent="0.3">
      <c r="G1439" s="22" t="str">
        <f t="shared" si="159"/>
        <v/>
      </c>
      <c r="H1439" s="22"/>
      <c r="I1439" s="35" t="str">
        <f t="shared" si="157"/>
        <v/>
      </c>
      <c r="J1439" s="35"/>
      <c r="N1439" s="22" t="str">
        <f t="shared" si="160"/>
        <v/>
      </c>
      <c r="O1439" t="str">
        <f t="shared" si="158"/>
        <v/>
      </c>
      <c r="Q1439" s="35" t="str">
        <f t="shared" si="162"/>
        <v/>
      </c>
      <c r="S1439" t="str">
        <f t="shared" si="161"/>
        <v/>
      </c>
    </row>
    <row r="1440" spans="7:19" x14ac:dyDescent="0.3">
      <c r="G1440" s="22" t="str">
        <f t="shared" si="159"/>
        <v/>
      </c>
      <c r="H1440" s="22"/>
      <c r="I1440" s="35" t="str">
        <f t="shared" si="157"/>
        <v/>
      </c>
      <c r="J1440" s="35"/>
      <c r="N1440" s="22" t="str">
        <f t="shared" si="160"/>
        <v/>
      </c>
      <c r="O1440" t="str">
        <f t="shared" si="158"/>
        <v/>
      </c>
      <c r="Q1440" s="35" t="str">
        <f t="shared" si="162"/>
        <v/>
      </c>
      <c r="S1440" t="str">
        <f t="shared" si="161"/>
        <v/>
      </c>
    </row>
    <row r="1441" spans="7:19" x14ac:dyDescent="0.3">
      <c r="G1441" s="22" t="str">
        <f t="shared" si="159"/>
        <v/>
      </c>
      <c r="H1441" s="22"/>
      <c r="I1441" s="35" t="str">
        <f t="shared" si="157"/>
        <v/>
      </c>
      <c r="J1441" s="35"/>
      <c r="N1441" s="22" t="str">
        <f t="shared" si="160"/>
        <v/>
      </c>
      <c r="O1441" t="str">
        <f t="shared" si="158"/>
        <v/>
      </c>
      <c r="Q1441" s="35" t="str">
        <f t="shared" si="162"/>
        <v/>
      </c>
      <c r="S1441" t="str">
        <f t="shared" si="161"/>
        <v/>
      </c>
    </row>
    <row r="1442" spans="7:19" x14ac:dyDescent="0.3">
      <c r="G1442" s="22" t="str">
        <f t="shared" si="159"/>
        <v/>
      </c>
      <c r="H1442" s="22"/>
      <c r="I1442" s="35" t="str">
        <f t="shared" si="157"/>
        <v/>
      </c>
      <c r="J1442" s="35"/>
      <c r="N1442" s="22" t="str">
        <f t="shared" si="160"/>
        <v/>
      </c>
      <c r="O1442" t="str">
        <f t="shared" si="158"/>
        <v/>
      </c>
      <c r="Q1442" s="35" t="str">
        <f t="shared" si="162"/>
        <v/>
      </c>
      <c r="S1442" t="str">
        <f t="shared" si="161"/>
        <v/>
      </c>
    </row>
    <row r="1443" spans="7:19" x14ac:dyDescent="0.3">
      <c r="G1443" s="22" t="str">
        <f t="shared" si="159"/>
        <v/>
      </c>
      <c r="H1443" s="22"/>
      <c r="I1443" s="35" t="str">
        <f t="shared" si="157"/>
        <v/>
      </c>
      <c r="J1443" s="35"/>
      <c r="N1443" s="22" t="str">
        <f t="shared" si="160"/>
        <v/>
      </c>
      <c r="O1443" t="str">
        <f t="shared" si="158"/>
        <v/>
      </c>
      <c r="Q1443" s="35" t="str">
        <f t="shared" si="162"/>
        <v/>
      </c>
      <c r="S1443" t="str">
        <f t="shared" si="161"/>
        <v/>
      </c>
    </row>
    <row r="1444" spans="7:19" x14ac:dyDescent="0.3">
      <c r="G1444" s="22" t="str">
        <f t="shared" si="159"/>
        <v/>
      </c>
      <c r="H1444" s="22"/>
      <c r="I1444" s="35" t="str">
        <f t="shared" si="157"/>
        <v/>
      </c>
      <c r="J1444" s="35"/>
      <c r="N1444" s="22" t="str">
        <f t="shared" si="160"/>
        <v/>
      </c>
      <c r="O1444" t="str">
        <f t="shared" si="158"/>
        <v/>
      </c>
      <c r="Q1444" s="35" t="str">
        <f t="shared" si="162"/>
        <v/>
      </c>
      <c r="S1444" t="str">
        <f t="shared" si="161"/>
        <v/>
      </c>
    </row>
    <row r="1445" spans="7:19" x14ac:dyDescent="0.3">
      <c r="G1445" s="22" t="str">
        <f t="shared" si="159"/>
        <v/>
      </c>
      <c r="H1445" s="22"/>
      <c r="I1445" s="35" t="str">
        <f t="shared" si="157"/>
        <v/>
      </c>
      <c r="J1445" s="35"/>
      <c r="N1445" s="22" t="str">
        <f t="shared" si="160"/>
        <v/>
      </c>
      <c r="O1445" t="str">
        <f t="shared" si="158"/>
        <v/>
      </c>
      <c r="Q1445" s="35" t="str">
        <f t="shared" si="162"/>
        <v/>
      </c>
      <c r="S1445" t="str">
        <f t="shared" si="161"/>
        <v/>
      </c>
    </row>
    <row r="1446" spans="7:19" x14ac:dyDescent="0.3">
      <c r="G1446" s="22" t="str">
        <f t="shared" si="159"/>
        <v/>
      </c>
      <c r="H1446" s="22"/>
      <c r="I1446" s="35" t="str">
        <f t="shared" si="157"/>
        <v/>
      </c>
      <c r="J1446" s="35"/>
      <c r="N1446" s="22" t="str">
        <f t="shared" si="160"/>
        <v/>
      </c>
      <c r="O1446" t="str">
        <f t="shared" si="158"/>
        <v/>
      </c>
      <c r="Q1446" s="35" t="str">
        <f t="shared" si="162"/>
        <v/>
      </c>
      <c r="S1446" t="str">
        <f t="shared" si="161"/>
        <v/>
      </c>
    </row>
    <row r="1447" spans="7:19" x14ac:dyDescent="0.3">
      <c r="G1447" s="22" t="str">
        <f t="shared" si="159"/>
        <v/>
      </c>
      <c r="H1447" s="22"/>
      <c r="I1447" s="35" t="str">
        <f t="shared" si="157"/>
        <v/>
      </c>
      <c r="J1447" s="35"/>
      <c r="N1447" s="22" t="str">
        <f t="shared" si="160"/>
        <v/>
      </c>
      <c r="O1447" t="str">
        <f t="shared" si="158"/>
        <v/>
      </c>
      <c r="Q1447" s="35" t="str">
        <f t="shared" si="162"/>
        <v/>
      </c>
      <c r="S1447" t="str">
        <f t="shared" si="161"/>
        <v/>
      </c>
    </row>
    <row r="1448" spans="7:19" x14ac:dyDescent="0.3">
      <c r="G1448" s="22" t="str">
        <f t="shared" si="159"/>
        <v/>
      </c>
      <c r="H1448" s="22"/>
      <c r="I1448" s="35" t="str">
        <f t="shared" si="157"/>
        <v/>
      </c>
      <c r="J1448" s="35"/>
      <c r="N1448" s="22" t="str">
        <f t="shared" si="160"/>
        <v/>
      </c>
      <c r="O1448" t="str">
        <f t="shared" si="158"/>
        <v/>
      </c>
      <c r="Q1448" s="35" t="str">
        <f t="shared" si="162"/>
        <v/>
      </c>
      <c r="S1448" t="str">
        <f t="shared" si="161"/>
        <v/>
      </c>
    </row>
    <row r="1449" spans="7:19" x14ac:dyDescent="0.3">
      <c r="G1449" s="22" t="str">
        <f t="shared" si="159"/>
        <v/>
      </c>
      <c r="H1449" s="22"/>
      <c r="I1449" s="35" t="str">
        <f t="shared" si="157"/>
        <v/>
      </c>
      <c r="J1449" s="35"/>
      <c r="N1449" s="22" t="str">
        <f t="shared" si="160"/>
        <v/>
      </c>
      <c r="O1449" t="str">
        <f t="shared" si="158"/>
        <v/>
      </c>
      <c r="Q1449" s="35" t="str">
        <f t="shared" si="162"/>
        <v/>
      </c>
      <c r="S1449" t="str">
        <f t="shared" si="161"/>
        <v/>
      </c>
    </row>
    <row r="1450" spans="7:19" x14ac:dyDescent="0.3">
      <c r="G1450" s="22" t="str">
        <f t="shared" si="159"/>
        <v/>
      </c>
      <c r="H1450" s="22"/>
      <c r="I1450" s="35" t="str">
        <f t="shared" si="157"/>
        <v/>
      </c>
      <c r="J1450" s="35"/>
      <c r="N1450" s="22" t="str">
        <f t="shared" si="160"/>
        <v/>
      </c>
      <c r="O1450" t="str">
        <f t="shared" si="158"/>
        <v/>
      </c>
      <c r="Q1450" s="35" t="str">
        <f t="shared" si="162"/>
        <v/>
      </c>
      <c r="S1450" t="str">
        <f t="shared" si="161"/>
        <v/>
      </c>
    </row>
    <row r="1451" spans="7:19" x14ac:dyDescent="0.3">
      <c r="G1451" s="22" t="str">
        <f t="shared" si="159"/>
        <v/>
      </c>
      <c r="H1451" s="22"/>
      <c r="I1451" s="35" t="str">
        <f t="shared" si="157"/>
        <v/>
      </c>
      <c r="J1451" s="35"/>
      <c r="N1451" s="22" t="str">
        <f t="shared" si="160"/>
        <v/>
      </c>
      <c r="O1451" t="str">
        <f t="shared" si="158"/>
        <v/>
      </c>
      <c r="Q1451" s="35" t="str">
        <f t="shared" si="162"/>
        <v/>
      </c>
      <c r="S1451" t="str">
        <f t="shared" si="161"/>
        <v/>
      </c>
    </row>
    <row r="1452" spans="7:19" x14ac:dyDescent="0.3">
      <c r="G1452" s="22" t="str">
        <f t="shared" si="159"/>
        <v/>
      </c>
      <c r="H1452" s="22"/>
      <c r="I1452" s="35" t="str">
        <f t="shared" si="157"/>
        <v/>
      </c>
      <c r="J1452" s="35"/>
      <c r="N1452" s="22" t="str">
        <f t="shared" si="160"/>
        <v/>
      </c>
      <c r="O1452" t="str">
        <f t="shared" si="158"/>
        <v/>
      </c>
      <c r="Q1452" s="35" t="str">
        <f t="shared" si="162"/>
        <v/>
      </c>
      <c r="S1452" t="str">
        <f t="shared" si="161"/>
        <v/>
      </c>
    </row>
    <row r="1453" spans="7:19" x14ac:dyDescent="0.3">
      <c r="G1453" s="22" t="str">
        <f t="shared" si="159"/>
        <v/>
      </c>
      <c r="H1453" s="22"/>
      <c r="I1453" s="35" t="str">
        <f t="shared" si="157"/>
        <v/>
      </c>
      <c r="J1453" s="35"/>
      <c r="N1453" s="22" t="str">
        <f t="shared" si="160"/>
        <v/>
      </c>
      <c r="O1453" t="str">
        <f t="shared" si="158"/>
        <v/>
      </c>
      <c r="Q1453" s="35" t="str">
        <f t="shared" si="162"/>
        <v/>
      </c>
      <c r="S1453" t="str">
        <f t="shared" si="161"/>
        <v/>
      </c>
    </row>
    <row r="1454" spans="7:19" x14ac:dyDescent="0.3">
      <c r="G1454" s="22" t="str">
        <f t="shared" si="159"/>
        <v/>
      </c>
      <c r="H1454" s="22"/>
      <c r="I1454" s="35" t="str">
        <f t="shared" si="157"/>
        <v/>
      </c>
      <c r="J1454" s="35"/>
      <c r="N1454" s="22" t="str">
        <f t="shared" si="160"/>
        <v/>
      </c>
      <c r="O1454" t="str">
        <f t="shared" si="158"/>
        <v/>
      </c>
      <c r="Q1454" s="35" t="str">
        <f t="shared" si="162"/>
        <v/>
      </c>
      <c r="S1454" t="str">
        <f t="shared" si="161"/>
        <v/>
      </c>
    </row>
    <row r="1455" spans="7:19" x14ac:dyDescent="0.3">
      <c r="G1455" s="22" t="str">
        <f t="shared" si="159"/>
        <v/>
      </c>
      <c r="H1455" s="22"/>
      <c r="I1455" s="35" t="str">
        <f t="shared" si="157"/>
        <v/>
      </c>
      <c r="J1455" s="35"/>
      <c r="N1455" s="22" t="str">
        <f t="shared" si="160"/>
        <v/>
      </c>
      <c r="O1455" t="str">
        <f t="shared" si="158"/>
        <v/>
      </c>
      <c r="Q1455" s="35" t="str">
        <f t="shared" si="162"/>
        <v/>
      </c>
      <c r="S1455" t="str">
        <f t="shared" si="161"/>
        <v/>
      </c>
    </row>
    <row r="1456" spans="7:19" x14ac:dyDescent="0.3">
      <c r="G1456" s="22" t="str">
        <f t="shared" si="159"/>
        <v/>
      </c>
      <c r="H1456" s="22"/>
      <c r="I1456" s="35" t="str">
        <f t="shared" si="157"/>
        <v/>
      </c>
      <c r="J1456" s="35"/>
      <c r="N1456" s="22" t="str">
        <f t="shared" si="160"/>
        <v/>
      </c>
      <c r="O1456" t="str">
        <f t="shared" si="158"/>
        <v/>
      </c>
      <c r="Q1456" s="35" t="str">
        <f t="shared" si="162"/>
        <v/>
      </c>
      <c r="S1456" t="str">
        <f t="shared" si="161"/>
        <v/>
      </c>
    </row>
    <row r="1457" spans="7:19" x14ac:dyDescent="0.3">
      <c r="G1457" s="22" t="str">
        <f t="shared" si="159"/>
        <v/>
      </c>
      <c r="H1457" s="22"/>
      <c r="I1457" s="35" t="str">
        <f t="shared" si="157"/>
        <v/>
      </c>
      <c r="J1457" s="35"/>
      <c r="N1457" s="22" t="str">
        <f t="shared" si="160"/>
        <v/>
      </c>
      <c r="O1457" t="str">
        <f t="shared" si="158"/>
        <v/>
      </c>
      <c r="Q1457" s="35" t="str">
        <f t="shared" si="162"/>
        <v/>
      </c>
      <c r="S1457" t="str">
        <f t="shared" si="161"/>
        <v/>
      </c>
    </row>
    <row r="1458" spans="7:19" x14ac:dyDescent="0.3">
      <c r="G1458" s="22" t="str">
        <f t="shared" si="159"/>
        <v/>
      </c>
      <c r="H1458" s="22"/>
      <c r="I1458" s="35" t="str">
        <f t="shared" si="157"/>
        <v/>
      </c>
      <c r="J1458" s="35"/>
      <c r="N1458" s="22" t="str">
        <f t="shared" si="160"/>
        <v/>
      </c>
      <c r="O1458" t="str">
        <f t="shared" si="158"/>
        <v/>
      </c>
      <c r="Q1458" s="35" t="str">
        <f t="shared" si="162"/>
        <v/>
      </c>
      <c r="S1458" t="str">
        <f t="shared" si="161"/>
        <v/>
      </c>
    </row>
    <row r="1459" spans="7:19" x14ac:dyDescent="0.3">
      <c r="G1459" s="22" t="str">
        <f t="shared" si="159"/>
        <v/>
      </c>
      <c r="H1459" s="22"/>
      <c r="I1459" s="35" t="str">
        <f t="shared" si="157"/>
        <v/>
      </c>
      <c r="J1459" s="35"/>
      <c r="N1459" s="22" t="str">
        <f t="shared" si="160"/>
        <v/>
      </c>
      <c r="O1459" t="str">
        <f t="shared" si="158"/>
        <v/>
      </c>
      <c r="Q1459" s="35" t="str">
        <f t="shared" si="162"/>
        <v/>
      </c>
      <c r="S1459" t="str">
        <f t="shared" si="161"/>
        <v/>
      </c>
    </row>
    <row r="1460" spans="7:19" x14ac:dyDescent="0.3">
      <c r="G1460" s="22" t="str">
        <f t="shared" si="159"/>
        <v/>
      </c>
      <c r="H1460" s="22"/>
      <c r="I1460" s="35" t="str">
        <f t="shared" si="157"/>
        <v/>
      </c>
      <c r="J1460" s="35"/>
      <c r="N1460" s="22" t="str">
        <f t="shared" si="160"/>
        <v/>
      </c>
      <c r="O1460" t="str">
        <f t="shared" si="158"/>
        <v/>
      </c>
      <c r="Q1460" s="35" t="str">
        <f t="shared" si="162"/>
        <v/>
      </c>
      <c r="S1460" t="str">
        <f t="shared" si="161"/>
        <v/>
      </c>
    </row>
    <row r="1461" spans="7:19" x14ac:dyDescent="0.3">
      <c r="G1461" s="22" t="str">
        <f t="shared" si="159"/>
        <v/>
      </c>
      <c r="H1461" s="22"/>
      <c r="I1461" s="35" t="str">
        <f t="shared" si="157"/>
        <v/>
      </c>
      <c r="J1461" s="35"/>
      <c r="N1461" s="22" t="str">
        <f t="shared" si="160"/>
        <v/>
      </c>
      <c r="O1461" t="str">
        <f t="shared" si="158"/>
        <v/>
      </c>
      <c r="Q1461" s="35" t="str">
        <f t="shared" si="162"/>
        <v/>
      </c>
      <c r="S1461" t="str">
        <f t="shared" si="161"/>
        <v/>
      </c>
    </row>
    <row r="1462" spans="7:19" x14ac:dyDescent="0.3">
      <c r="G1462" s="22" t="str">
        <f t="shared" si="159"/>
        <v/>
      </c>
      <c r="H1462" s="22"/>
      <c r="I1462" s="35" t="str">
        <f t="shared" si="157"/>
        <v/>
      </c>
      <c r="J1462" s="35"/>
      <c r="N1462" s="22" t="str">
        <f t="shared" si="160"/>
        <v/>
      </c>
      <c r="O1462" t="str">
        <f t="shared" si="158"/>
        <v/>
      </c>
      <c r="Q1462" s="35" t="str">
        <f t="shared" si="162"/>
        <v/>
      </c>
      <c r="S1462" t="str">
        <f t="shared" si="161"/>
        <v/>
      </c>
    </row>
    <row r="1463" spans="7:19" x14ac:dyDescent="0.3">
      <c r="G1463" s="22" t="str">
        <f t="shared" si="159"/>
        <v/>
      </c>
      <c r="H1463" s="22"/>
      <c r="I1463" s="35" t="str">
        <f t="shared" si="157"/>
        <v/>
      </c>
      <c r="J1463" s="35"/>
      <c r="N1463" s="22" t="str">
        <f t="shared" si="160"/>
        <v/>
      </c>
      <c r="O1463" t="str">
        <f t="shared" si="158"/>
        <v/>
      </c>
      <c r="Q1463" s="35" t="str">
        <f t="shared" si="162"/>
        <v/>
      </c>
      <c r="S1463" t="str">
        <f t="shared" si="161"/>
        <v/>
      </c>
    </row>
    <row r="1464" spans="7:19" x14ac:dyDescent="0.3">
      <c r="G1464" s="22" t="str">
        <f t="shared" si="159"/>
        <v/>
      </c>
      <c r="H1464" s="22"/>
      <c r="I1464" s="35" t="str">
        <f t="shared" ref="I1464:I1503" si="163">+IF(F1464="","","T-"&amp;$G$1+G1464)</f>
        <v/>
      </c>
      <c r="J1464" s="35"/>
      <c r="N1464" s="22" t="str">
        <f t="shared" si="160"/>
        <v/>
      </c>
      <c r="O1464" t="str">
        <f t="shared" si="158"/>
        <v/>
      </c>
      <c r="Q1464" s="35" t="str">
        <f t="shared" si="162"/>
        <v/>
      </c>
      <c r="S1464" t="str">
        <f t="shared" si="161"/>
        <v/>
      </c>
    </row>
    <row r="1465" spans="7:19" x14ac:dyDescent="0.3">
      <c r="G1465" s="22" t="str">
        <f t="shared" si="159"/>
        <v/>
      </c>
      <c r="H1465" s="22"/>
      <c r="I1465" s="35" t="str">
        <f t="shared" si="163"/>
        <v/>
      </c>
      <c r="J1465" s="35"/>
      <c r="N1465" s="22" t="str">
        <f t="shared" si="160"/>
        <v/>
      </c>
      <c r="O1465" t="str">
        <f t="shared" si="158"/>
        <v/>
      </c>
      <c r="Q1465" s="35" t="str">
        <f t="shared" si="162"/>
        <v/>
      </c>
      <c r="S1465" t="str">
        <f t="shared" si="161"/>
        <v/>
      </c>
    </row>
    <row r="1466" spans="7:19" x14ac:dyDescent="0.3">
      <c r="G1466" s="22" t="str">
        <f t="shared" si="159"/>
        <v/>
      </c>
      <c r="H1466" s="22"/>
      <c r="I1466" s="35" t="str">
        <f t="shared" si="163"/>
        <v/>
      </c>
      <c r="J1466" s="35"/>
      <c r="N1466" s="22" t="str">
        <f t="shared" si="160"/>
        <v/>
      </c>
      <c r="O1466" t="str">
        <f t="shared" si="158"/>
        <v/>
      </c>
      <c r="Q1466" s="35" t="str">
        <f t="shared" si="162"/>
        <v/>
      </c>
      <c r="S1466" t="str">
        <f t="shared" si="161"/>
        <v/>
      </c>
    </row>
    <row r="1467" spans="7:19" x14ac:dyDescent="0.3">
      <c r="G1467" s="22" t="str">
        <f t="shared" si="159"/>
        <v/>
      </c>
      <c r="H1467" s="22"/>
      <c r="I1467" s="35" t="str">
        <f t="shared" si="163"/>
        <v/>
      </c>
      <c r="J1467" s="35"/>
      <c r="N1467" s="22" t="str">
        <f t="shared" si="160"/>
        <v/>
      </c>
      <c r="O1467" t="str">
        <f t="shared" si="158"/>
        <v/>
      </c>
      <c r="Q1467" s="35" t="str">
        <f t="shared" si="162"/>
        <v/>
      </c>
      <c r="S1467" t="str">
        <f t="shared" si="161"/>
        <v/>
      </c>
    </row>
    <row r="1468" spans="7:19" x14ac:dyDescent="0.3">
      <c r="G1468" s="22" t="str">
        <f t="shared" si="159"/>
        <v/>
      </c>
      <c r="H1468" s="22"/>
      <c r="I1468" s="35" t="str">
        <f t="shared" si="163"/>
        <v/>
      </c>
      <c r="J1468" s="35"/>
      <c r="N1468" s="22" t="str">
        <f t="shared" si="160"/>
        <v/>
      </c>
      <c r="O1468" t="str">
        <f t="shared" si="158"/>
        <v/>
      </c>
      <c r="Q1468" s="35" t="str">
        <f t="shared" si="162"/>
        <v/>
      </c>
      <c r="S1468" t="str">
        <f t="shared" si="161"/>
        <v/>
      </c>
    </row>
    <row r="1469" spans="7:19" x14ac:dyDescent="0.3">
      <c r="G1469" s="22" t="str">
        <f t="shared" si="159"/>
        <v/>
      </c>
      <c r="H1469" s="22"/>
      <c r="I1469" s="35" t="str">
        <f t="shared" si="163"/>
        <v/>
      </c>
      <c r="J1469" s="35"/>
      <c r="N1469" s="22" t="str">
        <f t="shared" si="160"/>
        <v/>
      </c>
      <c r="O1469" t="str">
        <f t="shared" si="158"/>
        <v/>
      </c>
      <c r="Q1469" s="35" t="str">
        <f t="shared" si="162"/>
        <v/>
      </c>
      <c r="S1469" t="str">
        <f t="shared" si="161"/>
        <v/>
      </c>
    </row>
    <row r="1470" spans="7:19" x14ac:dyDescent="0.3">
      <c r="G1470" s="22" t="str">
        <f t="shared" si="159"/>
        <v/>
      </c>
      <c r="H1470" s="22"/>
      <c r="I1470" s="35" t="str">
        <f t="shared" si="163"/>
        <v/>
      </c>
      <c r="J1470" s="35"/>
      <c r="N1470" s="22" t="str">
        <f t="shared" si="160"/>
        <v/>
      </c>
      <c r="O1470" t="str">
        <f t="shared" si="158"/>
        <v/>
      </c>
      <c r="Q1470" s="35" t="str">
        <f t="shared" si="162"/>
        <v/>
      </c>
      <c r="S1470" t="str">
        <f t="shared" si="161"/>
        <v/>
      </c>
    </row>
    <row r="1471" spans="7:19" x14ac:dyDescent="0.3">
      <c r="G1471" s="22" t="str">
        <f t="shared" si="159"/>
        <v/>
      </c>
      <c r="H1471" s="22"/>
      <c r="I1471" s="35" t="str">
        <f t="shared" si="163"/>
        <v/>
      </c>
      <c r="J1471" s="35"/>
      <c r="N1471" s="22" t="str">
        <f t="shared" si="160"/>
        <v/>
      </c>
      <c r="O1471" t="str">
        <f t="shared" si="158"/>
        <v/>
      </c>
      <c r="Q1471" s="35" t="str">
        <f t="shared" si="162"/>
        <v/>
      </c>
      <c r="S1471" t="str">
        <f t="shared" si="161"/>
        <v/>
      </c>
    </row>
    <row r="1472" spans="7:19" x14ac:dyDescent="0.3">
      <c r="G1472" s="22" t="str">
        <f t="shared" si="159"/>
        <v/>
      </c>
      <c r="H1472" s="22"/>
      <c r="I1472" s="35" t="str">
        <f t="shared" si="163"/>
        <v/>
      </c>
      <c r="J1472" s="35"/>
      <c r="N1472" s="22" t="str">
        <f t="shared" si="160"/>
        <v/>
      </c>
      <c r="O1472" t="str">
        <f t="shared" si="158"/>
        <v/>
      </c>
      <c r="Q1472" s="35" t="str">
        <f t="shared" si="162"/>
        <v/>
      </c>
      <c r="S1472" t="str">
        <f t="shared" si="161"/>
        <v/>
      </c>
    </row>
    <row r="1473" spans="7:19" x14ac:dyDescent="0.3">
      <c r="G1473" s="22" t="str">
        <f t="shared" si="159"/>
        <v/>
      </c>
      <c r="H1473" s="22"/>
      <c r="I1473" s="35" t="str">
        <f t="shared" si="163"/>
        <v/>
      </c>
      <c r="J1473" s="35"/>
      <c r="N1473" s="22" t="str">
        <f t="shared" si="160"/>
        <v/>
      </c>
      <c r="O1473" t="str">
        <f t="shared" si="158"/>
        <v/>
      </c>
      <c r="Q1473" s="35" t="str">
        <f t="shared" si="162"/>
        <v/>
      </c>
      <c r="S1473" t="str">
        <f t="shared" si="161"/>
        <v/>
      </c>
    </row>
    <row r="1474" spans="7:19" x14ac:dyDescent="0.3">
      <c r="G1474" s="22" t="str">
        <f t="shared" si="159"/>
        <v/>
      </c>
      <c r="H1474" s="22"/>
      <c r="I1474" s="35" t="str">
        <f t="shared" si="163"/>
        <v/>
      </c>
      <c r="J1474" s="35"/>
      <c r="N1474" s="22" t="str">
        <f t="shared" si="160"/>
        <v/>
      </c>
      <c r="O1474" t="str">
        <f t="shared" si="158"/>
        <v/>
      </c>
      <c r="Q1474" s="35" t="str">
        <f t="shared" si="162"/>
        <v/>
      </c>
      <c r="S1474" t="str">
        <f t="shared" si="161"/>
        <v/>
      </c>
    </row>
    <row r="1475" spans="7:19" x14ac:dyDescent="0.3">
      <c r="G1475" s="22" t="str">
        <f t="shared" si="159"/>
        <v/>
      </c>
      <c r="H1475" s="22"/>
      <c r="I1475" s="35" t="str">
        <f t="shared" si="163"/>
        <v/>
      </c>
      <c r="J1475" s="35"/>
      <c r="N1475" s="22" t="str">
        <f t="shared" si="160"/>
        <v/>
      </c>
      <c r="O1475" t="str">
        <f t="shared" si="158"/>
        <v/>
      </c>
      <c r="Q1475" s="35" t="str">
        <f t="shared" si="162"/>
        <v/>
      </c>
      <c r="S1475" t="str">
        <f t="shared" si="161"/>
        <v/>
      </c>
    </row>
    <row r="1476" spans="7:19" x14ac:dyDescent="0.3">
      <c r="G1476" s="22" t="str">
        <f t="shared" si="159"/>
        <v/>
      </c>
      <c r="H1476" s="22"/>
      <c r="I1476" s="35" t="str">
        <f t="shared" si="163"/>
        <v/>
      </c>
      <c r="J1476" s="35"/>
      <c r="N1476" s="22" t="str">
        <f t="shared" si="160"/>
        <v/>
      </c>
      <c r="O1476" t="str">
        <f t="shared" ref="O1476:O1503" si="164">+IF(M1476="","","C-"&amp;$G$1+N1476)</f>
        <v/>
      </c>
      <c r="Q1476" s="35" t="str">
        <f t="shared" si="162"/>
        <v/>
      </c>
      <c r="S1476" t="str">
        <f t="shared" si="161"/>
        <v/>
      </c>
    </row>
    <row r="1477" spans="7:19" x14ac:dyDescent="0.3">
      <c r="G1477" s="22" t="str">
        <f t="shared" ref="G1477:G1503" si="165">+IF(F1477="","",G1476+1)</f>
        <v/>
      </c>
      <c r="H1477" s="22"/>
      <c r="I1477" s="35" t="str">
        <f t="shared" si="163"/>
        <v/>
      </c>
      <c r="J1477" s="35"/>
      <c r="N1477" s="22" t="str">
        <f t="shared" ref="N1477:N1503" si="166">+IF(M1477="","",N1476+1)</f>
        <v/>
      </c>
      <c r="O1477" t="str">
        <f t="shared" si="164"/>
        <v/>
      </c>
      <c r="Q1477" s="35" t="str">
        <f t="shared" si="162"/>
        <v/>
      </c>
      <c r="S1477" t="str">
        <f t="shared" ref="S1477:S1503" si="167">+Q1477</f>
        <v/>
      </c>
    </row>
    <row r="1478" spans="7:19" x14ac:dyDescent="0.3">
      <c r="G1478" s="22" t="str">
        <f t="shared" si="165"/>
        <v/>
      </c>
      <c r="H1478" s="22"/>
      <c r="I1478" s="35" t="str">
        <f t="shared" si="163"/>
        <v/>
      </c>
      <c r="J1478" s="35"/>
      <c r="N1478" s="22" t="str">
        <f t="shared" si="166"/>
        <v/>
      </c>
      <c r="O1478" t="str">
        <f t="shared" si="164"/>
        <v/>
      </c>
      <c r="Q1478" s="35" t="str">
        <f t="shared" ref="Q1478:Q1503" si="168">++IF(R1478="","",Q1477+1)</f>
        <v/>
      </c>
      <c r="S1478" t="str">
        <f t="shared" si="167"/>
        <v/>
      </c>
    </row>
    <row r="1479" spans="7:19" x14ac:dyDescent="0.3">
      <c r="G1479" s="22" t="str">
        <f t="shared" si="165"/>
        <v/>
      </c>
      <c r="H1479" s="22"/>
      <c r="I1479" s="35" t="str">
        <f t="shared" si="163"/>
        <v/>
      </c>
      <c r="J1479" s="35"/>
      <c r="N1479" s="22" t="str">
        <f t="shared" si="166"/>
        <v/>
      </c>
      <c r="O1479" t="str">
        <f t="shared" si="164"/>
        <v/>
      </c>
      <c r="Q1479" s="35" t="str">
        <f t="shared" si="168"/>
        <v/>
      </c>
      <c r="S1479" t="str">
        <f t="shared" si="167"/>
        <v/>
      </c>
    </row>
    <row r="1480" spans="7:19" x14ac:dyDescent="0.3">
      <c r="G1480" s="22" t="str">
        <f t="shared" si="165"/>
        <v/>
      </c>
      <c r="H1480" s="22"/>
      <c r="I1480" s="35" t="str">
        <f t="shared" si="163"/>
        <v/>
      </c>
      <c r="J1480" s="35"/>
      <c r="N1480" s="22" t="str">
        <f t="shared" si="166"/>
        <v/>
      </c>
      <c r="O1480" t="str">
        <f t="shared" si="164"/>
        <v/>
      </c>
      <c r="Q1480" s="35" t="str">
        <f t="shared" si="168"/>
        <v/>
      </c>
      <c r="S1480" t="str">
        <f t="shared" si="167"/>
        <v/>
      </c>
    </row>
    <row r="1481" spans="7:19" x14ac:dyDescent="0.3">
      <c r="G1481" s="22" t="str">
        <f t="shared" si="165"/>
        <v/>
      </c>
      <c r="H1481" s="22"/>
      <c r="I1481" s="35" t="str">
        <f t="shared" si="163"/>
        <v/>
      </c>
      <c r="J1481" s="35"/>
      <c r="N1481" s="22" t="str">
        <f t="shared" si="166"/>
        <v/>
      </c>
      <c r="O1481" t="str">
        <f t="shared" si="164"/>
        <v/>
      </c>
      <c r="Q1481" s="35" t="str">
        <f t="shared" si="168"/>
        <v/>
      </c>
      <c r="S1481" t="str">
        <f t="shared" si="167"/>
        <v/>
      </c>
    </row>
    <row r="1482" spans="7:19" x14ac:dyDescent="0.3">
      <c r="G1482" s="22" t="str">
        <f t="shared" si="165"/>
        <v/>
      </c>
      <c r="H1482" s="22"/>
      <c r="I1482" s="35" t="str">
        <f t="shared" si="163"/>
        <v/>
      </c>
      <c r="J1482" s="35"/>
      <c r="N1482" s="22" t="str">
        <f t="shared" si="166"/>
        <v/>
      </c>
      <c r="O1482" t="str">
        <f t="shared" si="164"/>
        <v/>
      </c>
      <c r="Q1482" s="35" t="str">
        <f t="shared" si="168"/>
        <v/>
      </c>
      <c r="S1482" t="str">
        <f t="shared" si="167"/>
        <v/>
      </c>
    </row>
    <row r="1483" spans="7:19" x14ac:dyDescent="0.3">
      <c r="G1483" s="22" t="str">
        <f t="shared" si="165"/>
        <v/>
      </c>
      <c r="H1483" s="22"/>
      <c r="I1483" s="35" t="str">
        <f t="shared" si="163"/>
        <v/>
      </c>
      <c r="J1483" s="35"/>
      <c r="N1483" s="22" t="str">
        <f t="shared" si="166"/>
        <v/>
      </c>
      <c r="O1483" t="str">
        <f t="shared" si="164"/>
        <v/>
      </c>
      <c r="Q1483" s="35" t="str">
        <f t="shared" si="168"/>
        <v/>
      </c>
      <c r="S1483" t="str">
        <f t="shared" si="167"/>
        <v/>
      </c>
    </row>
    <row r="1484" spans="7:19" x14ac:dyDescent="0.3">
      <c r="G1484" s="22" t="str">
        <f t="shared" si="165"/>
        <v/>
      </c>
      <c r="H1484" s="22"/>
      <c r="I1484" s="35" t="str">
        <f t="shared" si="163"/>
        <v/>
      </c>
      <c r="J1484" s="35"/>
      <c r="N1484" s="22" t="str">
        <f t="shared" si="166"/>
        <v/>
      </c>
      <c r="O1484" t="str">
        <f t="shared" si="164"/>
        <v/>
      </c>
      <c r="Q1484" s="35" t="str">
        <f t="shared" si="168"/>
        <v/>
      </c>
      <c r="S1484" t="str">
        <f t="shared" si="167"/>
        <v/>
      </c>
    </row>
    <row r="1485" spans="7:19" x14ac:dyDescent="0.3">
      <c r="G1485" s="22" t="str">
        <f t="shared" si="165"/>
        <v/>
      </c>
      <c r="H1485" s="22"/>
      <c r="I1485" s="35" t="str">
        <f t="shared" si="163"/>
        <v/>
      </c>
      <c r="J1485" s="35"/>
      <c r="N1485" s="22" t="str">
        <f t="shared" si="166"/>
        <v/>
      </c>
      <c r="O1485" t="str">
        <f t="shared" si="164"/>
        <v/>
      </c>
      <c r="Q1485" s="35" t="str">
        <f t="shared" si="168"/>
        <v/>
      </c>
      <c r="S1485" t="str">
        <f t="shared" si="167"/>
        <v/>
      </c>
    </row>
    <row r="1486" spans="7:19" x14ac:dyDescent="0.3">
      <c r="G1486" s="22" t="str">
        <f t="shared" si="165"/>
        <v/>
      </c>
      <c r="H1486" s="22"/>
      <c r="I1486" s="35" t="str">
        <f t="shared" si="163"/>
        <v/>
      </c>
      <c r="J1486" s="35"/>
      <c r="N1486" s="22" t="str">
        <f t="shared" si="166"/>
        <v/>
      </c>
      <c r="O1486" t="str">
        <f t="shared" si="164"/>
        <v/>
      </c>
      <c r="Q1486" s="35" t="str">
        <f t="shared" si="168"/>
        <v/>
      </c>
      <c r="S1486" t="str">
        <f t="shared" si="167"/>
        <v/>
      </c>
    </row>
    <row r="1487" spans="7:19" x14ac:dyDescent="0.3">
      <c r="G1487" s="22" t="str">
        <f t="shared" si="165"/>
        <v/>
      </c>
      <c r="H1487" s="22"/>
      <c r="I1487" s="35" t="str">
        <f t="shared" si="163"/>
        <v/>
      </c>
      <c r="J1487" s="35"/>
      <c r="N1487" s="22" t="str">
        <f t="shared" si="166"/>
        <v/>
      </c>
      <c r="O1487" t="str">
        <f t="shared" si="164"/>
        <v/>
      </c>
      <c r="Q1487" s="35" t="str">
        <f t="shared" si="168"/>
        <v/>
      </c>
      <c r="S1487" t="str">
        <f t="shared" si="167"/>
        <v/>
      </c>
    </row>
    <row r="1488" spans="7:19" x14ac:dyDescent="0.3">
      <c r="G1488" s="22" t="str">
        <f t="shared" si="165"/>
        <v/>
      </c>
      <c r="H1488" s="22"/>
      <c r="I1488" s="35" t="str">
        <f t="shared" si="163"/>
        <v/>
      </c>
      <c r="J1488" s="35"/>
      <c r="N1488" s="22" t="str">
        <f t="shared" si="166"/>
        <v/>
      </c>
      <c r="O1488" t="str">
        <f t="shared" si="164"/>
        <v/>
      </c>
      <c r="Q1488" s="35" t="str">
        <f t="shared" si="168"/>
        <v/>
      </c>
      <c r="S1488" t="str">
        <f t="shared" si="167"/>
        <v/>
      </c>
    </row>
    <row r="1489" spans="7:19" x14ac:dyDescent="0.3">
      <c r="G1489" s="22" t="str">
        <f t="shared" si="165"/>
        <v/>
      </c>
      <c r="H1489" s="22"/>
      <c r="I1489" s="35" t="str">
        <f t="shared" si="163"/>
        <v/>
      </c>
      <c r="J1489" s="35"/>
      <c r="N1489" s="22" t="str">
        <f t="shared" si="166"/>
        <v/>
      </c>
      <c r="O1489" t="str">
        <f t="shared" si="164"/>
        <v/>
      </c>
      <c r="Q1489" s="35" t="str">
        <f t="shared" si="168"/>
        <v/>
      </c>
      <c r="S1489" t="str">
        <f t="shared" si="167"/>
        <v/>
      </c>
    </row>
    <row r="1490" spans="7:19" x14ac:dyDescent="0.3">
      <c r="G1490" s="22" t="str">
        <f t="shared" si="165"/>
        <v/>
      </c>
      <c r="H1490" s="22"/>
      <c r="I1490" s="35" t="str">
        <f t="shared" si="163"/>
        <v/>
      </c>
      <c r="J1490" s="35"/>
      <c r="N1490" s="22" t="str">
        <f t="shared" si="166"/>
        <v/>
      </c>
      <c r="O1490" t="str">
        <f t="shared" si="164"/>
        <v/>
      </c>
      <c r="Q1490" s="35" t="str">
        <f t="shared" si="168"/>
        <v/>
      </c>
      <c r="S1490" t="str">
        <f t="shared" si="167"/>
        <v/>
      </c>
    </row>
    <row r="1491" spans="7:19" x14ac:dyDescent="0.3">
      <c r="G1491" s="22" t="str">
        <f t="shared" si="165"/>
        <v/>
      </c>
      <c r="H1491" s="22"/>
      <c r="I1491" s="35" t="str">
        <f t="shared" si="163"/>
        <v/>
      </c>
      <c r="J1491" s="35"/>
      <c r="N1491" s="22" t="str">
        <f t="shared" si="166"/>
        <v/>
      </c>
      <c r="O1491" t="str">
        <f t="shared" si="164"/>
        <v/>
      </c>
      <c r="Q1491" s="35" t="str">
        <f t="shared" si="168"/>
        <v/>
      </c>
      <c r="S1491" t="str">
        <f t="shared" si="167"/>
        <v/>
      </c>
    </row>
    <row r="1492" spans="7:19" x14ac:dyDescent="0.3">
      <c r="G1492" s="22" t="str">
        <f t="shared" si="165"/>
        <v/>
      </c>
      <c r="H1492" s="22"/>
      <c r="I1492" s="35" t="str">
        <f t="shared" si="163"/>
        <v/>
      </c>
      <c r="J1492" s="35"/>
      <c r="N1492" s="22" t="str">
        <f t="shared" si="166"/>
        <v/>
      </c>
      <c r="O1492" t="str">
        <f t="shared" si="164"/>
        <v/>
      </c>
      <c r="Q1492" s="35" t="str">
        <f t="shared" si="168"/>
        <v/>
      </c>
      <c r="S1492" t="str">
        <f t="shared" si="167"/>
        <v/>
      </c>
    </row>
    <row r="1493" spans="7:19" x14ac:dyDescent="0.3">
      <c r="G1493" s="22" t="str">
        <f t="shared" si="165"/>
        <v/>
      </c>
      <c r="H1493" s="22"/>
      <c r="I1493" s="35" t="str">
        <f t="shared" si="163"/>
        <v/>
      </c>
      <c r="J1493" s="35"/>
      <c r="N1493" s="22" t="str">
        <f t="shared" si="166"/>
        <v/>
      </c>
      <c r="O1493" t="str">
        <f t="shared" si="164"/>
        <v/>
      </c>
      <c r="Q1493" s="35" t="str">
        <f t="shared" si="168"/>
        <v/>
      </c>
      <c r="S1493" t="str">
        <f t="shared" si="167"/>
        <v/>
      </c>
    </row>
    <row r="1494" spans="7:19" x14ac:dyDescent="0.3">
      <c r="G1494" s="22" t="str">
        <f t="shared" si="165"/>
        <v/>
      </c>
      <c r="H1494" s="22"/>
      <c r="I1494" s="35" t="str">
        <f t="shared" si="163"/>
        <v/>
      </c>
      <c r="J1494" s="35"/>
      <c r="N1494" s="22" t="str">
        <f t="shared" si="166"/>
        <v/>
      </c>
      <c r="O1494" t="str">
        <f t="shared" si="164"/>
        <v/>
      </c>
      <c r="Q1494" s="35" t="str">
        <f t="shared" si="168"/>
        <v/>
      </c>
      <c r="S1494" t="str">
        <f t="shared" si="167"/>
        <v/>
      </c>
    </row>
    <row r="1495" spans="7:19" x14ac:dyDescent="0.3">
      <c r="G1495" s="22" t="str">
        <f t="shared" si="165"/>
        <v/>
      </c>
      <c r="H1495" s="22"/>
      <c r="I1495" s="35" t="str">
        <f t="shared" si="163"/>
        <v/>
      </c>
      <c r="J1495" s="35"/>
      <c r="N1495" s="22" t="str">
        <f t="shared" si="166"/>
        <v/>
      </c>
      <c r="O1495" t="str">
        <f t="shared" si="164"/>
        <v/>
      </c>
      <c r="Q1495" s="35" t="str">
        <f t="shared" si="168"/>
        <v/>
      </c>
      <c r="S1495" t="str">
        <f t="shared" si="167"/>
        <v/>
      </c>
    </row>
    <row r="1496" spans="7:19" x14ac:dyDescent="0.3">
      <c r="G1496" s="22" t="str">
        <f t="shared" si="165"/>
        <v/>
      </c>
      <c r="H1496" s="22"/>
      <c r="I1496" s="35" t="str">
        <f t="shared" si="163"/>
        <v/>
      </c>
      <c r="J1496" s="35"/>
      <c r="N1496" s="22" t="str">
        <f t="shared" si="166"/>
        <v/>
      </c>
      <c r="O1496" t="str">
        <f t="shared" si="164"/>
        <v/>
      </c>
      <c r="Q1496" s="35" t="str">
        <f t="shared" si="168"/>
        <v/>
      </c>
      <c r="S1496" t="str">
        <f t="shared" si="167"/>
        <v/>
      </c>
    </row>
    <row r="1497" spans="7:19" x14ac:dyDescent="0.3">
      <c r="G1497" s="22" t="str">
        <f t="shared" si="165"/>
        <v/>
      </c>
      <c r="H1497" s="22"/>
      <c r="I1497" s="35" t="str">
        <f t="shared" si="163"/>
        <v/>
      </c>
      <c r="J1497" s="35"/>
      <c r="N1497" s="22" t="str">
        <f t="shared" si="166"/>
        <v/>
      </c>
      <c r="O1497" t="str">
        <f t="shared" si="164"/>
        <v/>
      </c>
      <c r="Q1497" s="35" t="str">
        <f t="shared" si="168"/>
        <v/>
      </c>
      <c r="S1497" t="str">
        <f t="shared" si="167"/>
        <v/>
      </c>
    </row>
    <row r="1498" spans="7:19" x14ac:dyDescent="0.3">
      <c r="G1498" s="22" t="str">
        <f t="shared" si="165"/>
        <v/>
      </c>
      <c r="H1498" s="22"/>
      <c r="I1498" s="35" t="str">
        <f t="shared" si="163"/>
        <v/>
      </c>
      <c r="J1498" s="35"/>
      <c r="N1498" s="22" t="str">
        <f t="shared" si="166"/>
        <v/>
      </c>
      <c r="O1498" t="str">
        <f t="shared" si="164"/>
        <v/>
      </c>
      <c r="Q1498" s="35" t="str">
        <f t="shared" si="168"/>
        <v/>
      </c>
      <c r="S1498" t="str">
        <f t="shared" si="167"/>
        <v/>
      </c>
    </row>
    <row r="1499" spans="7:19" x14ac:dyDescent="0.3">
      <c r="G1499" s="22" t="str">
        <f t="shared" si="165"/>
        <v/>
      </c>
      <c r="H1499" s="22"/>
      <c r="I1499" s="35" t="str">
        <f t="shared" si="163"/>
        <v/>
      </c>
      <c r="J1499" s="35"/>
      <c r="N1499" s="22" t="str">
        <f t="shared" si="166"/>
        <v/>
      </c>
      <c r="O1499" t="str">
        <f t="shared" si="164"/>
        <v/>
      </c>
      <c r="Q1499" s="35" t="str">
        <f t="shared" si="168"/>
        <v/>
      </c>
      <c r="S1499" t="str">
        <f t="shared" si="167"/>
        <v/>
      </c>
    </row>
    <row r="1500" spans="7:19" x14ac:dyDescent="0.3">
      <c r="G1500" s="22" t="str">
        <f t="shared" si="165"/>
        <v/>
      </c>
      <c r="H1500" s="22"/>
      <c r="I1500" s="35" t="str">
        <f t="shared" si="163"/>
        <v/>
      </c>
      <c r="J1500" s="35"/>
      <c r="N1500" s="22" t="str">
        <f t="shared" si="166"/>
        <v/>
      </c>
      <c r="O1500" t="str">
        <f t="shared" si="164"/>
        <v/>
      </c>
      <c r="Q1500" s="35" t="str">
        <f t="shared" si="168"/>
        <v/>
      </c>
      <c r="S1500" t="str">
        <f t="shared" si="167"/>
        <v/>
      </c>
    </row>
    <row r="1501" spans="7:19" x14ac:dyDescent="0.3">
      <c r="G1501" s="22" t="str">
        <f t="shared" si="165"/>
        <v/>
      </c>
      <c r="H1501" s="22"/>
      <c r="I1501" s="35" t="str">
        <f t="shared" si="163"/>
        <v/>
      </c>
      <c r="J1501" s="35"/>
      <c r="N1501" s="22" t="str">
        <f t="shared" si="166"/>
        <v/>
      </c>
      <c r="O1501" t="str">
        <f t="shared" si="164"/>
        <v/>
      </c>
      <c r="Q1501" s="35" t="str">
        <f t="shared" si="168"/>
        <v/>
      </c>
      <c r="S1501" t="str">
        <f t="shared" si="167"/>
        <v/>
      </c>
    </row>
    <row r="1502" spans="7:19" x14ac:dyDescent="0.3">
      <c r="G1502" s="22" t="str">
        <f t="shared" si="165"/>
        <v/>
      </c>
      <c r="H1502" s="22"/>
      <c r="I1502" s="35" t="str">
        <f t="shared" si="163"/>
        <v/>
      </c>
      <c r="J1502" s="35"/>
      <c r="N1502" s="22" t="str">
        <f t="shared" si="166"/>
        <v/>
      </c>
      <c r="O1502" t="str">
        <f t="shared" si="164"/>
        <v/>
      </c>
      <c r="Q1502" s="35" t="str">
        <f t="shared" si="168"/>
        <v/>
      </c>
      <c r="S1502" t="str">
        <f t="shared" si="167"/>
        <v/>
      </c>
    </row>
    <row r="1503" spans="7:19" x14ac:dyDescent="0.3">
      <c r="G1503" s="22" t="str">
        <f t="shared" si="165"/>
        <v/>
      </c>
      <c r="H1503" s="22"/>
      <c r="I1503" s="35" t="str">
        <f t="shared" si="163"/>
        <v/>
      </c>
      <c r="J1503" s="35"/>
      <c r="N1503" s="22" t="str">
        <f t="shared" si="166"/>
        <v/>
      </c>
      <c r="O1503" t="str">
        <f t="shared" si="164"/>
        <v/>
      </c>
      <c r="Q1503" s="35" t="str">
        <f t="shared" si="168"/>
        <v/>
      </c>
      <c r="S1503" t="str">
        <f t="shared" si="167"/>
        <v/>
      </c>
    </row>
    <row r="1504" spans="7:19" x14ac:dyDescent="0.3">
      <c r="G1504" s="22"/>
      <c r="H1504" s="22"/>
      <c r="I1504" t="str">
        <f t="shared" ref="I1504:I1511" si="169">+IF(F1504="","","T-"&amp;$G$1+G1504)</f>
        <v/>
      </c>
    </row>
    <row r="1505" spans="7:9" x14ac:dyDescent="0.3">
      <c r="G1505" s="22"/>
      <c r="H1505" s="22"/>
      <c r="I1505" t="str">
        <f t="shared" si="169"/>
        <v/>
      </c>
    </row>
    <row r="1506" spans="7:9" x14ac:dyDescent="0.3">
      <c r="G1506" s="22"/>
      <c r="H1506" s="22"/>
      <c r="I1506" t="str">
        <f t="shared" si="169"/>
        <v/>
      </c>
    </row>
    <row r="1507" spans="7:9" x14ac:dyDescent="0.3">
      <c r="G1507" s="22"/>
      <c r="H1507" s="22"/>
      <c r="I1507" t="str">
        <f t="shared" si="169"/>
        <v/>
      </c>
    </row>
    <row r="1508" spans="7:9" x14ac:dyDescent="0.3">
      <c r="G1508" s="22"/>
      <c r="H1508" s="22"/>
      <c r="I1508" t="str">
        <f t="shared" si="169"/>
        <v/>
      </c>
    </row>
    <row r="1509" spans="7:9" x14ac:dyDescent="0.3">
      <c r="G1509" s="22"/>
      <c r="H1509" s="22"/>
      <c r="I1509" t="str">
        <f t="shared" si="169"/>
        <v/>
      </c>
    </row>
    <row r="1510" spans="7:9" x14ac:dyDescent="0.3">
      <c r="G1510" s="22"/>
      <c r="H1510" s="22"/>
      <c r="I1510" t="str">
        <f t="shared" si="169"/>
        <v/>
      </c>
    </row>
    <row r="1511" spans="7:9" x14ac:dyDescent="0.3">
      <c r="G1511" s="22"/>
      <c r="H1511" s="22"/>
      <c r="I1511" t="str">
        <f t="shared" si="169"/>
        <v/>
      </c>
    </row>
    <row r="1512" spans="7:9" x14ac:dyDescent="0.3">
      <c r="G1512" s="22"/>
      <c r="H1512" s="22"/>
    </row>
    <row r="1513" spans="7:9" x14ac:dyDescent="0.3">
      <c r="G1513" s="22"/>
      <c r="H1513" s="22"/>
    </row>
    <row r="1514" spans="7:9" x14ac:dyDescent="0.3">
      <c r="G1514" s="22"/>
      <c r="H1514" s="22"/>
    </row>
    <row r="1515" spans="7:9" x14ac:dyDescent="0.3">
      <c r="G1515" s="22"/>
      <c r="H1515" s="22"/>
    </row>
    <row r="1527" spans="7:9" x14ac:dyDescent="0.3">
      <c r="G1527" s="22" t="str">
        <f>+IF(F1527="","",W13+1)</f>
        <v/>
      </c>
      <c r="H1527" s="22"/>
      <c r="I1527" t="str">
        <f t="shared" ref="I1527:I1529" si="170">+IF(F1527="","","FI-"&amp;$G$1+G1527)</f>
        <v/>
      </c>
    </row>
    <row r="1528" spans="7:9" x14ac:dyDescent="0.3">
      <c r="G1528" s="22" t="str">
        <f t="shared" ref="G1528:G1531" si="171">+IF(F1528="","",G1527+1)</f>
        <v/>
      </c>
      <c r="H1528" s="22"/>
      <c r="I1528" t="str">
        <f t="shared" si="170"/>
        <v/>
      </c>
    </row>
    <row r="1529" spans="7:9" x14ac:dyDescent="0.3">
      <c r="G1529" s="22" t="str">
        <f t="shared" si="171"/>
        <v/>
      </c>
      <c r="H1529" s="22"/>
      <c r="I1529" t="str">
        <f t="shared" si="170"/>
        <v/>
      </c>
    </row>
    <row r="1530" spans="7:9" x14ac:dyDescent="0.3">
      <c r="G1530" s="22" t="str">
        <f t="shared" si="171"/>
        <v/>
      </c>
      <c r="H1530" s="22"/>
    </row>
    <row r="1531" spans="7:9" x14ac:dyDescent="0.3">
      <c r="G1531" s="22" t="str">
        <f t="shared" si="171"/>
        <v/>
      </c>
      <c r="H1531" s="22"/>
    </row>
    <row r="1532" spans="7:9" x14ac:dyDescent="0.3">
      <c r="G1532" s="22"/>
      <c r="H1532" s="22"/>
    </row>
    <row r="1533" spans="7:9" x14ac:dyDescent="0.3">
      <c r="G1533" s="22"/>
      <c r="H1533" s="22"/>
    </row>
    <row r="1534" spans="7:9" x14ac:dyDescent="0.3">
      <c r="G1534" s="22"/>
      <c r="H1534" s="22"/>
    </row>
    <row r="1535" spans="7:9" x14ac:dyDescent="0.3">
      <c r="G1535" s="22"/>
      <c r="H1535" s="22"/>
    </row>
    <row r="1536" spans="7:9" x14ac:dyDescent="0.3">
      <c r="G1536" s="22"/>
      <c r="H15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dimension ref="A3:G241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20</v>
      </c>
      <c r="E3" s="4" t="s">
        <v>6</v>
      </c>
      <c r="F3" s="4" t="s">
        <v>21</v>
      </c>
      <c r="G3" s="4" t="s">
        <v>380</v>
      </c>
    </row>
    <row r="4" spans="1:7" x14ac:dyDescent="0.3">
      <c r="A4" t="s">
        <v>449</v>
      </c>
      <c r="B4" t="s">
        <v>450</v>
      </c>
      <c r="C4" t="s">
        <v>451</v>
      </c>
      <c r="D4" t="s">
        <v>452</v>
      </c>
      <c r="E4" t="s">
        <v>365</v>
      </c>
      <c r="F4" t="s">
        <v>456</v>
      </c>
      <c r="G4">
        <v>777</v>
      </c>
    </row>
    <row r="5" spans="1:7" x14ac:dyDescent="0.3">
      <c r="A5" t="s">
        <v>449</v>
      </c>
      <c r="B5" t="s">
        <v>450</v>
      </c>
      <c r="C5" t="s">
        <v>451</v>
      </c>
      <c r="D5" t="s">
        <v>452</v>
      </c>
      <c r="E5" t="s">
        <v>365</v>
      </c>
      <c r="F5" t="s">
        <v>449</v>
      </c>
      <c r="G5">
        <v>777</v>
      </c>
    </row>
    <row r="6" spans="1:7" x14ac:dyDescent="0.3">
      <c r="A6" t="s">
        <v>449</v>
      </c>
      <c r="B6" t="s">
        <v>450</v>
      </c>
      <c r="C6" t="s">
        <v>451</v>
      </c>
      <c r="D6" t="s">
        <v>452</v>
      </c>
      <c r="E6" t="s">
        <v>365</v>
      </c>
      <c r="F6" t="s">
        <v>638</v>
      </c>
      <c r="G6">
        <v>777</v>
      </c>
    </row>
    <row r="7" spans="1:7" x14ac:dyDescent="0.3">
      <c r="A7" t="s">
        <v>449</v>
      </c>
      <c r="B7" t="s">
        <v>450</v>
      </c>
      <c r="C7" t="s">
        <v>451</v>
      </c>
      <c r="D7" t="s">
        <v>452</v>
      </c>
      <c r="E7" t="s">
        <v>378</v>
      </c>
      <c r="F7" t="s">
        <v>456</v>
      </c>
      <c r="G7">
        <v>777</v>
      </c>
    </row>
    <row r="8" spans="1:7" x14ac:dyDescent="0.3">
      <c r="A8" t="s">
        <v>449</v>
      </c>
      <c r="B8" t="s">
        <v>450</v>
      </c>
      <c r="C8" t="s">
        <v>451</v>
      </c>
      <c r="D8" t="s">
        <v>452</v>
      </c>
      <c r="E8" t="s">
        <v>378</v>
      </c>
      <c r="F8" t="s">
        <v>449</v>
      </c>
      <c r="G8">
        <v>777</v>
      </c>
    </row>
    <row r="9" spans="1:7" x14ac:dyDescent="0.3">
      <c r="A9" t="s">
        <v>449</v>
      </c>
      <c r="B9" t="s">
        <v>450</v>
      </c>
      <c r="C9" t="s">
        <v>451</v>
      </c>
      <c r="D9" t="s">
        <v>452</v>
      </c>
      <c r="E9" t="s">
        <v>378</v>
      </c>
      <c r="F9" t="s">
        <v>638</v>
      </c>
      <c r="G9">
        <v>777</v>
      </c>
    </row>
    <row r="10" spans="1:7" x14ac:dyDescent="0.3">
      <c r="A10" t="s">
        <v>449</v>
      </c>
      <c r="B10" t="s">
        <v>450</v>
      </c>
      <c r="C10" t="s">
        <v>451</v>
      </c>
      <c r="D10" t="s">
        <v>452</v>
      </c>
      <c r="E10" t="s">
        <v>366</v>
      </c>
      <c r="F10" t="s">
        <v>456</v>
      </c>
      <c r="G10">
        <v>777</v>
      </c>
    </row>
    <row r="11" spans="1:7" x14ac:dyDescent="0.3">
      <c r="A11" t="s">
        <v>449</v>
      </c>
      <c r="B11" t="s">
        <v>450</v>
      </c>
      <c r="C11" t="s">
        <v>451</v>
      </c>
      <c r="D11" t="s">
        <v>452</v>
      </c>
      <c r="E11" t="s">
        <v>366</v>
      </c>
      <c r="F11" t="s">
        <v>449</v>
      </c>
      <c r="G11">
        <v>777</v>
      </c>
    </row>
    <row r="12" spans="1:7" x14ac:dyDescent="0.3">
      <c r="A12" t="s">
        <v>449</v>
      </c>
      <c r="B12" t="s">
        <v>450</v>
      </c>
      <c r="C12" t="s">
        <v>451</v>
      </c>
      <c r="D12" t="s">
        <v>452</v>
      </c>
      <c r="E12" t="s">
        <v>366</v>
      </c>
      <c r="F12" t="s">
        <v>638</v>
      </c>
      <c r="G12">
        <v>777</v>
      </c>
    </row>
    <row r="13" spans="1:7" x14ac:dyDescent="0.3">
      <c r="A13" t="s">
        <v>449</v>
      </c>
      <c r="B13" t="s">
        <v>450</v>
      </c>
      <c r="C13" t="s">
        <v>451</v>
      </c>
      <c r="D13" t="s">
        <v>452</v>
      </c>
      <c r="E13" t="s">
        <v>374</v>
      </c>
      <c r="F13" t="s">
        <v>456</v>
      </c>
      <c r="G13">
        <v>777</v>
      </c>
    </row>
    <row r="14" spans="1:7" x14ac:dyDescent="0.3">
      <c r="A14" t="s">
        <v>449</v>
      </c>
      <c r="B14" t="s">
        <v>450</v>
      </c>
      <c r="C14" t="s">
        <v>451</v>
      </c>
      <c r="D14" t="s">
        <v>452</v>
      </c>
      <c r="E14" t="s">
        <v>374</v>
      </c>
      <c r="F14" t="s">
        <v>449</v>
      </c>
      <c r="G14">
        <v>777</v>
      </c>
    </row>
    <row r="15" spans="1:7" x14ac:dyDescent="0.3">
      <c r="A15" t="s">
        <v>449</v>
      </c>
      <c r="B15" t="s">
        <v>450</v>
      </c>
      <c r="C15" t="s">
        <v>451</v>
      </c>
      <c r="D15" t="s">
        <v>452</v>
      </c>
      <c r="E15" t="s">
        <v>374</v>
      </c>
      <c r="F15" t="s">
        <v>638</v>
      </c>
      <c r="G15">
        <v>777</v>
      </c>
    </row>
    <row r="16" spans="1:7" x14ac:dyDescent="0.3">
      <c r="A16" t="s">
        <v>449</v>
      </c>
      <c r="B16" t="s">
        <v>450</v>
      </c>
      <c r="C16" t="s">
        <v>451</v>
      </c>
      <c r="D16" t="s">
        <v>452</v>
      </c>
      <c r="E16" t="s">
        <v>367</v>
      </c>
      <c r="F16" t="s">
        <v>456</v>
      </c>
      <c r="G16">
        <v>777</v>
      </c>
    </row>
    <row r="17" spans="1:7" x14ac:dyDescent="0.3">
      <c r="A17" t="s">
        <v>449</v>
      </c>
      <c r="B17" t="s">
        <v>450</v>
      </c>
      <c r="C17" t="s">
        <v>451</v>
      </c>
      <c r="D17" t="s">
        <v>452</v>
      </c>
      <c r="E17" t="s">
        <v>367</v>
      </c>
      <c r="F17" t="s">
        <v>449</v>
      </c>
      <c r="G17">
        <v>777</v>
      </c>
    </row>
    <row r="18" spans="1:7" x14ac:dyDescent="0.3">
      <c r="A18" t="s">
        <v>449</v>
      </c>
      <c r="B18" t="s">
        <v>450</v>
      </c>
      <c r="C18" t="s">
        <v>451</v>
      </c>
      <c r="D18" t="s">
        <v>452</v>
      </c>
      <c r="E18" t="s">
        <v>367</v>
      </c>
      <c r="F18" t="s">
        <v>638</v>
      </c>
      <c r="G18">
        <v>777</v>
      </c>
    </row>
    <row r="19" spans="1:7" x14ac:dyDescent="0.3">
      <c r="A19" t="s">
        <v>449</v>
      </c>
      <c r="B19" t="s">
        <v>450</v>
      </c>
      <c r="C19" t="s">
        <v>451</v>
      </c>
      <c r="D19" t="s">
        <v>452</v>
      </c>
      <c r="E19" t="s">
        <v>372</v>
      </c>
      <c r="F19" t="s">
        <v>456</v>
      </c>
      <c r="G19">
        <v>777</v>
      </c>
    </row>
    <row r="20" spans="1:7" x14ac:dyDescent="0.3">
      <c r="A20" t="s">
        <v>449</v>
      </c>
      <c r="B20" t="s">
        <v>450</v>
      </c>
      <c r="C20" t="s">
        <v>451</v>
      </c>
      <c r="D20" t="s">
        <v>452</v>
      </c>
      <c r="E20" t="s">
        <v>372</v>
      </c>
      <c r="F20" t="s">
        <v>449</v>
      </c>
      <c r="G20">
        <v>777</v>
      </c>
    </row>
    <row r="21" spans="1:7" x14ac:dyDescent="0.3">
      <c r="A21" t="s">
        <v>449</v>
      </c>
      <c r="B21" t="s">
        <v>450</v>
      </c>
      <c r="C21" t="s">
        <v>451</v>
      </c>
      <c r="D21" t="s">
        <v>452</v>
      </c>
      <c r="E21" t="s">
        <v>372</v>
      </c>
      <c r="F21" t="s">
        <v>638</v>
      </c>
      <c r="G21">
        <v>777</v>
      </c>
    </row>
    <row r="22" spans="1:7" x14ac:dyDescent="0.3">
      <c r="A22" t="s">
        <v>449</v>
      </c>
      <c r="B22" t="s">
        <v>450</v>
      </c>
      <c r="C22" t="s">
        <v>451</v>
      </c>
      <c r="D22" t="s">
        <v>452</v>
      </c>
      <c r="E22" t="s">
        <v>373</v>
      </c>
      <c r="F22" t="s">
        <v>456</v>
      </c>
      <c r="G22">
        <v>777</v>
      </c>
    </row>
    <row r="23" spans="1:7" x14ac:dyDescent="0.3">
      <c r="A23" t="s">
        <v>449</v>
      </c>
      <c r="B23" t="s">
        <v>450</v>
      </c>
      <c r="C23" t="s">
        <v>451</v>
      </c>
      <c r="D23" t="s">
        <v>452</v>
      </c>
      <c r="E23" t="s">
        <v>373</v>
      </c>
      <c r="F23" t="s">
        <v>449</v>
      </c>
      <c r="G23">
        <v>777</v>
      </c>
    </row>
    <row r="24" spans="1:7" x14ac:dyDescent="0.3">
      <c r="A24" t="s">
        <v>449</v>
      </c>
      <c r="B24" t="s">
        <v>450</v>
      </c>
      <c r="C24" t="s">
        <v>451</v>
      </c>
      <c r="D24" t="s">
        <v>452</v>
      </c>
      <c r="E24" t="s">
        <v>373</v>
      </c>
      <c r="F24" t="s">
        <v>638</v>
      </c>
      <c r="G24">
        <v>777</v>
      </c>
    </row>
    <row r="25" spans="1:7" x14ac:dyDescent="0.3">
      <c r="A25" t="s">
        <v>449</v>
      </c>
      <c r="B25" t="s">
        <v>450</v>
      </c>
      <c r="C25" t="s">
        <v>451</v>
      </c>
      <c r="D25" t="s">
        <v>452</v>
      </c>
      <c r="E25" t="s">
        <v>377</v>
      </c>
      <c r="F25" t="s">
        <v>456</v>
      </c>
      <c r="G25">
        <v>777</v>
      </c>
    </row>
    <row r="26" spans="1:7" x14ac:dyDescent="0.3">
      <c r="A26" t="s">
        <v>449</v>
      </c>
      <c r="B26" t="s">
        <v>450</v>
      </c>
      <c r="C26" t="s">
        <v>451</v>
      </c>
      <c r="D26" t="s">
        <v>452</v>
      </c>
      <c r="E26" t="s">
        <v>377</v>
      </c>
      <c r="F26" t="s">
        <v>449</v>
      </c>
      <c r="G26">
        <v>777</v>
      </c>
    </row>
    <row r="27" spans="1:7" x14ac:dyDescent="0.3">
      <c r="A27" t="s">
        <v>449</v>
      </c>
      <c r="B27" t="s">
        <v>450</v>
      </c>
      <c r="C27" t="s">
        <v>451</v>
      </c>
      <c r="D27" t="s">
        <v>452</v>
      </c>
      <c r="E27" t="s">
        <v>377</v>
      </c>
      <c r="F27" t="s">
        <v>638</v>
      </c>
      <c r="G27">
        <v>777</v>
      </c>
    </row>
    <row r="28" spans="1:7" x14ac:dyDescent="0.3">
      <c r="A28" t="s">
        <v>449</v>
      </c>
      <c r="B28" t="s">
        <v>450</v>
      </c>
      <c r="C28" t="s">
        <v>451</v>
      </c>
      <c r="D28" t="s">
        <v>452</v>
      </c>
      <c r="E28" t="s">
        <v>375</v>
      </c>
      <c r="F28" t="s">
        <v>456</v>
      </c>
      <c r="G28">
        <v>777</v>
      </c>
    </row>
    <row r="29" spans="1:7" x14ac:dyDescent="0.3">
      <c r="A29" t="s">
        <v>449</v>
      </c>
      <c r="B29" t="s">
        <v>450</v>
      </c>
      <c r="C29" t="s">
        <v>451</v>
      </c>
      <c r="D29" t="s">
        <v>452</v>
      </c>
      <c r="E29" t="s">
        <v>375</v>
      </c>
      <c r="F29" t="s">
        <v>449</v>
      </c>
      <c r="G29">
        <v>777</v>
      </c>
    </row>
    <row r="30" spans="1:7" x14ac:dyDescent="0.3">
      <c r="A30" t="s">
        <v>449</v>
      </c>
      <c r="B30" t="s">
        <v>450</v>
      </c>
      <c r="C30" t="s">
        <v>451</v>
      </c>
      <c r="D30" t="s">
        <v>452</v>
      </c>
      <c r="E30" t="s">
        <v>375</v>
      </c>
      <c r="F30" t="s">
        <v>638</v>
      </c>
      <c r="G30">
        <v>777</v>
      </c>
    </row>
    <row r="31" spans="1:7" x14ac:dyDescent="0.3">
      <c r="A31" t="s">
        <v>449</v>
      </c>
      <c r="B31" t="s">
        <v>450</v>
      </c>
      <c r="C31" t="s">
        <v>451</v>
      </c>
      <c r="D31" t="s">
        <v>452</v>
      </c>
      <c r="E31" t="s">
        <v>370</v>
      </c>
      <c r="F31" t="s">
        <v>456</v>
      </c>
      <c r="G31">
        <v>777</v>
      </c>
    </row>
    <row r="32" spans="1:7" x14ac:dyDescent="0.3">
      <c r="A32" t="s">
        <v>449</v>
      </c>
      <c r="B32" t="s">
        <v>450</v>
      </c>
      <c r="C32" t="s">
        <v>451</v>
      </c>
      <c r="D32" t="s">
        <v>452</v>
      </c>
      <c r="E32" t="s">
        <v>370</v>
      </c>
      <c r="F32" t="s">
        <v>449</v>
      </c>
      <c r="G32">
        <v>777</v>
      </c>
    </row>
    <row r="33" spans="1:7" x14ac:dyDescent="0.3">
      <c r="A33" t="s">
        <v>449</v>
      </c>
      <c r="B33" t="s">
        <v>450</v>
      </c>
      <c r="C33" t="s">
        <v>451</v>
      </c>
      <c r="D33" t="s">
        <v>452</v>
      </c>
      <c r="E33" t="s">
        <v>370</v>
      </c>
      <c r="F33" t="s">
        <v>638</v>
      </c>
      <c r="G33">
        <v>777</v>
      </c>
    </row>
    <row r="34" spans="1:7" x14ac:dyDescent="0.3">
      <c r="A34" t="s">
        <v>449</v>
      </c>
      <c r="B34" t="s">
        <v>450</v>
      </c>
      <c r="C34" t="s">
        <v>451</v>
      </c>
      <c r="D34" t="s">
        <v>452</v>
      </c>
      <c r="E34" t="s">
        <v>379</v>
      </c>
      <c r="F34" t="s">
        <v>456</v>
      </c>
      <c r="G34">
        <v>777</v>
      </c>
    </row>
    <row r="35" spans="1:7" x14ac:dyDescent="0.3">
      <c r="A35" t="s">
        <v>449</v>
      </c>
      <c r="B35" t="s">
        <v>450</v>
      </c>
      <c r="C35" t="s">
        <v>451</v>
      </c>
      <c r="D35" t="s">
        <v>452</v>
      </c>
      <c r="E35" t="s">
        <v>379</v>
      </c>
      <c r="F35" t="s">
        <v>449</v>
      </c>
      <c r="G35">
        <v>777</v>
      </c>
    </row>
    <row r="36" spans="1:7" x14ac:dyDescent="0.3">
      <c r="A36" t="s">
        <v>449</v>
      </c>
      <c r="B36" t="s">
        <v>450</v>
      </c>
      <c r="C36" t="s">
        <v>451</v>
      </c>
      <c r="D36" t="s">
        <v>452</v>
      </c>
      <c r="E36" t="s">
        <v>379</v>
      </c>
      <c r="F36" t="s">
        <v>638</v>
      </c>
      <c r="G36">
        <v>777</v>
      </c>
    </row>
    <row r="37" spans="1:7" x14ac:dyDescent="0.3">
      <c r="A37" t="s">
        <v>449</v>
      </c>
      <c r="B37" t="s">
        <v>450</v>
      </c>
      <c r="C37" t="s">
        <v>451</v>
      </c>
      <c r="D37" t="s">
        <v>452</v>
      </c>
      <c r="E37" t="s">
        <v>369</v>
      </c>
      <c r="F37" t="s">
        <v>456</v>
      </c>
      <c r="G37">
        <v>777</v>
      </c>
    </row>
    <row r="38" spans="1:7" x14ac:dyDescent="0.3">
      <c r="A38" t="s">
        <v>449</v>
      </c>
      <c r="B38" t="s">
        <v>450</v>
      </c>
      <c r="C38" t="s">
        <v>451</v>
      </c>
      <c r="D38" t="s">
        <v>452</v>
      </c>
      <c r="E38" t="s">
        <v>369</v>
      </c>
      <c r="F38" t="s">
        <v>449</v>
      </c>
      <c r="G38">
        <v>777</v>
      </c>
    </row>
    <row r="39" spans="1:7" x14ac:dyDescent="0.3">
      <c r="A39" t="s">
        <v>449</v>
      </c>
      <c r="B39" t="s">
        <v>450</v>
      </c>
      <c r="C39" t="s">
        <v>451</v>
      </c>
      <c r="D39" t="s">
        <v>452</v>
      </c>
      <c r="E39" t="s">
        <v>369</v>
      </c>
      <c r="F39" t="s">
        <v>638</v>
      </c>
      <c r="G39">
        <v>777</v>
      </c>
    </row>
    <row r="40" spans="1:7" x14ac:dyDescent="0.3">
      <c r="A40" t="s">
        <v>449</v>
      </c>
      <c r="B40" t="s">
        <v>450</v>
      </c>
      <c r="C40" t="s">
        <v>451</v>
      </c>
      <c r="D40" t="s">
        <v>452</v>
      </c>
      <c r="E40" t="s">
        <v>364</v>
      </c>
      <c r="F40" t="s">
        <v>456</v>
      </c>
      <c r="G40">
        <v>777</v>
      </c>
    </row>
    <row r="41" spans="1:7" x14ac:dyDescent="0.3">
      <c r="A41" t="s">
        <v>449</v>
      </c>
      <c r="B41" t="s">
        <v>450</v>
      </c>
      <c r="C41" t="s">
        <v>451</v>
      </c>
      <c r="D41" t="s">
        <v>452</v>
      </c>
      <c r="E41" t="s">
        <v>364</v>
      </c>
      <c r="F41" t="s">
        <v>449</v>
      </c>
      <c r="G41">
        <v>777</v>
      </c>
    </row>
    <row r="42" spans="1:7" x14ac:dyDescent="0.3">
      <c r="A42" t="s">
        <v>449</v>
      </c>
      <c r="B42" t="s">
        <v>450</v>
      </c>
      <c r="C42" t="s">
        <v>451</v>
      </c>
      <c r="D42" t="s">
        <v>452</v>
      </c>
      <c r="E42" t="s">
        <v>364</v>
      </c>
      <c r="F42" t="s">
        <v>638</v>
      </c>
      <c r="G42">
        <v>777</v>
      </c>
    </row>
    <row r="43" spans="1:7" x14ac:dyDescent="0.3">
      <c r="A43" t="s">
        <v>449</v>
      </c>
      <c r="B43" t="s">
        <v>450</v>
      </c>
      <c r="C43" t="s">
        <v>451</v>
      </c>
      <c r="D43" t="s">
        <v>452</v>
      </c>
      <c r="E43" t="s">
        <v>368</v>
      </c>
      <c r="F43" t="s">
        <v>456</v>
      </c>
      <c r="G43">
        <v>777</v>
      </c>
    </row>
    <row r="44" spans="1:7" x14ac:dyDescent="0.3">
      <c r="A44" t="s">
        <v>449</v>
      </c>
      <c r="B44" t="s">
        <v>450</v>
      </c>
      <c r="C44" t="s">
        <v>451</v>
      </c>
      <c r="D44" t="s">
        <v>452</v>
      </c>
      <c r="E44" t="s">
        <v>368</v>
      </c>
      <c r="F44" t="s">
        <v>449</v>
      </c>
      <c r="G44">
        <v>777</v>
      </c>
    </row>
    <row r="45" spans="1:7" x14ac:dyDescent="0.3">
      <c r="A45" t="s">
        <v>449</v>
      </c>
      <c r="B45" t="s">
        <v>450</v>
      </c>
      <c r="C45" t="s">
        <v>451</v>
      </c>
      <c r="D45" t="s">
        <v>452</v>
      </c>
      <c r="E45" t="s">
        <v>368</v>
      </c>
      <c r="F45" t="s">
        <v>638</v>
      </c>
      <c r="G45">
        <v>777</v>
      </c>
    </row>
    <row r="46" spans="1:7" x14ac:dyDescent="0.3">
      <c r="A46" t="s">
        <v>449</v>
      </c>
      <c r="B46" t="s">
        <v>450</v>
      </c>
      <c r="C46" t="s">
        <v>451</v>
      </c>
      <c r="D46" t="s">
        <v>452</v>
      </c>
      <c r="E46" t="s">
        <v>371</v>
      </c>
      <c r="F46" t="s">
        <v>456</v>
      </c>
      <c r="G46">
        <v>777</v>
      </c>
    </row>
    <row r="47" spans="1:7" x14ac:dyDescent="0.3">
      <c r="A47" t="s">
        <v>449</v>
      </c>
      <c r="B47" t="s">
        <v>450</v>
      </c>
      <c r="C47" t="s">
        <v>451</v>
      </c>
      <c r="D47" t="s">
        <v>452</v>
      </c>
      <c r="E47" t="s">
        <v>371</v>
      </c>
      <c r="F47" t="s">
        <v>449</v>
      </c>
      <c r="G47">
        <v>777</v>
      </c>
    </row>
    <row r="48" spans="1:7" x14ac:dyDescent="0.3">
      <c r="A48" t="s">
        <v>449</v>
      </c>
      <c r="B48" t="s">
        <v>450</v>
      </c>
      <c r="C48" t="s">
        <v>451</v>
      </c>
      <c r="D48" t="s">
        <v>452</v>
      </c>
      <c r="E48" t="s">
        <v>371</v>
      </c>
      <c r="F48" t="s">
        <v>638</v>
      </c>
      <c r="G48">
        <v>777</v>
      </c>
    </row>
    <row r="49" spans="1:7" x14ac:dyDescent="0.3">
      <c r="A49" t="s">
        <v>449</v>
      </c>
      <c r="B49" t="s">
        <v>450</v>
      </c>
      <c r="C49" t="s">
        <v>451</v>
      </c>
      <c r="D49" t="s">
        <v>452</v>
      </c>
      <c r="E49" t="s">
        <v>376</v>
      </c>
      <c r="F49" t="s">
        <v>456</v>
      </c>
      <c r="G49">
        <v>777</v>
      </c>
    </row>
    <row r="50" spans="1:7" x14ac:dyDescent="0.3">
      <c r="A50" t="s">
        <v>449</v>
      </c>
      <c r="B50" t="s">
        <v>450</v>
      </c>
      <c r="C50" t="s">
        <v>451</v>
      </c>
      <c r="D50" t="s">
        <v>452</v>
      </c>
      <c r="E50" t="s">
        <v>376</v>
      </c>
      <c r="F50" t="s">
        <v>449</v>
      </c>
      <c r="G50">
        <v>777</v>
      </c>
    </row>
    <row r="51" spans="1:7" x14ac:dyDescent="0.3">
      <c r="A51" t="s">
        <v>449</v>
      </c>
      <c r="B51" t="s">
        <v>450</v>
      </c>
      <c r="C51" t="s">
        <v>451</v>
      </c>
      <c r="D51" t="s">
        <v>452</v>
      </c>
      <c r="E51" t="s">
        <v>376</v>
      </c>
      <c r="F51" t="s">
        <v>638</v>
      </c>
      <c r="G51">
        <v>777</v>
      </c>
    </row>
    <row r="52" spans="1:7" x14ac:dyDescent="0.3">
      <c r="A52" t="s">
        <v>449</v>
      </c>
      <c r="B52" t="s">
        <v>450</v>
      </c>
      <c r="C52" t="s">
        <v>627</v>
      </c>
      <c r="D52" t="s">
        <v>452</v>
      </c>
      <c r="E52" t="s">
        <v>14</v>
      </c>
      <c r="F52" t="s">
        <v>459</v>
      </c>
      <c r="G52">
        <v>777</v>
      </c>
    </row>
    <row r="53" spans="1:7" x14ac:dyDescent="0.3">
      <c r="A53" t="s">
        <v>449</v>
      </c>
      <c r="B53" t="s">
        <v>450</v>
      </c>
      <c r="C53" t="s">
        <v>627</v>
      </c>
      <c r="D53" t="s">
        <v>452</v>
      </c>
      <c r="E53" t="s">
        <v>14</v>
      </c>
      <c r="F53" t="s">
        <v>460</v>
      </c>
      <c r="G53">
        <v>777</v>
      </c>
    </row>
    <row r="54" spans="1:7" x14ac:dyDescent="0.3">
      <c r="A54" t="s">
        <v>449</v>
      </c>
      <c r="B54" t="s">
        <v>450</v>
      </c>
      <c r="C54" t="s">
        <v>627</v>
      </c>
      <c r="D54" t="s">
        <v>452</v>
      </c>
      <c r="E54" t="s">
        <v>14</v>
      </c>
      <c r="F54" t="s">
        <v>461</v>
      </c>
      <c r="G54">
        <v>777</v>
      </c>
    </row>
    <row r="55" spans="1:7" x14ac:dyDescent="0.3">
      <c r="A55" t="s">
        <v>449</v>
      </c>
      <c r="B55" t="s">
        <v>450</v>
      </c>
      <c r="C55" t="s">
        <v>627</v>
      </c>
      <c r="D55" t="s">
        <v>452</v>
      </c>
      <c r="E55" t="s">
        <v>14</v>
      </c>
      <c r="F55" t="s">
        <v>462</v>
      </c>
      <c r="G55">
        <v>777</v>
      </c>
    </row>
    <row r="56" spans="1:7" x14ac:dyDescent="0.3">
      <c r="A56" t="s">
        <v>449</v>
      </c>
      <c r="B56" t="s">
        <v>450</v>
      </c>
      <c r="C56" t="s">
        <v>627</v>
      </c>
      <c r="D56" t="s">
        <v>452</v>
      </c>
      <c r="E56" t="s">
        <v>14</v>
      </c>
      <c r="F56" t="s">
        <v>463</v>
      </c>
      <c r="G56">
        <v>777</v>
      </c>
    </row>
    <row r="57" spans="1:7" x14ac:dyDescent="0.3">
      <c r="A57" t="s">
        <v>449</v>
      </c>
      <c r="B57" t="s">
        <v>450</v>
      </c>
      <c r="C57" t="s">
        <v>627</v>
      </c>
      <c r="D57" t="s">
        <v>452</v>
      </c>
      <c r="E57" t="s">
        <v>14</v>
      </c>
      <c r="F57" t="s">
        <v>464</v>
      </c>
      <c r="G57">
        <v>777</v>
      </c>
    </row>
    <row r="58" spans="1:7" x14ac:dyDescent="0.3">
      <c r="A58" t="s">
        <v>449</v>
      </c>
      <c r="B58" t="s">
        <v>450</v>
      </c>
      <c r="C58" t="s">
        <v>627</v>
      </c>
      <c r="D58" t="s">
        <v>452</v>
      </c>
      <c r="E58" t="s">
        <v>14</v>
      </c>
      <c r="F58" t="s">
        <v>465</v>
      </c>
      <c r="G58">
        <v>777</v>
      </c>
    </row>
    <row r="59" spans="1:7" x14ac:dyDescent="0.3">
      <c r="A59" t="s">
        <v>449</v>
      </c>
      <c r="B59" t="s">
        <v>450</v>
      </c>
      <c r="C59" t="s">
        <v>627</v>
      </c>
      <c r="D59" t="s">
        <v>452</v>
      </c>
      <c r="E59" t="s">
        <v>14</v>
      </c>
      <c r="F59" t="s">
        <v>466</v>
      </c>
      <c r="G59">
        <v>777</v>
      </c>
    </row>
    <row r="60" spans="1:7" x14ac:dyDescent="0.3">
      <c r="A60" t="s">
        <v>449</v>
      </c>
      <c r="B60" t="s">
        <v>450</v>
      </c>
      <c r="C60" t="s">
        <v>627</v>
      </c>
      <c r="D60" t="s">
        <v>452</v>
      </c>
      <c r="E60" t="s">
        <v>14</v>
      </c>
      <c r="F60" t="s">
        <v>467</v>
      </c>
      <c r="G60">
        <v>777</v>
      </c>
    </row>
    <row r="61" spans="1:7" x14ac:dyDescent="0.3">
      <c r="A61" t="s">
        <v>449</v>
      </c>
      <c r="B61" t="s">
        <v>450</v>
      </c>
      <c r="C61" t="s">
        <v>627</v>
      </c>
      <c r="D61" t="s">
        <v>452</v>
      </c>
      <c r="E61" t="s">
        <v>14</v>
      </c>
      <c r="F61" t="s">
        <v>468</v>
      </c>
      <c r="G61">
        <v>777</v>
      </c>
    </row>
    <row r="62" spans="1:7" x14ac:dyDescent="0.3">
      <c r="A62" t="s">
        <v>449</v>
      </c>
      <c r="B62" t="s">
        <v>450</v>
      </c>
      <c r="C62" t="s">
        <v>627</v>
      </c>
      <c r="D62" t="s">
        <v>452</v>
      </c>
      <c r="E62" t="s">
        <v>14</v>
      </c>
      <c r="F62" t="s">
        <v>469</v>
      </c>
      <c r="G62">
        <v>777</v>
      </c>
    </row>
    <row r="63" spans="1:7" x14ac:dyDescent="0.3">
      <c r="A63" t="s">
        <v>449</v>
      </c>
      <c r="B63" t="s">
        <v>450</v>
      </c>
      <c r="C63" t="s">
        <v>627</v>
      </c>
      <c r="D63" t="s">
        <v>452</v>
      </c>
      <c r="E63" t="s">
        <v>14</v>
      </c>
      <c r="F63" t="s">
        <v>470</v>
      </c>
      <c r="G63">
        <v>777</v>
      </c>
    </row>
    <row r="64" spans="1:7" x14ac:dyDescent="0.3">
      <c r="A64" t="s">
        <v>449</v>
      </c>
      <c r="B64" t="s">
        <v>450</v>
      </c>
      <c r="C64" t="s">
        <v>627</v>
      </c>
      <c r="D64" t="s">
        <v>452</v>
      </c>
      <c r="E64" t="s">
        <v>14</v>
      </c>
      <c r="F64" t="s">
        <v>471</v>
      </c>
      <c r="G64">
        <v>777</v>
      </c>
    </row>
    <row r="65" spans="1:7" x14ac:dyDescent="0.3">
      <c r="A65" t="s">
        <v>449</v>
      </c>
      <c r="B65" t="s">
        <v>450</v>
      </c>
      <c r="C65" t="s">
        <v>627</v>
      </c>
      <c r="D65" t="s">
        <v>452</v>
      </c>
      <c r="E65" t="s">
        <v>14</v>
      </c>
      <c r="F65" t="s">
        <v>472</v>
      </c>
      <c r="G65">
        <v>777</v>
      </c>
    </row>
    <row r="66" spans="1:7" x14ac:dyDescent="0.3">
      <c r="A66" t="s">
        <v>449</v>
      </c>
      <c r="B66" t="s">
        <v>450</v>
      </c>
      <c r="C66" t="s">
        <v>627</v>
      </c>
      <c r="D66" t="s">
        <v>452</v>
      </c>
      <c r="E66" t="s">
        <v>14</v>
      </c>
      <c r="F66" t="s">
        <v>473</v>
      </c>
      <c r="G66">
        <v>777</v>
      </c>
    </row>
    <row r="67" spans="1:7" x14ac:dyDescent="0.3">
      <c r="A67" t="s">
        <v>449</v>
      </c>
      <c r="B67" t="s">
        <v>450</v>
      </c>
      <c r="C67" t="s">
        <v>627</v>
      </c>
      <c r="D67" t="s">
        <v>452</v>
      </c>
      <c r="E67" t="s">
        <v>14</v>
      </c>
      <c r="F67" t="s">
        <v>474</v>
      </c>
      <c r="G67">
        <v>777</v>
      </c>
    </row>
    <row r="68" spans="1:7" x14ac:dyDescent="0.3">
      <c r="A68" t="s">
        <v>449</v>
      </c>
      <c r="B68" t="s">
        <v>450</v>
      </c>
      <c r="C68" t="s">
        <v>627</v>
      </c>
      <c r="D68" t="s">
        <v>452</v>
      </c>
      <c r="E68" t="s">
        <v>14</v>
      </c>
      <c r="F68" t="s">
        <v>475</v>
      </c>
      <c r="G68">
        <v>777</v>
      </c>
    </row>
    <row r="69" spans="1:7" x14ac:dyDescent="0.3">
      <c r="A69" t="s">
        <v>449</v>
      </c>
      <c r="B69" t="s">
        <v>450</v>
      </c>
      <c r="C69" t="s">
        <v>627</v>
      </c>
      <c r="D69" t="s">
        <v>452</v>
      </c>
      <c r="E69" t="s">
        <v>14</v>
      </c>
      <c r="F69" t="s">
        <v>476</v>
      </c>
      <c r="G69">
        <v>777</v>
      </c>
    </row>
    <row r="70" spans="1:7" x14ac:dyDescent="0.3">
      <c r="A70" t="s">
        <v>449</v>
      </c>
      <c r="B70" t="s">
        <v>450</v>
      </c>
      <c r="C70" t="s">
        <v>627</v>
      </c>
      <c r="D70" t="s">
        <v>452</v>
      </c>
      <c r="E70" t="s">
        <v>14</v>
      </c>
      <c r="F70" t="s">
        <v>477</v>
      </c>
      <c r="G70">
        <v>777</v>
      </c>
    </row>
    <row r="71" spans="1:7" x14ac:dyDescent="0.3">
      <c r="A71" t="s">
        <v>449</v>
      </c>
      <c r="B71" t="s">
        <v>450</v>
      </c>
      <c r="C71" t="s">
        <v>627</v>
      </c>
      <c r="D71" t="s">
        <v>452</v>
      </c>
      <c r="E71" t="s">
        <v>14</v>
      </c>
      <c r="F71" t="s">
        <v>478</v>
      </c>
      <c r="G71">
        <v>777</v>
      </c>
    </row>
    <row r="72" spans="1:7" x14ac:dyDescent="0.3">
      <c r="A72" t="s">
        <v>449</v>
      </c>
      <c r="B72" t="s">
        <v>450</v>
      </c>
      <c r="C72" t="s">
        <v>627</v>
      </c>
      <c r="D72" t="s">
        <v>452</v>
      </c>
      <c r="E72" t="s">
        <v>14</v>
      </c>
      <c r="F72" t="s">
        <v>479</v>
      </c>
      <c r="G72">
        <v>777</v>
      </c>
    </row>
    <row r="73" spans="1:7" x14ac:dyDescent="0.3">
      <c r="A73" t="s">
        <v>449</v>
      </c>
      <c r="B73" t="s">
        <v>450</v>
      </c>
      <c r="C73" t="s">
        <v>627</v>
      </c>
      <c r="D73" t="s">
        <v>452</v>
      </c>
      <c r="E73" t="s">
        <v>14</v>
      </c>
      <c r="F73" t="s">
        <v>480</v>
      </c>
      <c r="G73">
        <v>777</v>
      </c>
    </row>
    <row r="74" spans="1:7" x14ac:dyDescent="0.3">
      <c r="A74" t="s">
        <v>449</v>
      </c>
      <c r="B74" t="s">
        <v>450</v>
      </c>
      <c r="C74" t="s">
        <v>627</v>
      </c>
      <c r="D74" t="s">
        <v>452</v>
      </c>
      <c r="E74" t="s">
        <v>14</v>
      </c>
      <c r="F74" t="s">
        <v>481</v>
      </c>
      <c r="G74">
        <v>777</v>
      </c>
    </row>
    <row r="75" spans="1:7" x14ac:dyDescent="0.3">
      <c r="A75" t="s">
        <v>449</v>
      </c>
      <c r="B75" t="s">
        <v>450</v>
      </c>
      <c r="C75" t="s">
        <v>627</v>
      </c>
      <c r="D75" t="s">
        <v>452</v>
      </c>
      <c r="E75" t="s">
        <v>14</v>
      </c>
      <c r="F75" t="s">
        <v>482</v>
      </c>
      <c r="G75">
        <v>777</v>
      </c>
    </row>
    <row r="76" spans="1:7" x14ac:dyDescent="0.3">
      <c r="A76" t="s">
        <v>449</v>
      </c>
      <c r="B76" t="s">
        <v>450</v>
      </c>
      <c r="C76" t="s">
        <v>627</v>
      </c>
      <c r="D76" t="s">
        <v>452</v>
      </c>
      <c r="E76" t="s">
        <v>14</v>
      </c>
      <c r="F76" t="s">
        <v>483</v>
      </c>
      <c r="G76">
        <v>777</v>
      </c>
    </row>
    <row r="77" spans="1:7" x14ac:dyDescent="0.3">
      <c r="A77" t="s">
        <v>449</v>
      </c>
      <c r="B77" t="s">
        <v>450</v>
      </c>
      <c r="C77" t="s">
        <v>627</v>
      </c>
      <c r="D77" t="s">
        <v>452</v>
      </c>
      <c r="E77" t="s">
        <v>14</v>
      </c>
      <c r="F77" t="s">
        <v>484</v>
      </c>
      <c r="G77">
        <v>777</v>
      </c>
    </row>
    <row r="78" spans="1:7" x14ac:dyDescent="0.3">
      <c r="A78" t="s">
        <v>449</v>
      </c>
      <c r="B78" t="s">
        <v>450</v>
      </c>
      <c r="C78" t="s">
        <v>627</v>
      </c>
      <c r="D78" t="s">
        <v>452</v>
      </c>
      <c r="E78" t="s">
        <v>14</v>
      </c>
      <c r="F78" t="s">
        <v>485</v>
      </c>
      <c r="G78">
        <v>777</v>
      </c>
    </row>
    <row r="79" spans="1:7" x14ac:dyDescent="0.3">
      <c r="A79" t="s">
        <v>449</v>
      </c>
      <c r="B79" t="s">
        <v>450</v>
      </c>
      <c r="C79" t="s">
        <v>627</v>
      </c>
      <c r="D79" t="s">
        <v>452</v>
      </c>
      <c r="E79" t="s">
        <v>14</v>
      </c>
      <c r="F79" t="s">
        <v>486</v>
      </c>
      <c r="G79">
        <v>777</v>
      </c>
    </row>
    <row r="80" spans="1:7" x14ac:dyDescent="0.3">
      <c r="A80" t="s">
        <v>449</v>
      </c>
      <c r="B80" t="s">
        <v>450</v>
      </c>
      <c r="C80" t="s">
        <v>627</v>
      </c>
      <c r="D80" t="s">
        <v>452</v>
      </c>
      <c r="E80" t="s">
        <v>14</v>
      </c>
      <c r="F80" t="s">
        <v>487</v>
      </c>
      <c r="G80">
        <v>777</v>
      </c>
    </row>
    <row r="81" spans="1:7" x14ac:dyDescent="0.3">
      <c r="A81" t="s">
        <v>449</v>
      </c>
      <c r="B81" t="s">
        <v>450</v>
      </c>
      <c r="C81" t="s">
        <v>627</v>
      </c>
      <c r="D81" t="s">
        <v>452</v>
      </c>
      <c r="E81" t="s">
        <v>14</v>
      </c>
      <c r="F81" t="s">
        <v>488</v>
      </c>
      <c r="G81">
        <v>777</v>
      </c>
    </row>
    <row r="82" spans="1:7" x14ac:dyDescent="0.3">
      <c r="A82" t="s">
        <v>449</v>
      </c>
      <c r="B82" t="s">
        <v>450</v>
      </c>
      <c r="C82" t="s">
        <v>627</v>
      </c>
      <c r="D82" t="s">
        <v>452</v>
      </c>
      <c r="E82" t="s">
        <v>14</v>
      </c>
      <c r="F82" t="s">
        <v>489</v>
      </c>
      <c r="G82">
        <v>777</v>
      </c>
    </row>
    <row r="83" spans="1:7" x14ac:dyDescent="0.3">
      <c r="A83" t="s">
        <v>449</v>
      </c>
      <c r="B83" t="s">
        <v>450</v>
      </c>
      <c r="C83" t="s">
        <v>627</v>
      </c>
      <c r="D83" t="s">
        <v>452</v>
      </c>
      <c r="E83" t="s">
        <v>14</v>
      </c>
      <c r="F83" t="s">
        <v>490</v>
      </c>
      <c r="G83">
        <v>777</v>
      </c>
    </row>
    <row r="84" spans="1:7" x14ac:dyDescent="0.3">
      <c r="A84" t="s">
        <v>449</v>
      </c>
      <c r="B84" t="s">
        <v>450</v>
      </c>
      <c r="C84" t="s">
        <v>627</v>
      </c>
      <c r="D84" t="s">
        <v>452</v>
      </c>
      <c r="E84" t="s">
        <v>14</v>
      </c>
      <c r="F84" t="s">
        <v>491</v>
      </c>
      <c r="G84">
        <v>777</v>
      </c>
    </row>
    <row r="85" spans="1:7" x14ac:dyDescent="0.3">
      <c r="A85" t="s">
        <v>449</v>
      </c>
      <c r="B85" t="s">
        <v>450</v>
      </c>
      <c r="C85" t="s">
        <v>627</v>
      </c>
      <c r="D85" t="s">
        <v>452</v>
      </c>
      <c r="E85" t="s">
        <v>14</v>
      </c>
      <c r="F85" t="s">
        <v>492</v>
      </c>
      <c r="G85">
        <v>777</v>
      </c>
    </row>
    <row r="86" spans="1:7" x14ac:dyDescent="0.3">
      <c r="A86" t="s">
        <v>449</v>
      </c>
      <c r="B86" t="s">
        <v>450</v>
      </c>
      <c r="C86" t="s">
        <v>627</v>
      </c>
      <c r="D86" t="s">
        <v>452</v>
      </c>
      <c r="E86" t="s">
        <v>14</v>
      </c>
      <c r="F86" t="s">
        <v>493</v>
      </c>
      <c r="G86">
        <v>777</v>
      </c>
    </row>
    <row r="87" spans="1:7" x14ac:dyDescent="0.3">
      <c r="A87" t="s">
        <v>449</v>
      </c>
      <c r="B87" t="s">
        <v>450</v>
      </c>
      <c r="C87" t="s">
        <v>627</v>
      </c>
      <c r="D87" t="s">
        <v>452</v>
      </c>
      <c r="E87" t="s">
        <v>14</v>
      </c>
      <c r="F87" t="s">
        <v>494</v>
      </c>
      <c r="G87">
        <v>777</v>
      </c>
    </row>
    <row r="88" spans="1:7" x14ac:dyDescent="0.3">
      <c r="A88" t="s">
        <v>449</v>
      </c>
      <c r="B88" t="s">
        <v>450</v>
      </c>
      <c r="C88" t="s">
        <v>627</v>
      </c>
      <c r="D88" t="s">
        <v>452</v>
      </c>
      <c r="E88" t="s">
        <v>14</v>
      </c>
      <c r="F88" t="s">
        <v>495</v>
      </c>
      <c r="G88">
        <v>777</v>
      </c>
    </row>
    <row r="89" spans="1:7" x14ac:dyDescent="0.3">
      <c r="A89" t="s">
        <v>449</v>
      </c>
      <c r="B89" t="s">
        <v>450</v>
      </c>
      <c r="C89" t="s">
        <v>627</v>
      </c>
      <c r="D89" t="s">
        <v>452</v>
      </c>
      <c r="E89" t="s">
        <v>14</v>
      </c>
      <c r="F89" t="s">
        <v>496</v>
      </c>
      <c r="G89">
        <v>777</v>
      </c>
    </row>
    <row r="90" spans="1:7" x14ac:dyDescent="0.3">
      <c r="A90" t="s">
        <v>449</v>
      </c>
      <c r="B90" t="s">
        <v>450</v>
      </c>
      <c r="C90" t="s">
        <v>627</v>
      </c>
      <c r="D90" t="s">
        <v>452</v>
      </c>
      <c r="E90" t="s">
        <v>14</v>
      </c>
      <c r="F90" t="s">
        <v>626</v>
      </c>
      <c r="G90">
        <v>777</v>
      </c>
    </row>
    <row r="91" spans="1:7" x14ac:dyDescent="0.3">
      <c r="A91" t="s">
        <v>449</v>
      </c>
      <c r="B91" t="s">
        <v>450</v>
      </c>
      <c r="C91" t="s">
        <v>627</v>
      </c>
      <c r="D91" t="s">
        <v>452</v>
      </c>
      <c r="E91" t="s">
        <v>14</v>
      </c>
      <c r="F91" t="s">
        <v>630</v>
      </c>
      <c r="G91">
        <v>777</v>
      </c>
    </row>
    <row r="92" spans="1:7" x14ac:dyDescent="0.3">
      <c r="A92" t="s">
        <v>449</v>
      </c>
      <c r="B92" t="s">
        <v>450</v>
      </c>
      <c r="C92" t="s">
        <v>627</v>
      </c>
      <c r="D92" t="s">
        <v>452</v>
      </c>
      <c r="E92" t="s">
        <v>14</v>
      </c>
      <c r="F92" t="s">
        <v>631</v>
      </c>
      <c r="G92">
        <v>777</v>
      </c>
    </row>
    <row r="93" spans="1:7" x14ac:dyDescent="0.3">
      <c r="A93" t="s">
        <v>449</v>
      </c>
      <c r="B93" t="s">
        <v>450</v>
      </c>
      <c r="C93" t="s">
        <v>627</v>
      </c>
      <c r="D93" t="s">
        <v>452</v>
      </c>
      <c r="E93" t="s">
        <v>14</v>
      </c>
      <c r="F93" t="s">
        <v>632</v>
      </c>
      <c r="G93">
        <v>777</v>
      </c>
    </row>
    <row r="94" spans="1:7" x14ac:dyDescent="0.3">
      <c r="A94" t="s">
        <v>449</v>
      </c>
      <c r="B94" t="s">
        <v>450</v>
      </c>
      <c r="C94" t="s">
        <v>627</v>
      </c>
      <c r="D94" t="s">
        <v>452</v>
      </c>
      <c r="E94" t="s">
        <v>14</v>
      </c>
      <c r="F94" t="s">
        <v>633</v>
      </c>
      <c r="G94">
        <v>777</v>
      </c>
    </row>
    <row r="95" spans="1:7" x14ac:dyDescent="0.3">
      <c r="A95" t="s">
        <v>449</v>
      </c>
      <c r="B95" t="s">
        <v>450</v>
      </c>
      <c r="C95" t="s">
        <v>627</v>
      </c>
      <c r="D95" t="s">
        <v>452</v>
      </c>
      <c r="E95" t="s">
        <v>14</v>
      </c>
      <c r="F95" t="s">
        <v>634</v>
      </c>
      <c r="G95">
        <v>777</v>
      </c>
    </row>
    <row r="96" spans="1:7" x14ac:dyDescent="0.3">
      <c r="A96" t="s">
        <v>449</v>
      </c>
      <c r="B96" t="s">
        <v>450</v>
      </c>
      <c r="C96" t="s">
        <v>627</v>
      </c>
      <c r="D96" t="s">
        <v>452</v>
      </c>
      <c r="E96" t="s">
        <v>14</v>
      </c>
      <c r="F96" t="s">
        <v>635</v>
      </c>
      <c r="G96">
        <v>777</v>
      </c>
    </row>
    <row r="97" spans="1:7" x14ac:dyDescent="0.3">
      <c r="A97" t="s">
        <v>449</v>
      </c>
      <c r="B97" t="s">
        <v>450</v>
      </c>
      <c r="C97" t="s">
        <v>627</v>
      </c>
      <c r="D97" t="s">
        <v>452</v>
      </c>
      <c r="E97" t="s">
        <v>14</v>
      </c>
      <c r="F97" t="s">
        <v>636</v>
      </c>
      <c r="G97">
        <v>777</v>
      </c>
    </row>
    <row r="98" spans="1:7" x14ac:dyDescent="0.3">
      <c r="A98" t="s">
        <v>449</v>
      </c>
      <c r="B98" t="s">
        <v>450</v>
      </c>
      <c r="C98" t="s">
        <v>700</v>
      </c>
      <c r="D98" t="s">
        <v>452</v>
      </c>
      <c r="E98" t="s">
        <v>655</v>
      </c>
      <c r="F98" t="s">
        <v>456</v>
      </c>
      <c r="G98">
        <v>777</v>
      </c>
    </row>
    <row r="99" spans="1:7" x14ac:dyDescent="0.3">
      <c r="A99" t="s">
        <v>449</v>
      </c>
      <c r="B99" t="s">
        <v>450</v>
      </c>
      <c r="C99" t="s">
        <v>700</v>
      </c>
      <c r="D99" t="s">
        <v>452</v>
      </c>
      <c r="E99" t="s">
        <v>689</v>
      </c>
      <c r="F99" t="s">
        <v>456</v>
      </c>
      <c r="G99">
        <v>777</v>
      </c>
    </row>
    <row r="100" spans="1:7" x14ac:dyDescent="0.3">
      <c r="A100" t="s">
        <v>449</v>
      </c>
      <c r="B100" t="s">
        <v>450</v>
      </c>
      <c r="C100" t="s">
        <v>700</v>
      </c>
      <c r="D100" t="s">
        <v>452</v>
      </c>
      <c r="E100" t="s">
        <v>641</v>
      </c>
      <c r="F100" t="s">
        <v>456</v>
      </c>
      <c r="G100">
        <v>777</v>
      </c>
    </row>
    <row r="101" spans="1:7" x14ac:dyDescent="0.3">
      <c r="A101" t="s">
        <v>449</v>
      </c>
      <c r="B101" t="s">
        <v>450</v>
      </c>
      <c r="C101" t="s">
        <v>700</v>
      </c>
      <c r="D101" t="s">
        <v>452</v>
      </c>
      <c r="E101" t="s">
        <v>642</v>
      </c>
      <c r="F101" t="s">
        <v>456</v>
      </c>
      <c r="G101">
        <v>777</v>
      </c>
    </row>
    <row r="102" spans="1:7" x14ac:dyDescent="0.3">
      <c r="A102" t="s">
        <v>449</v>
      </c>
      <c r="B102" t="s">
        <v>450</v>
      </c>
      <c r="C102" t="s">
        <v>700</v>
      </c>
      <c r="D102" t="s">
        <v>452</v>
      </c>
      <c r="E102" t="s">
        <v>643</v>
      </c>
      <c r="F102" t="s">
        <v>456</v>
      </c>
      <c r="G102">
        <v>777</v>
      </c>
    </row>
    <row r="103" spans="1:7" x14ac:dyDescent="0.3">
      <c r="A103" t="s">
        <v>449</v>
      </c>
      <c r="B103" t="s">
        <v>450</v>
      </c>
      <c r="C103" t="s">
        <v>700</v>
      </c>
      <c r="D103" t="s">
        <v>452</v>
      </c>
      <c r="E103" t="s">
        <v>644</v>
      </c>
      <c r="F103" t="s">
        <v>456</v>
      </c>
      <c r="G103">
        <v>777</v>
      </c>
    </row>
    <row r="104" spans="1:7" x14ac:dyDescent="0.3">
      <c r="A104" t="s">
        <v>449</v>
      </c>
      <c r="B104" t="s">
        <v>450</v>
      </c>
      <c r="C104" t="s">
        <v>700</v>
      </c>
      <c r="D104" t="s">
        <v>452</v>
      </c>
      <c r="E104" t="s">
        <v>645</v>
      </c>
      <c r="F104" t="s">
        <v>456</v>
      </c>
      <c r="G104">
        <v>777</v>
      </c>
    </row>
    <row r="105" spans="1:7" x14ac:dyDescent="0.3">
      <c r="A105" t="s">
        <v>449</v>
      </c>
      <c r="B105" t="s">
        <v>450</v>
      </c>
      <c r="C105" t="s">
        <v>700</v>
      </c>
      <c r="D105" t="s">
        <v>452</v>
      </c>
      <c r="E105" t="s">
        <v>646</v>
      </c>
      <c r="F105" t="s">
        <v>456</v>
      </c>
      <c r="G105">
        <v>777</v>
      </c>
    </row>
    <row r="106" spans="1:7" x14ac:dyDescent="0.3">
      <c r="A106" t="s">
        <v>449</v>
      </c>
      <c r="B106" t="s">
        <v>450</v>
      </c>
      <c r="C106" t="s">
        <v>700</v>
      </c>
      <c r="D106" t="s">
        <v>452</v>
      </c>
      <c r="E106" t="s">
        <v>647</v>
      </c>
      <c r="F106" t="s">
        <v>456</v>
      </c>
      <c r="G106">
        <v>777</v>
      </c>
    </row>
    <row r="107" spans="1:7" x14ac:dyDescent="0.3">
      <c r="A107" t="s">
        <v>449</v>
      </c>
      <c r="B107" t="s">
        <v>450</v>
      </c>
      <c r="C107" t="s">
        <v>700</v>
      </c>
      <c r="D107" t="s">
        <v>452</v>
      </c>
      <c r="E107" t="s">
        <v>648</v>
      </c>
      <c r="F107" t="s">
        <v>456</v>
      </c>
      <c r="G107">
        <v>777</v>
      </c>
    </row>
    <row r="108" spans="1:7" x14ac:dyDescent="0.3">
      <c r="A108" t="s">
        <v>449</v>
      </c>
      <c r="B108" t="s">
        <v>450</v>
      </c>
      <c r="C108" t="s">
        <v>700</v>
      </c>
      <c r="D108" t="s">
        <v>452</v>
      </c>
      <c r="E108" t="s">
        <v>649</v>
      </c>
      <c r="F108" t="s">
        <v>456</v>
      </c>
      <c r="G108">
        <v>777</v>
      </c>
    </row>
    <row r="109" spans="1:7" x14ac:dyDescent="0.3">
      <c r="A109" t="s">
        <v>449</v>
      </c>
      <c r="B109" t="s">
        <v>450</v>
      </c>
      <c r="C109" t="s">
        <v>700</v>
      </c>
      <c r="D109" t="s">
        <v>452</v>
      </c>
      <c r="E109" t="s">
        <v>651</v>
      </c>
      <c r="F109" t="s">
        <v>456</v>
      </c>
      <c r="G109">
        <v>777</v>
      </c>
    </row>
    <row r="110" spans="1:7" x14ac:dyDescent="0.3">
      <c r="A110" t="s">
        <v>449</v>
      </c>
      <c r="B110" t="s">
        <v>450</v>
      </c>
      <c r="C110" t="s">
        <v>700</v>
      </c>
      <c r="D110" t="s">
        <v>452</v>
      </c>
      <c r="E110" t="s">
        <v>652</v>
      </c>
      <c r="F110" t="s">
        <v>456</v>
      </c>
      <c r="G110">
        <v>777</v>
      </c>
    </row>
    <row r="111" spans="1:7" x14ac:dyDescent="0.3">
      <c r="A111" t="s">
        <v>449</v>
      </c>
      <c r="B111" t="s">
        <v>450</v>
      </c>
      <c r="C111" t="s">
        <v>700</v>
      </c>
      <c r="D111" t="s">
        <v>452</v>
      </c>
      <c r="E111" t="s">
        <v>671</v>
      </c>
      <c r="F111" t="s">
        <v>456</v>
      </c>
      <c r="G111">
        <v>777</v>
      </c>
    </row>
    <row r="112" spans="1:7" x14ac:dyDescent="0.3">
      <c r="A112" t="s">
        <v>449</v>
      </c>
      <c r="B112" t="s">
        <v>450</v>
      </c>
      <c r="C112" t="s">
        <v>700</v>
      </c>
      <c r="D112" t="s">
        <v>452</v>
      </c>
      <c r="E112" t="s">
        <v>653</v>
      </c>
      <c r="F112" t="s">
        <v>456</v>
      </c>
      <c r="G112">
        <v>777</v>
      </c>
    </row>
    <row r="113" spans="1:7" x14ac:dyDescent="0.3">
      <c r="A113" t="s">
        <v>449</v>
      </c>
      <c r="B113" t="s">
        <v>450</v>
      </c>
      <c r="C113" t="s">
        <v>700</v>
      </c>
      <c r="D113" t="s">
        <v>452</v>
      </c>
      <c r="E113" t="s">
        <v>654</v>
      </c>
      <c r="F113" t="s">
        <v>456</v>
      </c>
      <c r="G113">
        <v>777</v>
      </c>
    </row>
    <row r="114" spans="1:7" x14ac:dyDescent="0.3">
      <c r="A114" t="s">
        <v>449</v>
      </c>
      <c r="B114" t="s">
        <v>450</v>
      </c>
      <c r="C114" t="s">
        <v>700</v>
      </c>
      <c r="D114" t="s">
        <v>452</v>
      </c>
      <c r="E114" t="s">
        <v>656</v>
      </c>
      <c r="F114" t="s">
        <v>456</v>
      </c>
      <c r="G114">
        <v>777</v>
      </c>
    </row>
    <row r="115" spans="1:7" x14ac:dyDescent="0.3">
      <c r="A115" t="s">
        <v>449</v>
      </c>
      <c r="B115" t="s">
        <v>450</v>
      </c>
      <c r="C115" t="s">
        <v>700</v>
      </c>
      <c r="D115" t="s">
        <v>452</v>
      </c>
      <c r="E115" t="s">
        <v>658</v>
      </c>
      <c r="F115" t="s">
        <v>456</v>
      </c>
      <c r="G115">
        <v>777</v>
      </c>
    </row>
    <row r="116" spans="1:7" x14ac:dyDescent="0.3">
      <c r="A116" t="s">
        <v>449</v>
      </c>
      <c r="B116" t="s">
        <v>450</v>
      </c>
      <c r="C116" t="s">
        <v>700</v>
      </c>
      <c r="D116" t="s">
        <v>452</v>
      </c>
      <c r="E116" t="s">
        <v>691</v>
      </c>
      <c r="F116" t="s">
        <v>456</v>
      </c>
      <c r="G116">
        <v>777</v>
      </c>
    </row>
    <row r="117" spans="1:7" x14ac:dyDescent="0.3">
      <c r="A117" t="s">
        <v>449</v>
      </c>
      <c r="B117" t="s">
        <v>450</v>
      </c>
      <c r="C117" t="s">
        <v>700</v>
      </c>
      <c r="D117" t="s">
        <v>452</v>
      </c>
      <c r="E117" t="s">
        <v>640</v>
      </c>
      <c r="F117" t="s">
        <v>456</v>
      </c>
      <c r="G117">
        <v>777</v>
      </c>
    </row>
    <row r="118" spans="1:7" x14ac:dyDescent="0.3">
      <c r="A118" t="s">
        <v>449</v>
      </c>
      <c r="B118" t="s">
        <v>450</v>
      </c>
      <c r="C118" t="s">
        <v>700</v>
      </c>
      <c r="D118" t="s">
        <v>452</v>
      </c>
      <c r="E118" t="s">
        <v>659</v>
      </c>
      <c r="F118" t="s">
        <v>456</v>
      </c>
      <c r="G118">
        <v>777</v>
      </c>
    </row>
    <row r="119" spans="1:7" x14ac:dyDescent="0.3">
      <c r="A119" t="s">
        <v>449</v>
      </c>
      <c r="B119" t="s">
        <v>450</v>
      </c>
      <c r="C119" t="s">
        <v>700</v>
      </c>
      <c r="D119" t="s">
        <v>452</v>
      </c>
      <c r="E119" t="s">
        <v>697</v>
      </c>
      <c r="F119" t="s">
        <v>456</v>
      </c>
      <c r="G119">
        <v>777</v>
      </c>
    </row>
    <row r="120" spans="1:7" x14ac:dyDescent="0.3">
      <c r="A120" t="s">
        <v>449</v>
      </c>
      <c r="B120" t="s">
        <v>450</v>
      </c>
      <c r="C120" t="s">
        <v>700</v>
      </c>
      <c r="D120" t="s">
        <v>452</v>
      </c>
      <c r="E120" t="s">
        <v>682</v>
      </c>
      <c r="F120" t="s">
        <v>456</v>
      </c>
      <c r="G120">
        <v>777</v>
      </c>
    </row>
    <row r="121" spans="1:7" x14ac:dyDescent="0.3">
      <c r="A121" t="s">
        <v>449</v>
      </c>
      <c r="B121" t="s">
        <v>450</v>
      </c>
      <c r="C121" t="s">
        <v>700</v>
      </c>
      <c r="D121" t="s">
        <v>452</v>
      </c>
      <c r="E121" t="s">
        <v>660</v>
      </c>
      <c r="F121" t="s">
        <v>456</v>
      </c>
      <c r="G121">
        <v>777</v>
      </c>
    </row>
    <row r="122" spans="1:7" x14ac:dyDescent="0.3">
      <c r="A122" t="s">
        <v>449</v>
      </c>
      <c r="B122" t="s">
        <v>450</v>
      </c>
      <c r="C122" t="s">
        <v>700</v>
      </c>
      <c r="D122" t="s">
        <v>452</v>
      </c>
      <c r="E122" t="s">
        <v>661</v>
      </c>
      <c r="F122" t="s">
        <v>456</v>
      </c>
      <c r="G122">
        <v>777</v>
      </c>
    </row>
    <row r="123" spans="1:7" x14ac:dyDescent="0.3">
      <c r="A123" t="s">
        <v>449</v>
      </c>
      <c r="B123" t="s">
        <v>450</v>
      </c>
      <c r="C123" t="s">
        <v>700</v>
      </c>
      <c r="D123" t="s">
        <v>452</v>
      </c>
      <c r="E123" t="s">
        <v>663</v>
      </c>
      <c r="F123" t="s">
        <v>456</v>
      </c>
      <c r="G123">
        <v>777</v>
      </c>
    </row>
    <row r="124" spans="1:7" x14ac:dyDescent="0.3">
      <c r="A124" t="s">
        <v>449</v>
      </c>
      <c r="B124" t="s">
        <v>450</v>
      </c>
      <c r="C124" t="s">
        <v>700</v>
      </c>
      <c r="D124" t="s">
        <v>452</v>
      </c>
      <c r="E124" t="s">
        <v>665</v>
      </c>
      <c r="F124" t="s">
        <v>456</v>
      </c>
      <c r="G124">
        <v>777</v>
      </c>
    </row>
    <row r="125" spans="1:7" x14ac:dyDescent="0.3">
      <c r="A125" t="s">
        <v>449</v>
      </c>
      <c r="B125" t="s">
        <v>450</v>
      </c>
      <c r="C125" t="s">
        <v>700</v>
      </c>
      <c r="D125" t="s">
        <v>452</v>
      </c>
      <c r="E125" t="s">
        <v>667</v>
      </c>
      <c r="F125" t="s">
        <v>456</v>
      </c>
      <c r="G125">
        <v>777</v>
      </c>
    </row>
    <row r="126" spans="1:7" x14ac:dyDescent="0.3">
      <c r="A126" t="s">
        <v>449</v>
      </c>
      <c r="B126" t="s">
        <v>450</v>
      </c>
      <c r="C126" t="s">
        <v>700</v>
      </c>
      <c r="D126" t="s">
        <v>452</v>
      </c>
      <c r="E126" t="s">
        <v>666</v>
      </c>
      <c r="F126" t="s">
        <v>456</v>
      </c>
      <c r="G126">
        <v>777</v>
      </c>
    </row>
    <row r="127" spans="1:7" x14ac:dyDescent="0.3">
      <c r="A127" t="s">
        <v>449</v>
      </c>
      <c r="B127" t="s">
        <v>450</v>
      </c>
      <c r="C127" t="s">
        <v>700</v>
      </c>
      <c r="D127" t="s">
        <v>452</v>
      </c>
      <c r="E127" t="s">
        <v>668</v>
      </c>
      <c r="F127" t="s">
        <v>456</v>
      </c>
      <c r="G127">
        <v>777</v>
      </c>
    </row>
    <row r="128" spans="1:7" x14ac:dyDescent="0.3">
      <c r="A128" t="s">
        <v>449</v>
      </c>
      <c r="B128" t="s">
        <v>450</v>
      </c>
      <c r="C128" t="s">
        <v>700</v>
      </c>
      <c r="D128" t="s">
        <v>452</v>
      </c>
      <c r="E128" t="s">
        <v>669</v>
      </c>
      <c r="F128" t="s">
        <v>456</v>
      </c>
      <c r="G128">
        <v>777</v>
      </c>
    </row>
    <row r="129" spans="1:7" x14ac:dyDescent="0.3">
      <c r="A129" t="s">
        <v>449</v>
      </c>
      <c r="B129" t="s">
        <v>450</v>
      </c>
      <c r="C129" t="s">
        <v>700</v>
      </c>
      <c r="D129" t="s">
        <v>452</v>
      </c>
      <c r="E129" t="s">
        <v>670</v>
      </c>
      <c r="F129" t="s">
        <v>456</v>
      </c>
      <c r="G129">
        <v>777</v>
      </c>
    </row>
    <row r="130" spans="1:7" x14ac:dyDescent="0.3">
      <c r="A130" t="s">
        <v>449</v>
      </c>
      <c r="B130" t="s">
        <v>450</v>
      </c>
      <c r="C130" t="s">
        <v>700</v>
      </c>
      <c r="D130" t="s">
        <v>452</v>
      </c>
      <c r="E130" t="s">
        <v>672</v>
      </c>
      <c r="F130" t="s">
        <v>456</v>
      </c>
      <c r="G130">
        <v>777</v>
      </c>
    </row>
    <row r="131" spans="1:7" x14ac:dyDescent="0.3">
      <c r="A131" t="s">
        <v>449</v>
      </c>
      <c r="B131" t="s">
        <v>450</v>
      </c>
      <c r="C131" t="s">
        <v>700</v>
      </c>
      <c r="D131" t="s">
        <v>452</v>
      </c>
      <c r="E131" t="s">
        <v>675</v>
      </c>
      <c r="F131" t="s">
        <v>456</v>
      </c>
      <c r="G131">
        <v>777</v>
      </c>
    </row>
    <row r="132" spans="1:7" x14ac:dyDescent="0.3">
      <c r="A132" t="s">
        <v>449</v>
      </c>
      <c r="B132" t="s">
        <v>450</v>
      </c>
      <c r="C132" t="s">
        <v>700</v>
      </c>
      <c r="D132" t="s">
        <v>452</v>
      </c>
      <c r="E132" t="s">
        <v>673</v>
      </c>
      <c r="F132" t="s">
        <v>456</v>
      </c>
      <c r="G132">
        <v>777</v>
      </c>
    </row>
    <row r="133" spans="1:7" x14ac:dyDescent="0.3">
      <c r="A133" t="s">
        <v>449</v>
      </c>
      <c r="B133" t="s">
        <v>450</v>
      </c>
      <c r="C133" t="s">
        <v>700</v>
      </c>
      <c r="D133" t="s">
        <v>452</v>
      </c>
      <c r="E133" t="s">
        <v>674</v>
      </c>
      <c r="F133" t="s">
        <v>456</v>
      </c>
      <c r="G133">
        <v>777</v>
      </c>
    </row>
    <row r="134" spans="1:7" x14ac:dyDescent="0.3">
      <c r="A134" t="s">
        <v>449</v>
      </c>
      <c r="B134" t="s">
        <v>450</v>
      </c>
      <c r="C134" t="s">
        <v>700</v>
      </c>
      <c r="D134" t="s">
        <v>452</v>
      </c>
      <c r="E134" t="s">
        <v>639</v>
      </c>
      <c r="F134" t="s">
        <v>456</v>
      </c>
      <c r="G134">
        <v>777</v>
      </c>
    </row>
    <row r="135" spans="1:7" x14ac:dyDescent="0.3">
      <c r="A135" t="s">
        <v>449</v>
      </c>
      <c r="B135" t="s">
        <v>450</v>
      </c>
      <c r="C135" t="s">
        <v>700</v>
      </c>
      <c r="D135" t="s">
        <v>452</v>
      </c>
      <c r="E135" t="s">
        <v>676</v>
      </c>
      <c r="F135" t="s">
        <v>456</v>
      </c>
      <c r="G135">
        <v>777</v>
      </c>
    </row>
    <row r="136" spans="1:7" x14ac:dyDescent="0.3">
      <c r="A136" t="s">
        <v>449</v>
      </c>
      <c r="B136" t="s">
        <v>450</v>
      </c>
      <c r="C136" t="s">
        <v>700</v>
      </c>
      <c r="D136" t="s">
        <v>452</v>
      </c>
      <c r="E136" t="s">
        <v>678</v>
      </c>
      <c r="F136" t="s">
        <v>456</v>
      </c>
      <c r="G136">
        <v>777</v>
      </c>
    </row>
    <row r="137" spans="1:7" x14ac:dyDescent="0.3">
      <c r="A137" t="s">
        <v>449</v>
      </c>
      <c r="B137" t="s">
        <v>450</v>
      </c>
      <c r="C137" t="s">
        <v>700</v>
      </c>
      <c r="D137" t="s">
        <v>452</v>
      </c>
      <c r="E137" t="s">
        <v>679</v>
      </c>
      <c r="F137" t="s">
        <v>456</v>
      </c>
      <c r="G137">
        <v>777</v>
      </c>
    </row>
    <row r="138" spans="1:7" x14ac:dyDescent="0.3">
      <c r="A138" t="s">
        <v>449</v>
      </c>
      <c r="B138" t="s">
        <v>450</v>
      </c>
      <c r="C138" t="s">
        <v>700</v>
      </c>
      <c r="D138" t="s">
        <v>452</v>
      </c>
      <c r="E138" t="s">
        <v>677</v>
      </c>
      <c r="F138" t="s">
        <v>456</v>
      </c>
      <c r="G138">
        <v>777</v>
      </c>
    </row>
    <row r="139" spans="1:7" x14ac:dyDescent="0.3">
      <c r="A139" t="s">
        <v>449</v>
      </c>
      <c r="B139" t="s">
        <v>450</v>
      </c>
      <c r="C139" t="s">
        <v>700</v>
      </c>
      <c r="D139" t="s">
        <v>452</v>
      </c>
      <c r="E139" t="s">
        <v>680</v>
      </c>
      <c r="F139" t="s">
        <v>456</v>
      </c>
      <c r="G139">
        <v>777</v>
      </c>
    </row>
    <row r="140" spans="1:7" x14ac:dyDescent="0.3">
      <c r="A140" t="s">
        <v>449</v>
      </c>
      <c r="B140" t="s">
        <v>450</v>
      </c>
      <c r="C140" t="s">
        <v>700</v>
      </c>
      <c r="D140" t="s">
        <v>452</v>
      </c>
      <c r="E140" t="s">
        <v>686</v>
      </c>
      <c r="F140" t="s">
        <v>456</v>
      </c>
      <c r="G140">
        <v>777</v>
      </c>
    </row>
    <row r="141" spans="1:7" x14ac:dyDescent="0.3">
      <c r="A141" t="s">
        <v>449</v>
      </c>
      <c r="B141" t="s">
        <v>450</v>
      </c>
      <c r="C141" t="s">
        <v>700</v>
      </c>
      <c r="D141" t="s">
        <v>452</v>
      </c>
      <c r="E141" t="s">
        <v>681</v>
      </c>
      <c r="F141" t="s">
        <v>456</v>
      </c>
      <c r="G141">
        <v>777</v>
      </c>
    </row>
    <row r="142" spans="1:7" x14ac:dyDescent="0.3">
      <c r="A142" t="s">
        <v>449</v>
      </c>
      <c r="B142" t="s">
        <v>450</v>
      </c>
      <c r="C142" t="s">
        <v>700</v>
      </c>
      <c r="D142" t="s">
        <v>452</v>
      </c>
      <c r="E142" t="s">
        <v>683</v>
      </c>
      <c r="F142" t="s">
        <v>456</v>
      </c>
      <c r="G142">
        <v>777</v>
      </c>
    </row>
    <row r="143" spans="1:7" x14ac:dyDescent="0.3">
      <c r="A143" t="s">
        <v>449</v>
      </c>
      <c r="B143" t="s">
        <v>450</v>
      </c>
      <c r="C143" t="s">
        <v>700</v>
      </c>
      <c r="D143" t="s">
        <v>452</v>
      </c>
      <c r="E143" t="s">
        <v>685</v>
      </c>
      <c r="F143" t="s">
        <v>456</v>
      </c>
      <c r="G143">
        <v>777</v>
      </c>
    </row>
    <row r="144" spans="1:7" x14ac:dyDescent="0.3">
      <c r="A144" t="s">
        <v>449</v>
      </c>
      <c r="B144" t="s">
        <v>450</v>
      </c>
      <c r="C144" t="s">
        <v>700</v>
      </c>
      <c r="D144" t="s">
        <v>452</v>
      </c>
      <c r="E144" t="s">
        <v>662</v>
      </c>
      <c r="F144" t="s">
        <v>456</v>
      </c>
      <c r="G144">
        <v>777</v>
      </c>
    </row>
    <row r="145" spans="1:7" x14ac:dyDescent="0.3">
      <c r="A145" t="s">
        <v>449</v>
      </c>
      <c r="B145" t="s">
        <v>450</v>
      </c>
      <c r="C145" t="s">
        <v>700</v>
      </c>
      <c r="D145" t="s">
        <v>452</v>
      </c>
      <c r="E145" t="s">
        <v>657</v>
      </c>
      <c r="F145" t="s">
        <v>456</v>
      </c>
      <c r="G145">
        <v>777</v>
      </c>
    </row>
    <row r="146" spans="1:7" x14ac:dyDescent="0.3">
      <c r="A146" t="s">
        <v>449</v>
      </c>
      <c r="B146" t="s">
        <v>450</v>
      </c>
      <c r="C146" t="s">
        <v>700</v>
      </c>
      <c r="D146" t="s">
        <v>452</v>
      </c>
      <c r="E146" t="s">
        <v>687</v>
      </c>
      <c r="F146" t="s">
        <v>456</v>
      </c>
      <c r="G146">
        <v>777</v>
      </c>
    </row>
    <row r="147" spans="1:7" x14ac:dyDescent="0.3">
      <c r="A147" t="s">
        <v>449</v>
      </c>
      <c r="B147" t="s">
        <v>450</v>
      </c>
      <c r="C147" t="s">
        <v>700</v>
      </c>
      <c r="D147" t="s">
        <v>452</v>
      </c>
      <c r="E147" t="s">
        <v>688</v>
      </c>
      <c r="F147" t="s">
        <v>456</v>
      </c>
      <c r="G147">
        <v>777</v>
      </c>
    </row>
    <row r="148" spans="1:7" x14ac:dyDescent="0.3">
      <c r="A148" t="s">
        <v>449</v>
      </c>
      <c r="B148" t="s">
        <v>450</v>
      </c>
      <c r="C148" t="s">
        <v>700</v>
      </c>
      <c r="D148" t="s">
        <v>452</v>
      </c>
      <c r="E148" t="s">
        <v>690</v>
      </c>
      <c r="F148" t="s">
        <v>456</v>
      </c>
      <c r="G148">
        <v>777</v>
      </c>
    </row>
    <row r="149" spans="1:7" x14ac:dyDescent="0.3">
      <c r="A149" t="s">
        <v>449</v>
      </c>
      <c r="B149" t="s">
        <v>450</v>
      </c>
      <c r="C149" t="s">
        <v>700</v>
      </c>
      <c r="D149" t="s">
        <v>452</v>
      </c>
      <c r="E149" t="s">
        <v>692</v>
      </c>
      <c r="F149" t="s">
        <v>456</v>
      </c>
      <c r="G149">
        <v>777</v>
      </c>
    </row>
    <row r="150" spans="1:7" x14ac:dyDescent="0.3">
      <c r="A150" t="s">
        <v>449</v>
      </c>
      <c r="B150" t="s">
        <v>450</v>
      </c>
      <c r="C150" t="s">
        <v>700</v>
      </c>
      <c r="D150" t="s">
        <v>452</v>
      </c>
      <c r="E150" t="s">
        <v>650</v>
      </c>
      <c r="F150" t="s">
        <v>456</v>
      </c>
      <c r="G150">
        <v>777</v>
      </c>
    </row>
    <row r="151" spans="1:7" x14ac:dyDescent="0.3">
      <c r="A151" t="s">
        <v>449</v>
      </c>
      <c r="B151" t="s">
        <v>450</v>
      </c>
      <c r="C151" t="s">
        <v>700</v>
      </c>
      <c r="D151" t="s">
        <v>452</v>
      </c>
      <c r="E151" t="s">
        <v>693</v>
      </c>
      <c r="F151" t="s">
        <v>456</v>
      </c>
      <c r="G151">
        <v>777</v>
      </c>
    </row>
    <row r="152" spans="1:7" x14ac:dyDescent="0.3">
      <c r="A152" t="s">
        <v>449</v>
      </c>
      <c r="B152" t="s">
        <v>450</v>
      </c>
      <c r="C152" t="s">
        <v>700</v>
      </c>
      <c r="D152" t="s">
        <v>452</v>
      </c>
      <c r="E152" t="s">
        <v>695</v>
      </c>
      <c r="F152" t="s">
        <v>456</v>
      </c>
      <c r="G152">
        <v>777</v>
      </c>
    </row>
    <row r="153" spans="1:7" x14ac:dyDescent="0.3">
      <c r="A153" t="s">
        <v>449</v>
      </c>
      <c r="B153" t="s">
        <v>450</v>
      </c>
      <c r="C153" t="s">
        <v>700</v>
      </c>
      <c r="D153" t="s">
        <v>452</v>
      </c>
      <c r="E153" t="s">
        <v>694</v>
      </c>
      <c r="F153" t="s">
        <v>456</v>
      </c>
      <c r="G153">
        <v>777</v>
      </c>
    </row>
    <row r="154" spans="1:7" x14ac:dyDescent="0.3">
      <c r="A154" t="s">
        <v>449</v>
      </c>
      <c r="B154" t="s">
        <v>450</v>
      </c>
      <c r="C154" t="s">
        <v>700</v>
      </c>
      <c r="D154" t="s">
        <v>452</v>
      </c>
      <c r="E154" t="s">
        <v>696</v>
      </c>
      <c r="F154" t="s">
        <v>456</v>
      </c>
      <c r="G154">
        <v>777</v>
      </c>
    </row>
    <row r="155" spans="1:7" x14ac:dyDescent="0.3">
      <c r="A155" t="s">
        <v>449</v>
      </c>
      <c r="B155" t="s">
        <v>450</v>
      </c>
      <c r="C155" t="s">
        <v>700</v>
      </c>
      <c r="D155" t="s">
        <v>452</v>
      </c>
      <c r="E155" t="s">
        <v>698</v>
      </c>
      <c r="F155" t="s">
        <v>456</v>
      </c>
      <c r="G155">
        <v>777</v>
      </c>
    </row>
    <row r="156" spans="1:7" x14ac:dyDescent="0.3">
      <c r="A156" t="s">
        <v>449</v>
      </c>
      <c r="B156" t="s">
        <v>450</v>
      </c>
      <c r="C156" t="s">
        <v>700</v>
      </c>
      <c r="D156" t="s">
        <v>452</v>
      </c>
      <c r="E156" t="s">
        <v>699</v>
      </c>
      <c r="F156" t="s">
        <v>456</v>
      </c>
      <c r="G156">
        <v>777</v>
      </c>
    </row>
    <row r="157" spans="1:7" x14ac:dyDescent="0.3">
      <c r="A157" t="s">
        <v>449</v>
      </c>
      <c r="B157" t="s">
        <v>450</v>
      </c>
      <c r="C157" t="s">
        <v>700</v>
      </c>
      <c r="D157" t="s">
        <v>452</v>
      </c>
      <c r="E157" t="s">
        <v>664</v>
      </c>
      <c r="F157" t="s">
        <v>456</v>
      </c>
      <c r="G157">
        <v>777</v>
      </c>
    </row>
    <row r="158" spans="1:7" x14ac:dyDescent="0.3">
      <c r="A158" t="s">
        <v>449</v>
      </c>
      <c r="B158" t="s">
        <v>450</v>
      </c>
      <c r="C158" t="s">
        <v>700</v>
      </c>
      <c r="D158" t="s">
        <v>452</v>
      </c>
      <c r="E158" t="s">
        <v>684</v>
      </c>
      <c r="F158" t="s">
        <v>456</v>
      </c>
      <c r="G158">
        <v>777</v>
      </c>
    </row>
    <row r="159" spans="1:7" x14ac:dyDescent="0.3">
      <c r="A159" t="s">
        <v>704</v>
      </c>
      <c r="B159" t="s">
        <v>705</v>
      </c>
      <c r="C159" t="s">
        <v>706</v>
      </c>
      <c r="D159" t="s">
        <v>452</v>
      </c>
      <c r="E159" t="s">
        <v>14</v>
      </c>
      <c r="F159" t="s">
        <v>707</v>
      </c>
      <c r="G159">
        <v>100200300</v>
      </c>
    </row>
    <row r="160" spans="1:7" x14ac:dyDescent="0.3">
      <c r="A160" t="s">
        <v>719</v>
      </c>
      <c r="B160" t="s">
        <v>720</v>
      </c>
      <c r="C160" t="s">
        <v>721</v>
      </c>
      <c r="D160" t="s">
        <v>452</v>
      </c>
      <c r="E160" t="s">
        <v>365</v>
      </c>
      <c r="F160" t="s">
        <v>722</v>
      </c>
      <c r="G160">
        <v>100200302</v>
      </c>
    </row>
    <row r="161" spans="1:7" x14ac:dyDescent="0.3">
      <c r="A161" t="s">
        <v>719</v>
      </c>
      <c r="B161" t="s">
        <v>720</v>
      </c>
      <c r="C161" t="s">
        <v>721</v>
      </c>
      <c r="D161" t="s">
        <v>452</v>
      </c>
      <c r="E161" t="s">
        <v>378</v>
      </c>
      <c r="F161" t="s">
        <v>722</v>
      </c>
      <c r="G161" t="s">
        <v>1144</v>
      </c>
    </row>
    <row r="162" spans="1:7" x14ac:dyDescent="0.3">
      <c r="A162" t="s">
        <v>719</v>
      </c>
      <c r="B162" t="s">
        <v>720</v>
      </c>
      <c r="C162" t="s">
        <v>721</v>
      </c>
      <c r="D162" t="s">
        <v>452</v>
      </c>
      <c r="E162" t="s">
        <v>366</v>
      </c>
      <c r="F162" t="s">
        <v>722</v>
      </c>
      <c r="G162" t="s">
        <v>1144</v>
      </c>
    </row>
    <row r="163" spans="1:7" x14ac:dyDescent="0.3">
      <c r="A163" t="s">
        <v>719</v>
      </c>
      <c r="B163" t="s">
        <v>720</v>
      </c>
      <c r="C163" t="s">
        <v>721</v>
      </c>
      <c r="D163" t="s">
        <v>452</v>
      </c>
      <c r="E163" t="s">
        <v>374</v>
      </c>
      <c r="F163" t="s">
        <v>722</v>
      </c>
      <c r="G163" t="s">
        <v>1144</v>
      </c>
    </row>
    <row r="164" spans="1:7" x14ac:dyDescent="0.3">
      <c r="A164" t="s">
        <v>719</v>
      </c>
      <c r="B164" t="s">
        <v>720</v>
      </c>
      <c r="C164" t="s">
        <v>721</v>
      </c>
      <c r="D164" t="s">
        <v>452</v>
      </c>
      <c r="E164" t="s">
        <v>367</v>
      </c>
      <c r="F164" t="s">
        <v>722</v>
      </c>
      <c r="G164" t="s">
        <v>1144</v>
      </c>
    </row>
    <row r="165" spans="1:7" x14ac:dyDescent="0.3">
      <c r="A165" t="s">
        <v>719</v>
      </c>
      <c r="B165" t="s">
        <v>720</v>
      </c>
      <c r="C165" t="s">
        <v>721</v>
      </c>
      <c r="D165" t="s">
        <v>452</v>
      </c>
      <c r="E165" t="s">
        <v>372</v>
      </c>
      <c r="F165" t="s">
        <v>722</v>
      </c>
      <c r="G165" t="s">
        <v>1144</v>
      </c>
    </row>
    <row r="166" spans="1:7" x14ac:dyDescent="0.3">
      <c r="A166" t="s">
        <v>719</v>
      </c>
      <c r="B166" t="s">
        <v>720</v>
      </c>
      <c r="C166" t="s">
        <v>721</v>
      </c>
      <c r="D166" t="s">
        <v>452</v>
      </c>
      <c r="E166" t="s">
        <v>373</v>
      </c>
      <c r="F166" t="s">
        <v>722</v>
      </c>
      <c r="G166" t="s">
        <v>1144</v>
      </c>
    </row>
    <row r="167" spans="1:7" x14ac:dyDescent="0.3">
      <c r="A167" t="s">
        <v>719</v>
      </c>
      <c r="B167" t="s">
        <v>720</v>
      </c>
      <c r="C167" t="s">
        <v>721</v>
      </c>
      <c r="D167" t="s">
        <v>452</v>
      </c>
      <c r="E167" t="s">
        <v>377</v>
      </c>
      <c r="F167" t="s">
        <v>722</v>
      </c>
      <c r="G167" t="s">
        <v>1144</v>
      </c>
    </row>
    <row r="168" spans="1:7" x14ac:dyDescent="0.3">
      <c r="A168" t="s">
        <v>719</v>
      </c>
      <c r="B168" t="s">
        <v>720</v>
      </c>
      <c r="C168" t="s">
        <v>721</v>
      </c>
      <c r="D168" t="s">
        <v>452</v>
      </c>
      <c r="E168" t="s">
        <v>375</v>
      </c>
      <c r="F168" t="s">
        <v>722</v>
      </c>
      <c r="G168" t="s">
        <v>1144</v>
      </c>
    </row>
    <row r="169" spans="1:7" x14ac:dyDescent="0.3">
      <c r="A169" t="s">
        <v>719</v>
      </c>
      <c r="B169" t="s">
        <v>720</v>
      </c>
      <c r="C169" t="s">
        <v>721</v>
      </c>
      <c r="D169" t="s">
        <v>452</v>
      </c>
      <c r="E169" t="s">
        <v>370</v>
      </c>
      <c r="F169" t="s">
        <v>722</v>
      </c>
      <c r="G169" t="s">
        <v>1144</v>
      </c>
    </row>
    <row r="170" spans="1:7" x14ac:dyDescent="0.3">
      <c r="A170" t="s">
        <v>719</v>
      </c>
      <c r="B170" t="s">
        <v>720</v>
      </c>
      <c r="C170" t="s">
        <v>721</v>
      </c>
      <c r="D170" t="s">
        <v>452</v>
      </c>
      <c r="E170" t="s">
        <v>379</v>
      </c>
      <c r="F170" t="s">
        <v>722</v>
      </c>
      <c r="G170" t="s">
        <v>1144</v>
      </c>
    </row>
    <row r="171" spans="1:7" x14ac:dyDescent="0.3">
      <c r="A171" t="s">
        <v>719</v>
      </c>
      <c r="B171" t="s">
        <v>720</v>
      </c>
      <c r="C171" t="s">
        <v>721</v>
      </c>
      <c r="D171" t="s">
        <v>452</v>
      </c>
      <c r="E171" t="s">
        <v>369</v>
      </c>
      <c r="F171" t="s">
        <v>722</v>
      </c>
      <c r="G171" t="s">
        <v>1144</v>
      </c>
    </row>
    <row r="172" spans="1:7" x14ac:dyDescent="0.3">
      <c r="A172" t="s">
        <v>719</v>
      </c>
      <c r="B172" t="s">
        <v>720</v>
      </c>
      <c r="C172" t="s">
        <v>721</v>
      </c>
      <c r="D172" t="s">
        <v>452</v>
      </c>
      <c r="E172" t="s">
        <v>364</v>
      </c>
      <c r="F172" t="s">
        <v>722</v>
      </c>
      <c r="G172">
        <v>100200301</v>
      </c>
    </row>
    <row r="173" spans="1:7" x14ac:dyDescent="0.3">
      <c r="A173" t="s">
        <v>719</v>
      </c>
      <c r="B173" t="s">
        <v>720</v>
      </c>
      <c r="C173" t="s">
        <v>721</v>
      </c>
      <c r="D173" t="s">
        <v>452</v>
      </c>
      <c r="E173" t="s">
        <v>368</v>
      </c>
      <c r="F173" t="s">
        <v>722</v>
      </c>
      <c r="G173" t="s">
        <v>1144</v>
      </c>
    </row>
    <row r="174" spans="1:7" x14ac:dyDescent="0.3">
      <c r="A174" t="s">
        <v>719</v>
      </c>
      <c r="B174" t="s">
        <v>720</v>
      </c>
      <c r="C174" t="s">
        <v>721</v>
      </c>
      <c r="D174" t="s">
        <v>452</v>
      </c>
      <c r="E174" t="s">
        <v>371</v>
      </c>
      <c r="F174" t="s">
        <v>722</v>
      </c>
      <c r="G174" t="s">
        <v>1144</v>
      </c>
    </row>
    <row r="175" spans="1:7" x14ac:dyDescent="0.3">
      <c r="A175" t="s">
        <v>719</v>
      </c>
      <c r="B175" t="s">
        <v>720</v>
      </c>
      <c r="C175" t="s">
        <v>721</v>
      </c>
      <c r="D175" t="s">
        <v>452</v>
      </c>
      <c r="E175" t="s">
        <v>376</v>
      </c>
      <c r="F175" t="s">
        <v>722</v>
      </c>
      <c r="G175" t="s">
        <v>1144</v>
      </c>
    </row>
    <row r="176" spans="1:7" x14ac:dyDescent="0.3">
      <c r="A176" t="s">
        <v>790</v>
      </c>
      <c r="B176" t="s">
        <v>791</v>
      </c>
      <c r="C176" t="s">
        <v>792</v>
      </c>
      <c r="D176" t="s">
        <v>452</v>
      </c>
      <c r="E176" t="s">
        <v>85</v>
      </c>
      <c r="F176" t="s">
        <v>793</v>
      </c>
      <c r="G176" t="s">
        <v>1144</v>
      </c>
    </row>
    <row r="177" spans="1:7" x14ac:dyDescent="0.3">
      <c r="A177" t="s">
        <v>790</v>
      </c>
      <c r="B177" t="s">
        <v>791</v>
      </c>
      <c r="C177" t="s">
        <v>792</v>
      </c>
      <c r="D177" t="s">
        <v>452</v>
      </c>
      <c r="E177" t="s">
        <v>47</v>
      </c>
      <c r="F177" t="s">
        <v>793</v>
      </c>
      <c r="G177" t="s">
        <v>1144</v>
      </c>
    </row>
    <row r="178" spans="1:7" x14ac:dyDescent="0.3">
      <c r="A178" t="s">
        <v>790</v>
      </c>
      <c r="B178" t="s">
        <v>791</v>
      </c>
      <c r="C178" t="s">
        <v>792</v>
      </c>
      <c r="D178" t="s">
        <v>452</v>
      </c>
      <c r="E178" t="s">
        <v>27</v>
      </c>
      <c r="F178" t="s">
        <v>793</v>
      </c>
      <c r="G178" t="s">
        <v>1144</v>
      </c>
    </row>
    <row r="179" spans="1:7" x14ac:dyDescent="0.3">
      <c r="A179" t="s">
        <v>790</v>
      </c>
      <c r="B179" t="s">
        <v>791</v>
      </c>
      <c r="C179" t="s">
        <v>792</v>
      </c>
      <c r="D179" t="s">
        <v>452</v>
      </c>
      <c r="E179" t="s">
        <v>51</v>
      </c>
      <c r="F179" t="s">
        <v>793</v>
      </c>
      <c r="G179" t="s">
        <v>1144</v>
      </c>
    </row>
    <row r="180" spans="1:7" x14ac:dyDescent="0.3">
      <c r="A180" t="s">
        <v>790</v>
      </c>
      <c r="B180" t="s">
        <v>791</v>
      </c>
      <c r="C180" t="s">
        <v>792</v>
      </c>
      <c r="D180" t="s">
        <v>452</v>
      </c>
      <c r="E180" t="s">
        <v>15</v>
      </c>
      <c r="F180" t="s">
        <v>793</v>
      </c>
      <c r="G180" t="s">
        <v>1144</v>
      </c>
    </row>
    <row r="181" spans="1:7" x14ac:dyDescent="0.3">
      <c r="A181" t="s">
        <v>790</v>
      </c>
      <c r="B181" t="s">
        <v>791</v>
      </c>
      <c r="C181" t="s">
        <v>792</v>
      </c>
      <c r="D181" t="s">
        <v>452</v>
      </c>
      <c r="E181" t="s">
        <v>75</v>
      </c>
      <c r="F181" t="s">
        <v>793</v>
      </c>
      <c r="G181" t="s">
        <v>1144</v>
      </c>
    </row>
    <row r="182" spans="1:7" x14ac:dyDescent="0.3">
      <c r="A182" t="s">
        <v>790</v>
      </c>
      <c r="B182" t="s">
        <v>791</v>
      </c>
      <c r="C182" t="s">
        <v>792</v>
      </c>
      <c r="D182" t="s">
        <v>452</v>
      </c>
      <c r="E182" t="s">
        <v>36</v>
      </c>
      <c r="F182" t="s">
        <v>793</v>
      </c>
      <c r="G182" t="s">
        <v>1144</v>
      </c>
    </row>
    <row r="183" spans="1:7" x14ac:dyDescent="0.3">
      <c r="A183" t="s">
        <v>790</v>
      </c>
      <c r="B183" t="s">
        <v>791</v>
      </c>
      <c r="C183" t="s">
        <v>792</v>
      </c>
      <c r="D183" t="s">
        <v>452</v>
      </c>
      <c r="E183" t="s">
        <v>42</v>
      </c>
      <c r="F183" t="s">
        <v>793</v>
      </c>
      <c r="G183" t="s">
        <v>1144</v>
      </c>
    </row>
    <row r="184" spans="1:7" x14ac:dyDescent="0.3">
      <c r="A184" t="s">
        <v>790</v>
      </c>
      <c r="B184" t="s">
        <v>791</v>
      </c>
      <c r="C184" t="s">
        <v>792</v>
      </c>
      <c r="D184" t="s">
        <v>452</v>
      </c>
      <c r="E184" t="s">
        <v>80</v>
      </c>
      <c r="F184" t="s">
        <v>793</v>
      </c>
      <c r="G184" t="s">
        <v>1144</v>
      </c>
    </row>
    <row r="185" spans="1:7" x14ac:dyDescent="0.3">
      <c r="A185" t="s">
        <v>790</v>
      </c>
      <c r="B185" t="s">
        <v>791</v>
      </c>
      <c r="C185" t="s">
        <v>792</v>
      </c>
      <c r="D185" t="s">
        <v>452</v>
      </c>
      <c r="E185" t="s">
        <v>71</v>
      </c>
      <c r="F185" t="s">
        <v>793</v>
      </c>
      <c r="G185" t="s">
        <v>1144</v>
      </c>
    </row>
    <row r="186" spans="1:7" x14ac:dyDescent="0.3">
      <c r="A186" t="s">
        <v>790</v>
      </c>
      <c r="B186" t="s">
        <v>791</v>
      </c>
      <c r="C186" t="s">
        <v>792</v>
      </c>
      <c r="D186" t="s">
        <v>452</v>
      </c>
      <c r="E186" t="s">
        <v>29</v>
      </c>
      <c r="F186" t="s">
        <v>793</v>
      </c>
      <c r="G186" t="s">
        <v>1144</v>
      </c>
    </row>
    <row r="187" spans="1:7" x14ac:dyDescent="0.3">
      <c r="A187" t="s">
        <v>790</v>
      </c>
      <c r="B187" t="s">
        <v>791</v>
      </c>
      <c r="C187" t="s">
        <v>792</v>
      </c>
      <c r="D187" t="s">
        <v>452</v>
      </c>
      <c r="E187" t="s">
        <v>56</v>
      </c>
      <c r="F187" t="s">
        <v>793</v>
      </c>
      <c r="G187" t="s">
        <v>1144</v>
      </c>
    </row>
    <row r="188" spans="1:7" x14ac:dyDescent="0.3">
      <c r="A188" t="s">
        <v>790</v>
      </c>
      <c r="B188" t="s">
        <v>791</v>
      </c>
      <c r="C188" t="s">
        <v>792</v>
      </c>
      <c r="D188" t="s">
        <v>452</v>
      </c>
      <c r="E188" t="s">
        <v>86</v>
      </c>
      <c r="F188" t="s">
        <v>793</v>
      </c>
      <c r="G188" t="s">
        <v>1144</v>
      </c>
    </row>
    <row r="189" spans="1:7" x14ac:dyDescent="0.3">
      <c r="A189" t="s">
        <v>790</v>
      </c>
      <c r="B189" t="s">
        <v>791</v>
      </c>
      <c r="C189" t="s">
        <v>792</v>
      </c>
      <c r="D189" t="s">
        <v>452</v>
      </c>
      <c r="E189" t="s">
        <v>63</v>
      </c>
      <c r="F189" t="s">
        <v>793</v>
      </c>
      <c r="G189" t="s">
        <v>1144</v>
      </c>
    </row>
    <row r="190" spans="1:7" x14ac:dyDescent="0.3">
      <c r="A190" t="s">
        <v>790</v>
      </c>
      <c r="B190" t="s">
        <v>791</v>
      </c>
      <c r="C190" t="s">
        <v>792</v>
      </c>
      <c r="D190" t="s">
        <v>452</v>
      </c>
      <c r="E190" t="s">
        <v>44</v>
      </c>
      <c r="F190" t="s">
        <v>793</v>
      </c>
      <c r="G190" t="s">
        <v>1144</v>
      </c>
    </row>
    <row r="191" spans="1:7" x14ac:dyDescent="0.3">
      <c r="A191" t="s">
        <v>790</v>
      </c>
      <c r="B191" t="s">
        <v>791</v>
      </c>
      <c r="C191" t="s">
        <v>792</v>
      </c>
      <c r="D191" t="s">
        <v>452</v>
      </c>
      <c r="E191" t="s">
        <v>30</v>
      </c>
      <c r="F191" t="s">
        <v>793</v>
      </c>
      <c r="G191" t="s">
        <v>1144</v>
      </c>
    </row>
    <row r="192" spans="1:7" x14ac:dyDescent="0.3">
      <c r="A192" t="s">
        <v>790</v>
      </c>
      <c r="B192" t="s">
        <v>791</v>
      </c>
      <c r="C192" t="s">
        <v>792</v>
      </c>
      <c r="D192" t="s">
        <v>452</v>
      </c>
      <c r="E192" t="s">
        <v>59</v>
      </c>
      <c r="F192" t="s">
        <v>793</v>
      </c>
      <c r="G192" t="s">
        <v>1144</v>
      </c>
    </row>
    <row r="193" spans="1:7" x14ac:dyDescent="0.3">
      <c r="A193" t="s">
        <v>790</v>
      </c>
      <c r="B193" t="s">
        <v>791</v>
      </c>
      <c r="C193" t="s">
        <v>792</v>
      </c>
      <c r="D193" t="s">
        <v>452</v>
      </c>
      <c r="E193" t="s">
        <v>64</v>
      </c>
      <c r="F193" t="s">
        <v>793</v>
      </c>
      <c r="G193" t="s">
        <v>1144</v>
      </c>
    </row>
    <row r="194" spans="1:7" x14ac:dyDescent="0.3">
      <c r="A194" t="s">
        <v>790</v>
      </c>
      <c r="B194" t="s">
        <v>791</v>
      </c>
      <c r="C194" t="s">
        <v>792</v>
      </c>
      <c r="D194" t="s">
        <v>452</v>
      </c>
      <c r="E194" t="s">
        <v>41</v>
      </c>
      <c r="F194" t="s">
        <v>793</v>
      </c>
      <c r="G194" t="s">
        <v>1144</v>
      </c>
    </row>
    <row r="195" spans="1:7" x14ac:dyDescent="0.3">
      <c r="A195" t="s">
        <v>790</v>
      </c>
      <c r="B195" t="s">
        <v>791</v>
      </c>
      <c r="C195" t="s">
        <v>792</v>
      </c>
      <c r="D195" t="s">
        <v>452</v>
      </c>
      <c r="E195" t="s">
        <v>22</v>
      </c>
      <c r="F195" t="s">
        <v>793</v>
      </c>
      <c r="G195" t="s">
        <v>1144</v>
      </c>
    </row>
    <row r="196" spans="1:7" x14ac:dyDescent="0.3">
      <c r="A196" t="s">
        <v>790</v>
      </c>
      <c r="B196" t="s">
        <v>791</v>
      </c>
      <c r="C196" t="s">
        <v>792</v>
      </c>
      <c r="D196" t="s">
        <v>452</v>
      </c>
      <c r="E196" t="s">
        <v>45</v>
      </c>
      <c r="F196" t="s">
        <v>793</v>
      </c>
      <c r="G196" t="s">
        <v>1144</v>
      </c>
    </row>
    <row r="197" spans="1:7" x14ac:dyDescent="0.3">
      <c r="A197" t="s">
        <v>790</v>
      </c>
      <c r="B197" t="s">
        <v>791</v>
      </c>
      <c r="C197" t="s">
        <v>792</v>
      </c>
      <c r="D197" t="s">
        <v>452</v>
      </c>
      <c r="E197" t="s">
        <v>87</v>
      </c>
      <c r="F197" t="s">
        <v>793</v>
      </c>
      <c r="G197" t="s">
        <v>1144</v>
      </c>
    </row>
    <row r="198" spans="1:7" x14ac:dyDescent="0.3">
      <c r="A198" t="s">
        <v>790</v>
      </c>
      <c r="B198" t="s">
        <v>791</v>
      </c>
      <c r="C198" t="s">
        <v>792</v>
      </c>
      <c r="D198" t="s">
        <v>452</v>
      </c>
      <c r="E198" t="s">
        <v>48</v>
      </c>
      <c r="F198" t="s">
        <v>793</v>
      </c>
      <c r="G198" t="s">
        <v>1144</v>
      </c>
    </row>
    <row r="199" spans="1:7" x14ac:dyDescent="0.3">
      <c r="A199" t="s">
        <v>790</v>
      </c>
      <c r="B199" t="s">
        <v>791</v>
      </c>
      <c r="C199" t="s">
        <v>792</v>
      </c>
      <c r="D199" t="s">
        <v>452</v>
      </c>
      <c r="E199" t="s">
        <v>81</v>
      </c>
      <c r="F199" t="s">
        <v>793</v>
      </c>
      <c r="G199" t="s">
        <v>1144</v>
      </c>
    </row>
    <row r="200" spans="1:7" x14ac:dyDescent="0.3">
      <c r="A200" t="s">
        <v>790</v>
      </c>
      <c r="B200" t="s">
        <v>791</v>
      </c>
      <c r="C200" t="s">
        <v>792</v>
      </c>
      <c r="D200" t="s">
        <v>452</v>
      </c>
      <c r="E200" t="s">
        <v>31</v>
      </c>
      <c r="F200" t="s">
        <v>793</v>
      </c>
      <c r="G200" t="s">
        <v>1144</v>
      </c>
    </row>
    <row r="201" spans="1:7" x14ac:dyDescent="0.3">
      <c r="A201" t="s">
        <v>790</v>
      </c>
      <c r="B201" t="s">
        <v>791</v>
      </c>
      <c r="C201" t="s">
        <v>792</v>
      </c>
      <c r="D201" t="s">
        <v>452</v>
      </c>
      <c r="E201" t="s">
        <v>49</v>
      </c>
      <c r="F201" t="s">
        <v>793</v>
      </c>
      <c r="G201" t="s">
        <v>1144</v>
      </c>
    </row>
    <row r="202" spans="1:7" x14ac:dyDescent="0.3">
      <c r="A202" t="s">
        <v>790</v>
      </c>
      <c r="B202" t="s">
        <v>791</v>
      </c>
      <c r="C202" t="s">
        <v>792</v>
      </c>
      <c r="D202" t="s">
        <v>452</v>
      </c>
      <c r="E202" t="s">
        <v>55</v>
      </c>
      <c r="F202" t="s">
        <v>793</v>
      </c>
      <c r="G202" t="s">
        <v>1144</v>
      </c>
    </row>
    <row r="203" spans="1:7" x14ac:dyDescent="0.3">
      <c r="A203" t="s">
        <v>790</v>
      </c>
      <c r="B203" t="s">
        <v>791</v>
      </c>
      <c r="C203" t="s">
        <v>792</v>
      </c>
      <c r="D203" t="s">
        <v>452</v>
      </c>
      <c r="E203" t="s">
        <v>26</v>
      </c>
      <c r="F203" t="s">
        <v>793</v>
      </c>
      <c r="G203" t="s">
        <v>1144</v>
      </c>
    </row>
    <row r="204" spans="1:7" x14ac:dyDescent="0.3">
      <c r="A204" t="s">
        <v>790</v>
      </c>
      <c r="B204" t="s">
        <v>791</v>
      </c>
      <c r="C204" t="s">
        <v>792</v>
      </c>
      <c r="D204" t="s">
        <v>452</v>
      </c>
      <c r="E204" t="s">
        <v>69</v>
      </c>
      <c r="F204" t="s">
        <v>793</v>
      </c>
      <c r="G204" t="s">
        <v>1144</v>
      </c>
    </row>
    <row r="205" spans="1:7" x14ac:dyDescent="0.3">
      <c r="A205" t="s">
        <v>790</v>
      </c>
      <c r="B205" t="s">
        <v>791</v>
      </c>
      <c r="C205" t="s">
        <v>792</v>
      </c>
      <c r="D205" t="s">
        <v>452</v>
      </c>
      <c r="E205" t="s">
        <v>65</v>
      </c>
      <c r="F205" t="s">
        <v>793</v>
      </c>
      <c r="G205" t="s">
        <v>1144</v>
      </c>
    </row>
    <row r="206" spans="1:7" x14ac:dyDescent="0.3">
      <c r="A206" t="s">
        <v>790</v>
      </c>
      <c r="B206" t="s">
        <v>791</v>
      </c>
      <c r="C206" t="s">
        <v>792</v>
      </c>
      <c r="D206" t="s">
        <v>452</v>
      </c>
      <c r="E206" t="s">
        <v>82</v>
      </c>
      <c r="F206" t="s">
        <v>793</v>
      </c>
      <c r="G206" t="s">
        <v>1144</v>
      </c>
    </row>
    <row r="207" spans="1:7" x14ac:dyDescent="0.3">
      <c r="A207" t="s">
        <v>790</v>
      </c>
      <c r="B207" t="s">
        <v>791</v>
      </c>
      <c r="C207" t="s">
        <v>792</v>
      </c>
      <c r="D207" t="s">
        <v>452</v>
      </c>
      <c r="E207" t="s">
        <v>52</v>
      </c>
      <c r="F207" t="s">
        <v>793</v>
      </c>
      <c r="G207" t="s">
        <v>1144</v>
      </c>
    </row>
    <row r="208" spans="1:7" x14ac:dyDescent="0.3">
      <c r="A208" t="s">
        <v>790</v>
      </c>
      <c r="B208" t="s">
        <v>791</v>
      </c>
      <c r="C208" t="s">
        <v>792</v>
      </c>
      <c r="D208" t="s">
        <v>452</v>
      </c>
      <c r="E208" t="s">
        <v>74</v>
      </c>
      <c r="F208" t="s">
        <v>793</v>
      </c>
      <c r="G208" t="s">
        <v>1144</v>
      </c>
    </row>
    <row r="209" spans="1:7" x14ac:dyDescent="0.3">
      <c r="A209" t="s">
        <v>790</v>
      </c>
      <c r="B209" t="s">
        <v>791</v>
      </c>
      <c r="C209" t="s">
        <v>792</v>
      </c>
      <c r="D209" t="s">
        <v>452</v>
      </c>
      <c r="E209" t="s">
        <v>50</v>
      </c>
      <c r="F209" t="s">
        <v>793</v>
      </c>
      <c r="G209" t="s">
        <v>1144</v>
      </c>
    </row>
    <row r="210" spans="1:7" x14ac:dyDescent="0.3">
      <c r="A210" t="s">
        <v>790</v>
      </c>
      <c r="B210" t="s">
        <v>791</v>
      </c>
      <c r="C210" t="s">
        <v>792</v>
      </c>
      <c r="D210" t="s">
        <v>452</v>
      </c>
      <c r="E210" t="s">
        <v>70</v>
      </c>
      <c r="F210" t="s">
        <v>793</v>
      </c>
      <c r="G210" t="s">
        <v>1144</v>
      </c>
    </row>
    <row r="211" spans="1:7" x14ac:dyDescent="0.3">
      <c r="A211" t="s">
        <v>790</v>
      </c>
      <c r="B211" t="s">
        <v>791</v>
      </c>
      <c r="C211" t="s">
        <v>792</v>
      </c>
      <c r="D211" t="s">
        <v>452</v>
      </c>
      <c r="E211" t="s">
        <v>57</v>
      </c>
      <c r="F211" t="s">
        <v>793</v>
      </c>
      <c r="G211" t="s">
        <v>1144</v>
      </c>
    </row>
    <row r="212" spans="1:7" x14ac:dyDescent="0.3">
      <c r="A212" t="s">
        <v>790</v>
      </c>
      <c r="B212" t="s">
        <v>791</v>
      </c>
      <c r="C212" t="s">
        <v>792</v>
      </c>
      <c r="D212" t="s">
        <v>452</v>
      </c>
      <c r="E212" t="s">
        <v>40</v>
      </c>
      <c r="F212" t="s">
        <v>793</v>
      </c>
      <c r="G212" t="s">
        <v>1144</v>
      </c>
    </row>
    <row r="213" spans="1:7" x14ac:dyDescent="0.3">
      <c r="A213" t="s">
        <v>790</v>
      </c>
      <c r="B213" t="s">
        <v>791</v>
      </c>
      <c r="C213" t="s">
        <v>792</v>
      </c>
      <c r="D213" t="s">
        <v>452</v>
      </c>
      <c r="E213" t="s">
        <v>33</v>
      </c>
      <c r="F213" t="s">
        <v>793</v>
      </c>
      <c r="G213" t="s">
        <v>1144</v>
      </c>
    </row>
    <row r="214" spans="1:7" x14ac:dyDescent="0.3">
      <c r="A214" t="s">
        <v>790</v>
      </c>
      <c r="B214" t="s">
        <v>791</v>
      </c>
      <c r="C214" t="s">
        <v>792</v>
      </c>
      <c r="D214" t="s">
        <v>452</v>
      </c>
      <c r="E214" t="s">
        <v>60</v>
      </c>
      <c r="F214" t="s">
        <v>793</v>
      </c>
      <c r="G214" t="s">
        <v>1144</v>
      </c>
    </row>
    <row r="215" spans="1:7" x14ac:dyDescent="0.3">
      <c r="A215" t="s">
        <v>790</v>
      </c>
      <c r="B215" t="s">
        <v>791</v>
      </c>
      <c r="C215" t="s">
        <v>792</v>
      </c>
      <c r="D215" t="s">
        <v>452</v>
      </c>
      <c r="E215" t="s">
        <v>83</v>
      </c>
      <c r="F215" t="s">
        <v>793</v>
      </c>
      <c r="G215" t="s">
        <v>1144</v>
      </c>
    </row>
    <row r="216" spans="1:7" x14ac:dyDescent="0.3">
      <c r="A216" t="s">
        <v>790</v>
      </c>
      <c r="B216" t="s">
        <v>791</v>
      </c>
      <c r="C216" t="s">
        <v>792</v>
      </c>
      <c r="D216" t="s">
        <v>452</v>
      </c>
      <c r="E216" t="s">
        <v>37</v>
      </c>
      <c r="F216" t="s">
        <v>793</v>
      </c>
      <c r="G216" t="s">
        <v>1144</v>
      </c>
    </row>
    <row r="217" spans="1:7" x14ac:dyDescent="0.3">
      <c r="A217" t="s">
        <v>790</v>
      </c>
      <c r="B217" t="s">
        <v>791</v>
      </c>
      <c r="C217" t="s">
        <v>792</v>
      </c>
      <c r="D217" t="s">
        <v>452</v>
      </c>
      <c r="E217" t="s">
        <v>18</v>
      </c>
      <c r="F217" t="s">
        <v>793</v>
      </c>
      <c r="G217" t="s">
        <v>1144</v>
      </c>
    </row>
    <row r="218" spans="1:7" x14ac:dyDescent="0.3">
      <c r="A218" t="s">
        <v>790</v>
      </c>
      <c r="B218" t="s">
        <v>791</v>
      </c>
      <c r="C218" t="s">
        <v>792</v>
      </c>
      <c r="D218" t="s">
        <v>452</v>
      </c>
      <c r="E218" t="s">
        <v>53</v>
      </c>
      <c r="F218" t="s">
        <v>793</v>
      </c>
      <c r="G218" t="s">
        <v>1144</v>
      </c>
    </row>
    <row r="219" spans="1:7" x14ac:dyDescent="0.3">
      <c r="A219" t="s">
        <v>790</v>
      </c>
      <c r="B219" t="s">
        <v>791</v>
      </c>
      <c r="C219" t="s">
        <v>792</v>
      </c>
      <c r="D219" t="s">
        <v>452</v>
      </c>
      <c r="E219" t="s">
        <v>76</v>
      </c>
      <c r="F219" t="s">
        <v>793</v>
      </c>
      <c r="G219" t="s">
        <v>1144</v>
      </c>
    </row>
    <row r="220" spans="1:7" x14ac:dyDescent="0.3">
      <c r="A220" t="s">
        <v>790</v>
      </c>
      <c r="B220" t="s">
        <v>791</v>
      </c>
      <c r="C220" t="s">
        <v>792</v>
      </c>
      <c r="D220" t="s">
        <v>452</v>
      </c>
      <c r="E220" t="s">
        <v>77</v>
      </c>
      <c r="F220" t="s">
        <v>793</v>
      </c>
      <c r="G220" t="s">
        <v>1144</v>
      </c>
    </row>
    <row r="221" spans="1:7" x14ac:dyDescent="0.3">
      <c r="A221" t="s">
        <v>790</v>
      </c>
      <c r="B221" t="s">
        <v>791</v>
      </c>
      <c r="C221" t="s">
        <v>792</v>
      </c>
      <c r="D221" t="s">
        <v>452</v>
      </c>
      <c r="E221" t="s">
        <v>32</v>
      </c>
      <c r="F221" t="s">
        <v>793</v>
      </c>
      <c r="G221" t="s">
        <v>1144</v>
      </c>
    </row>
    <row r="222" spans="1:7" x14ac:dyDescent="0.3">
      <c r="A222" t="s">
        <v>790</v>
      </c>
      <c r="B222" t="s">
        <v>791</v>
      </c>
      <c r="C222" t="s">
        <v>792</v>
      </c>
      <c r="D222" t="s">
        <v>452</v>
      </c>
      <c r="E222" t="s">
        <v>28</v>
      </c>
      <c r="F222" t="s">
        <v>793</v>
      </c>
      <c r="G222" t="s">
        <v>1144</v>
      </c>
    </row>
    <row r="223" spans="1:7" x14ac:dyDescent="0.3">
      <c r="A223" t="s">
        <v>790</v>
      </c>
      <c r="B223" t="s">
        <v>791</v>
      </c>
      <c r="C223" t="s">
        <v>792</v>
      </c>
      <c r="D223" t="s">
        <v>452</v>
      </c>
      <c r="E223" t="s">
        <v>66</v>
      </c>
      <c r="F223" t="s">
        <v>793</v>
      </c>
      <c r="G223" t="s">
        <v>1144</v>
      </c>
    </row>
    <row r="224" spans="1:7" x14ac:dyDescent="0.3">
      <c r="A224" t="s">
        <v>790</v>
      </c>
      <c r="B224" t="s">
        <v>791</v>
      </c>
      <c r="C224" t="s">
        <v>792</v>
      </c>
      <c r="D224" t="s">
        <v>452</v>
      </c>
      <c r="E224" t="s">
        <v>61</v>
      </c>
      <c r="F224" t="s">
        <v>793</v>
      </c>
      <c r="G224" t="s">
        <v>1144</v>
      </c>
    </row>
    <row r="225" spans="1:7" x14ac:dyDescent="0.3">
      <c r="A225" t="s">
        <v>790</v>
      </c>
      <c r="B225" t="s">
        <v>791</v>
      </c>
      <c r="C225" t="s">
        <v>792</v>
      </c>
      <c r="D225" t="s">
        <v>452</v>
      </c>
      <c r="E225" t="s">
        <v>79</v>
      </c>
      <c r="F225" t="s">
        <v>793</v>
      </c>
      <c r="G225" t="s">
        <v>1144</v>
      </c>
    </row>
    <row r="226" spans="1:7" x14ac:dyDescent="0.3">
      <c r="A226" t="s">
        <v>790</v>
      </c>
      <c r="B226" t="s">
        <v>791</v>
      </c>
      <c r="C226" t="s">
        <v>792</v>
      </c>
      <c r="D226" t="s">
        <v>452</v>
      </c>
      <c r="E226" t="s">
        <v>67</v>
      </c>
      <c r="F226" t="s">
        <v>793</v>
      </c>
      <c r="G226" t="s">
        <v>1144</v>
      </c>
    </row>
    <row r="227" spans="1:7" x14ac:dyDescent="0.3">
      <c r="A227" t="s">
        <v>790</v>
      </c>
      <c r="B227" t="s">
        <v>791</v>
      </c>
      <c r="C227" t="s">
        <v>792</v>
      </c>
      <c r="D227" t="s">
        <v>452</v>
      </c>
      <c r="E227" t="s">
        <v>72</v>
      </c>
      <c r="F227" t="s">
        <v>793</v>
      </c>
      <c r="G227" t="s">
        <v>1144</v>
      </c>
    </row>
    <row r="228" spans="1:7" x14ac:dyDescent="0.3">
      <c r="A228" t="s">
        <v>790</v>
      </c>
      <c r="B228" t="s">
        <v>791</v>
      </c>
      <c r="C228" t="s">
        <v>792</v>
      </c>
      <c r="D228" t="s">
        <v>452</v>
      </c>
      <c r="E228" t="s">
        <v>62</v>
      </c>
      <c r="F228" t="s">
        <v>793</v>
      </c>
      <c r="G228" t="s">
        <v>1144</v>
      </c>
    </row>
    <row r="229" spans="1:7" x14ac:dyDescent="0.3">
      <c r="A229" t="s">
        <v>790</v>
      </c>
      <c r="B229" t="s">
        <v>791</v>
      </c>
      <c r="C229" t="s">
        <v>792</v>
      </c>
      <c r="D229" t="s">
        <v>452</v>
      </c>
      <c r="E229" t="s">
        <v>58</v>
      </c>
      <c r="F229" t="s">
        <v>793</v>
      </c>
      <c r="G229" t="s">
        <v>1144</v>
      </c>
    </row>
    <row r="230" spans="1:7" x14ac:dyDescent="0.3">
      <c r="A230" t="s">
        <v>790</v>
      </c>
      <c r="B230" t="s">
        <v>791</v>
      </c>
      <c r="C230" t="s">
        <v>792</v>
      </c>
      <c r="D230" t="s">
        <v>452</v>
      </c>
      <c r="E230" t="s">
        <v>84</v>
      </c>
      <c r="F230" t="s">
        <v>793</v>
      </c>
      <c r="G230" t="s">
        <v>1144</v>
      </c>
    </row>
    <row r="231" spans="1:7" x14ac:dyDescent="0.3">
      <c r="A231" t="s">
        <v>790</v>
      </c>
      <c r="B231" t="s">
        <v>791</v>
      </c>
      <c r="C231" t="s">
        <v>792</v>
      </c>
      <c r="D231" t="s">
        <v>452</v>
      </c>
      <c r="E231" t="s">
        <v>73</v>
      </c>
      <c r="F231" t="s">
        <v>793</v>
      </c>
      <c r="G231" t="s">
        <v>1144</v>
      </c>
    </row>
    <row r="232" spans="1:7" x14ac:dyDescent="0.3">
      <c r="A232" t="s">
        <v>790</v>
      </c>
      <c r="B232" t="s">
        <v>791</v>
      </c>
      <c r="C232" t="s">
        <v>792</v>
      </c>
      <c r="D232" t="s">
        <v>452</v>
      </c>
      <c r="E232" t="s">
        <v>38</v>
      </c>
      <c r="F232" t="s">
        <v>793</v>
      </c>
      <c r="G232" t="s">
        <v>1144</v>
      </c>
    </row>
    <row r="233" spans="1:7" x14ac:dyDescent="0.3">
      <c r="A233" t="s">
        <v>790</v>
      </c>
      <c r="B233" t="s">
        <v>791</v>
      </c>
      <c r="C233" t="s">
        <v>792</v>
      </c>
      <c r="D233" t="s">
        <v>452</v>
      </c>
      <c r="E233" t="s">
        <v>34</v>
      </c>
      <c r="F233" t="s">
        <v>793</v>
      </c>
      <c r="G233" t="s">
        <v>1144</v>
      </c>
    </row>
    <row r="234" spans="1:7" x14ac:dyDescent="0.3">
      <c r="A234" t="s">
        <v>790</v>
      </c>
      <c r="B234" t="s">
        <v>791</v>
      </c>
      <c r="C234" t="s">
        <v>792</v>
      </c>
      <c r="D234" t="s">
        <v>452</v>
      </c>
      <c r="E234" t="s">
        <v>35</v>
      </c>
      <c r="F234" t="s">
        <v>793</v>
      </c>
      <c r="G234" t="s">
        <v>1144</v>
      </c>
    </row>
    <row r="235" spans="1:7" x14ac:dyDescent="0.3">
      <c r="A235" t="s">
        <v>790</v>
      </c>
      <c r="B235" t="s">
        <v>791</v>
      </c>
      <c r="C235" t="s">
        <v>792</v>
      </c>
      <c r="D235" t="s">
        <v>452</v>
      </c>
      <c r="E235" t="s">
        <v>43</v>
      </c>
      <c r="F235" t="s">
        <v>793</v>
      </c>
      <c r="G235" t="s">
        <v>1144</v>
      </c>
    </row>
    <row r="236" spans="1:7" x14ac:dyDescent="0.3">
      <c r="A236" t="s">
        <v>790</v>
      </c>
      <c r="B236" t="s">
        <v>791</v>
      </c>
      <c r="C236" t="s">
        <v>792</v>
      </c>
      <c r="D236" t="s">
        <v>452</v>
      </c>
      <c r="E236" t="s">
        <v>39</v>
      </c>
      <c r="F236" t="s">
        <v>793</v>
      </c>
      <c r="G236" t="s">
        <v>1144</v>
      </c>
    </row>
    <row r="237" spans="1:7" x14ac:dyDescent="0.3">
      <c r="A237" t="s">
        <v>790</v>
      </c>
      <c r="B237" t="s">
        <v>791</v>
      </c>
      <c r="C237" t="s">
        <v>792</v>
      </c>
      <c r="D237" t="s">
        <v>452</v>
      </c>
      <c r="E237" t="s">
        <v>46</v>
      </c>
      <c r="F237" t="s">
        <v>793</v>
      </c>
      <c r="G237" t="s">
        <v>1144</v>
      </c>
    </row>
    <row r="238" spans="1:7" x14ac:dyDescent="0.3">
      <c r="A238" t="s">
        <v>790</v>
      </c>
      <c r="B238" t="s">
        <v>791</v>
      </c>
      <c r="C238" t="s">
        <v>792</v>
      </c>
      <c r="D238" t="s">
        <v>452</v>
      </c>
      <c r="E238" t="s">
        <v>23</v>
      </c>
      <c r="F238" t="s">
        <v>793</v>
      </c>
      <c r="G238" t="s">
        <v>1144</v>
      </c>
    </row>
    <row r="239" spans="1:7" x14ac:dyDescent="0.3">
      <c r="A239" t="s">
        <v>790</v>
      </c>
      <c r="B239" t="s">
        <v>791</v>
      </c>
      <c r="C239" t="s">
        <v>792</v>
      </c>
      <c r="D239" t="s">
        <v>452</v>
      </c>
      <c r="E239" t="s">
        <v>54</v>
      </c>
      <c r="F239" t="s">
        <v>793</v>
      </c>
      <c r="G239" t="s">
        <v>1144</v>
      </c>
    </row>
    <row r="240" spans="1:7" x14ac:dyDescent="0.3">
      <c r="A240" t="s">
        <v>790</v>
      </c>
      <c r="B240" t="s">
        <v>791</v>
      </c>
      <c r="C240" t="s">
        <v>792</v>
      </c>
      <c r="D240" t="s">
        <v>452</v>
      </c>
      <c r="E240" t="s">
        <v>68</v>
      </c>
      <c r="F240" t="s">
        <v>793</v>
      </c>
      <c r="G240" t="s">
        <v>1144</v>
      </c>
    </row>
    <row r="241" spans="1:7" x14ac:dyDescent="0.3">
      <c r="A241" t="s">
        <v>790</v>
      </c>
      <c r="B241" t="s">
        <v>791</v>
      </c>
      <c r="C241" t="s">
        <v>792</v>
      </c>
      <c r="D241" t="s">
        <v>452</v>
      </c>
      <c r="E241" t="s">
        <v>78</v>
      </c>
      <c r="F241" t="s">
        <v>793</v>
      </c>
      <c r="G241" t="s">
        <v>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Sitio Público</vt:lpstr>
      <vt:lpstr>Estructura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2021-07-20T16:43:28Z</dcterms:modified>
</cp:coreProperties>
</file>